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bnelson\Documents\Cariaco\HPLC x 2\"/>
    </mc:Choice>
  </mc:AlternateContent>
  <bookViews>
    <workbookView xWindow="0" yWindow="0" windowWidth="28800" windowHeight="12330"/>
  </bookViews>
  <sheets>
    <sheet name="Sheet2" sheetId="2" r:id="rId1"/>
    <sheet name="Sheet3" sheetId="4" r:id="rId2"/>
  </sheets>
  <calcPr calcId="162913" concurrentCalc="0"/>
</workbook>
</file>

<file path=xl/calcChain.xml><?xml version="1.0" encoding="utf-8"?>
<calcChain xmlns="http://schemas.openxmlformats.org/spreadsheetml/2006/main">
  <c r="AV2" i="4" l="1"/>
  <c r="AW2" i="4"/>
  <c r="AX2" i="4"/>
  <c r="AY2" i="4"/>
  <c r="AV4" i="4"/>
  <c r="AW4" i="4"/>
  <c r="AX4" i="4"/>
  <c r="AY4" i="4"/>
  <c r="AV6" i="4"/>
  <c r="AW6" i="4"/>
  <c r="AX6" i="4"/>
  <c r="AY6" i="4"/>
  <c r="AV8" i="4"/>
  <c r="AW8" i="4"/>
  <c r="AX8" i="4"/>
  <c r="AY8" i="4"/>
  <c r="AV10" i="4"/>
  <c r="AW10" i="4"/>
  <c r="AX10" i="4"/>
  <c r="AY10" i="4"/>
  <c r="AV12" i="4"/>
  <c r="AW12" i="4"/>
  <c r="AX12" i="4"/>
  <c r="AY12" i="4"/>
  <c r="AV14" i="4"/>
  <c r="AW14" i="4"/>
  <c r="AX14" i="4"/>
  <c r="AY14" i="4"/>
  <c r="AV16" i="4"/>
  <c r="AW16" i="4"/>
  <c r="AX16" i="4"/>
  <c r="AY16" i="4"/>
  <c r="AV18" i="4"/>
  <c r="AW18" i="4"/>
  <c r="AX18" i="4"/>
  <c r="AY18" i="4"/>
  <c r="AV20" i="4"/>
  <c r="AW20" i="4"/>
  <c r="AX20" i="4"/>
  <c r="AY20" i="4"/>
  <c r="AV22" i="4"/>
  <c r="AW22" i="4"/>
  <c r="AX22" i="4"/>
  <c r="AY22" i="4"/>
  <c r="AV24" i="4"/>
  <c r="AW24" i="4"/>
  <c r="AX24" i="4"/>
  <c r="AY24" i="4"/>
  <c r="AV26" i="4"/>
  <c r="AW26" i="4"/>
  <c r="AX26" i="4"/>
  <c r="AY26" i="4"/>
  <c r="AV28" i="4"/>
  <c r="AW28" i="4"/>
  <c r="AX28" i="4"/>
  <c r="AY28" i="4"/>
  <c r="AV30" i="4"/>
  <c r="AW30" i="4"/>
  <c r="AX30" i="4"/>
  <c r="AY30" i="4"/>
  <c r="AV32" i="4"/>
  <c r="AW32" i="4"/>
  <c r="AX32" i="4"/>
  <c r="AY32" i="4"/>
  <c r="AV34" i="4"/>
  <c r="AW34" i="4"/>
  <c r="AX34" i="4"/>
  <c r="AY34" i="4"/>
  <c r="AV36" i="4"/>
  <c r="AW36" i="4"/>
  <c r="AX36" i="4"/>
  <c r="AY36" i="4"/>
  <c r="AV38" i="4"/>
  <c r="AW38" i="4"/>
  <c r="AX38" i="4"/>
  <c r="AY38" i="4"/>
  <c r="AV40" i="4"/>
  <c r="AW40" i="4"/>
  <c r="AX40" i="4"/>
  <c r="AY40" i="4"/>
  <c r="AV42" i="4"/>
  <c r="AW42" i="4"/>
  <c r="AX42" i="4"/>
  <c r="AY42" i="4"/>
  <c r="AV44" i="4"/>
  <c r="AW44" i="4"/>
  <c r="AX44" i="4"/>
  <c r="AY44" i="4"/>
  <c r="AV46" i="4"/>
  <c r="AW46" i="4"/>
  <c r="AX46" i="4"/>
  <c r="AY46" i="4"/>
  <c r="AV48" i="4"/>
  <c r="AW48" i="4"/>
  <c r="AX48" i="4"/>
  <c r="AY48" i="4"/>
  <c r="AV50" i="4"/>
  <c r="AW50" i="4"/>
  <c r="AX50" i="4"/>
  <c r="AY50" i="4"/>
  <c r="AV52" i="4"/>
  <c r="AW52" i="4"/>
  <c r="AX52" i="4"/>
  <c r="AY52" i="4"/>
  <c r="AV54" i="4"/>
  <c r="AW54" i="4"/>
  <c r="AX54" i="4"/>
  <c r="AY54" i="4"/>
  <c r="AV56" i="4"/>
  <c r="AW56" i="4"/>
  <c r="AX56" i="4"/>
  <c r="AY56" i="4"/>
  <c r="AV58" i="4"/>
  <c r="AW58" i="4"/>
  <c r="AX58" i="4"/>
  <c r="AY58" i="4"/>
  <c r="AV60" i="4"/>
  <c r="AW60" i="4"/>
  <c r="AX60" i="4"/>
  <c r="AY60" i="4"/>
  <c r="AV62" i="4"/>
  <c r="AW62" i="4"/>
  <c r="AX62" i="4"/>
  <c r="AY62" i="4"/>
  <c r="AV64" i="4"/>
  <c r="AW64" i="4"/>
  <c r="AX64" i="4"/>
  <c r="AY64" i="4"/>
  <c r="AV66" i="4"/>
  <c r="AW66" i="4"/>
  <c r="AX66" i="4"/>
  <c r="AY66" i="4"/>
  <c r="AV68" i="4"/>
  <c r="AW68" i="4"/>
  <c r="AX68" i="4"/>
  <c r="AY68" i="4"/>
  <c r="AV70" i="4"/>
  <c r="AW70" i="4"/>
  <c r="AX70" i="4"/>
  <c r="AY70" i="4"/>
  <c r="AV72" i="4"/>
  <c r="AW72" i="4"/>
  <c r="AX72" i="4"/>
  <c r="AY72" i="4"/>
  <c r="AV74" i="4"/>
  <c r="AW74" i="4"/>
  <c r="AX74" i="4"/>
  <c r="AY74" i="4"/>
  <c r="AV76" i="4"/>
  <c r="AW76" i="4"/>
  <c r="AX76" i="4"/>
  <c r="AY76" i="4"/>
  <c r="AV78" i="4"/>
  <c r="AW78" i="4"/>
  <c r="AX78" i="4"/>
  <c r="AY78" i="4"/>
  <c r="AV80" i="4"/>
  <c r="AW80" i="4"/>
  <c r="AX80" i="4"/>
  <c r="AY80" i="4"/>
  <c r="AV82" i="4"/>
  <c r="AW82" i="4"/>
  <c r="AX82" i="4"/>
  <c r="AY82" i="4"/>
  <c r="AV84" i="4"/>
  <c r="AW84" i="4"/>
  <c r="AX84" i="4"/>
  <c r="AY84" i="4"/>
  <c r="AV86" i="4"/>
  <c r="AW86" i="4"/>
  <c r="AX86" i="4"/>
  <c r="AY86" i="4"/>
  <c r="AV88" i="4"/>
  <c r="AW88" i="4"/>
  <c r="AX88" i="4"/>
  <c r="AY88" i="4"/>
  <c r="AV90" i="4"/>
  <c r="AW90" i="4"/>
  <c r="AX90" i="4"/>
  <c r="AY90" i="4"/>
  <c r="AV92" i="4"/>
  <c r="AW92" i="4"/>
  <c r="AX92" i="4"/>
  <c r="AY92" i="4"/>
  <c r="AV94" i="4"/>
  <c r="AW94" i="4"/>
  <c r="AX94" i="4"/>
  <c r="AY94" i="4"/>
  <c r="AV96" i="4"/>
  <c r="AW96" i="4"/>
  <c r="AX96" i="4"/>
  <c r="AY96" i="4"/>
  <c r="AV98" i="4"/>
  <c r="AW98" i="4"/>
  <c r="AX98" i="4"/>
  <c r="AY98" i="4"/>
  <c r="AV100" i="4"/>
  <c r="AW100" i="4"/>
  <c r="AX100" i="4"/>
  <c r="AY100" i="4"/>
  <c r="AV102" i="4"/>
  <c r="AW102" i="4"/>
  <c r="AX102" i="4"/>
  <c r="AY102" i="4"/>
  <c r="AV104" i="4"/>
  <c r="AW104" i="4"/>
  <c r="AX104" i="4"/>
  <c r="AY104" i="4"/>
  <c r="AV106" i="4"/>
  <c r="AW106" i="4"/>
  <c r="AX106" i="4"/>
  <c r="AY106" i="4"/>
  <c r="AV108" i="4"/>
  <c r="AW108" i="4"/>
  <c r="AX108" i="4"/>
  <c r="AY108" i="4"/>
  <c r="AV110" i="4"/>
  <c r="AW110" i="4"/>
  <c r="AX110" i="4"/>
  <c r="AY110" i="4"/>
  <c r="AV112" i="4"/>
  <c r="AW112" i="4"/>
  <c r="AX112" i="4"/>
  <c r="AY112" i="4"/>
  <c r="AV114" i="4"/>
  <c r="AW114" i="4"/>
  <c r="AX114" i="4"/>
  <c r="AY114" i="4"/>
  <c r="AV116" i="4"/>
  <c r="AW116" i="4"/>
  <c r="AX116" i="4"/>
  <c r="AY116" i="4"/>
  <c r="AV118" i="4"/>
  <c r="AW118" i="4"/>
  <c r="AX118" i="4"/>
  <c r="AY118" i="4"/>
  <c r="AV120" i="4"/>
  <c r="AW120" i="4"/>
  <c r="AX120" i="4"/>
  <c r="AY120" i="4"/>
  <c r="AV122" i="4"/>
  <c r="AW122" i="4"/>
  <c r="AX122" i="4"/>
  <c r="AY122" i="4"/>
  <c r="AV124" i="4"/>
  <c r="AW124" i="4"/>
  <c r="AX124" i="4"/>
  <c r="AY124" i="4"/>
  <c r="AV126" i="4"/>
  <c r="AW126" i="4"/>
  <c r="AX126" i="4"/>
  <c r="AY126" i="4"/>
  <c r="AV128" i="4"/>
  <c r="AW128" i="4"/>
  <c r="AX128" i="4"/>
  <c r="AY128" i="4"/>
  <c r="AV130" i="4"/>
  <c r="AW130" i="4"/>
  <c r="AX130" i="4"/>
  <c r="AY130" i="4"/>
  <c r="AV132" i="4"/>
  <c r="AW132" i="4"/>
  <c r="AX132" i="4"/>
  <c r="AY132" i="4"/>
  <c r="AV134" i="4"/>
  <c r="AW134" i="4"/>
  <c r="AX134" i="4"/>
  <c r="AY134" i="4"/>
  <c r="AV136" i="4"/>
  <c r="AW136" i="4"/>
  <c r="AX136" i="4"/>
  <c r="AY136" i="4"/>
  <c r="AV138" i="4"/>
  <c r="AW138" i="4"/>
  <c r="AX138" i="4"/>
  <c r="AY138" i="4"/>
  <c r="AV140" i="4"/>
  <c r="AW140" i="4"/>
  <c r="AX140" i="4"/>
  <c r="AY140" i="4"/>
  <c r="AV142" i="4"/>
  <c r="AW142" i="4"/>
  <c r="AX142" i="4"/>
  <c r="AY142" i="4"/>
  <c r="AV144" i="4"/>
  <c r="AW144" i="4"/>
  <c r="AX144" i="4"/>
  <c r="AY144" i="4"/>
  <c r="AV146" i="4"/>
  <c r="AW146" i="4"/>
  <c r="AX146" i="4"/>
  <c r="AY146" i="4"/>
  <c r="AV148" i="4"/>
  <c r="AW148" i="4"/>
  <c r="AX148" i="4"/>
  <c r="AY148" i="4"/>
  <c r="AV150" i="4"/>
  <c r="AW150" i="4"/>
  <c r="AX150" i="4"/>
  <c r="AY150" i="4"/>
  <c r="AV152" i="4"/>
  <c r="AW152" i="4"/>
  <c r="AX152" i="4"/>
  <c r="AY152" i="4"/>
  <c r="AV154" i="4"/>
  <c r="AW154" i="4"/>
  <c r="AX154" i="4"/>
  <c r="AY154" i="4"/>
  <c r="AV156" i="4"/>
  <c r="AW156" i="4"/>
  <c r="AX156" i="4"/>
  <c r="AY156" i="4"/>
  <c r="AV158" i="4"/>
  <c r="AW158" i="4"/>
  <c r="AX158" i="4"/>
  <c r="AY158" i="4"/>
  <c r="AV160" i="4"/>
  <c r="AW160" i="4"/>
  <c r="AX160" i="4"/>
  <c r="AY160" i="4"/>
  <c r="AV162" i="4"/>
  <c r="AW162" i="4"/>
  <c r="AX162" i="4"/>
  <c r="AY162" i="4"/>
  <c r="AV164" i="4"/>
  <c r="AW164" i="4"/>
  <c r="AX164" i="4"/>
  <c r="AY164" i="4"/>
  <c r="AV166" i="4"/>
  <c r="AW166" i="4"/>
  <c r="AX166" i="4"/>
  <c r="AY166" i="4"/>
  <c r="AV168" i="4"/>
  <c r="AW168" i="4"/>
  <c r="AX168" i="4"/>
  <c r="AY168" i="4"/>
  <c r="AV170" i="4"/>
  <c r="AW170" i="4"/>
  <c r="AX170" i="4"/>
  <c r="AY170" i="4"/>
  <c r="AV172" i="4"/>
  <c r="AW172" i="4"/>
  <c r="AX172" i="4"/>
  <c r="AY172" i="4"/>
  <c r="AV174" i="4"/>
  <c r="AW174" i="4"/>
  <c r="AX174" i="4"/>
  <c r="AY174" i="4"/>
  <c r="AV176" i="4"/>
  <c r="AW176" i="4"/>
  <c r="AX176" i="4"/>
  <c r="AY176" i="4"/>
  <c r="AV178" i="4"/>
  <c r="AW178" i="4"/>
  <c r="AX178" i="4"/>
  <c r="AY178" i="4"/>
  <c r="AV180" i="4"/>
  <c r="AW180" i="4"/>
  <c r="AX180" i="4"/>
  <c r="AY180" i="4"/>
  <c r="AV182" i="4"/>
  <c r="AW182" i="4"/>
  <c r="AX182" i="4"/>
  <c r="AY182" i="4"/>
  <c r="AV184" i="4"/>
  <c r="AW184" i="4"/>
  <c r="AX184" i="4"/>
  <c r="AY184" i="4"/>
  <c r="AV186" i="4"/>
  <c r="AW186" i="4"/>
  <c r="AX186" i="4"/>
  <c r="AY186" i="4"/>
  <c r="AV188" i="4"/>
  <c r="AW188" i="4"/>
  <c r="AX188" i="4"/>
  <c r="AY188" i="4"/>
  <c r="AV190" i="4"/>
  <c r="AW190" i="4"/>
  <c r="AX190" i="4"/>
  <c r="AY190" i="4"/>
  <c r="AV192" i="4"/>
  <c r="AW192" i="4"/>
  <c r="AX192" i="4"/>
  <c r="AY192" i="4"/>
  <c r="AV194" i="4"/>
  <c r="AW194" i="4"/>
  <c r="AX194" i="4"/>
  <c r="AY194" i="4"/>
  <c r="AV196" i="4"/>
  <c r="AW196" i="4"/>
  <c r="AX196" i="4"/>
  <c r="AY196" i="4"/>
  <c r="AV198" i="4"/>
  <c r="AW198" i="4"/>
  <c r="AX198" i="4"/>
  <c r="AY198" i="4"/>
  <c r="AV200" i="4"/>
  <c r="AW200" i="4"/>
  <c r="AX200" i="4"/>
  <c r="AY200" i="4"/>
  <c r="AV202" i="4"/>
  <c r="AW202" i="4"/>
  <c r="AX202" i="4"/>
  <c r="AY202" i="4"/>
  <c r="AV204" i="4"/>
  <c r="AW204" i="4"/>
  <c r="AX204" i="4"/>
  <c r="AY204" i="4"/>
  <c r="AV206" i="4"/>
  <c r="AW206" i="4"/>
  <c r="AX206" i="4"/>
  <c r="AY206" i="4"/>
  <c r="AV208" i="4"/>
  <c r="AW208" i="4"/>
  <c r="AX208" i="4"/>
  <c r="AY208" i="4"/>
  <c r="AV210" i="4"/>
  <c r="AW210" i="4"/>
  <c r="AX210" i="4"/>
  <c r="AY210" i="4"/>
  <c r="AV212" i="4"/>
  <c r="AW212" i="4"/>
  <c r="AX212" i="4"/>
  <c r="AY212" i="4"/>
  <c r="AV214" i="4"/>
  <c r="AW214" i="4"/>
  <c r="AX214" i="4"/>
  <c r="AY214" i="4"/>
  <c r="AV216" i="4"/>
  <c r="AW216" i="4"/>
  <c r="AX216" i="4"/>
  <c r="AY216" i="4"/>
  <c r="AV218" i="4"/>
  <c r="AW218" i="4"/>
  <c r="AX218" i="4"/>
  <c r="AY218" i="4"/>
  <c r="AV220" i="4"/>
  <c r="AW220" i="4"/>
  <c r="AX220" i="4"/>
  <c r="AY220" i="4"/>
  <c r="AV222" i="4"/>
  <c r="AW222" i="4"/>
  <c r="AX222" i="4"/>
  <c r="AY222" i="4"/>
  <c r="AV224" i="4"/>
  <c r="AW224" i="4"/>
  <c r="AX224" i="4"/>
  <c r="AY224" i="4"/>
  <c r="AV226" i="4"/>
  <c r="AW226" i="4"/>
  <c r="AX226" i="4"/>
  <c r="AY226" i="4"/>
  <c r="AV228" i="4"/>
  <c r="AW228" i="4"/>
  <c r="AX228" i="4"/>
  <c r="AY228" i="4"/>
  <c r="AV230" i="4"/>
  <c r="AW230" i="4"/>
  <c r="AX230" i="4"/>
  <c r="AY230" i="4"/>
  <c r="AV232" i="4"/>
  <c r="AW232" i="4"/>
  <c r="AX232" i="4"/>
  <c r="AY232" i="4"/>
  <c r="AV234" i="4"/>
  <c r="AW234" i="4"/>
  <c r="AX234" i="4"/>
  <c r="AY234" i="4"/>
  <c r="AV236" i="4"/>
  <c r="AW236" i="4"/>
  <c r="AX236" i="4"/>
  <c r="AY236" i="4"/>
  <c r="AV238" i="4"/>
  <c r="AW238" i="4"/>
  <c r="AX238" i="4"/>
  <c r="AY238" i="4"/>
  <c r="AV240" i="4"/>
  <c r="AW240" i="4"/>
  <c r="AX240" i="4"/>
  <c r="AY240" i="4"/>
  <c r="AV242" i="4"/>
  <c r="AW242" i="4"/>
  <c r="AX242" i="4"/>
  <c r="AY242" i="4"/>
  <c r="AV244" i="4"/>
  <c r="AW244" i="4"/>
  <c r="AX244" i="4"/>
  <c r="AY244" i="4"/>
  <c r="AV246" i="4"/>
  <c r="AW246" i="4"/>
  <c r="AX246" i="4"/>
  <c r="AY246" i="4"/>
  <c r="AV248" i="4"/>
  <c r="AW248" i="4"/>
  <c r="AX248" i="4"/>
  <c r="AY248" i="4"/>
  <c r="AV250" i="4"/>
  <c r="AW250" i="4"/>
  <c r="AX250" i="4"/>
  <c r="AY250" i="4"/>
  <c r="AV252" i="4"/>
  <c r="AW252" i="4"/>
  <c r="AX252" i="4"/>
  <c r="AY252" i="4"/>
  <c r="AV254" i="4"/>
  <c r="AW254" i="4"/>
  <c r="AX254" i="4"/>
  <c r="AY254" i="4"/>
  <c r="AV256" i="4"/>
  <c r="AW256" i="4"/>
  <c r="AX256" i="4"/>
  <c r="AY256" i="4"/>
  <c r="AV258" i="4"/>
  <c r="AW258" i="4"/>
  <c r="AX258" i="4"/>
  <c r="AY258" i="4"/>
  <c r="AV260" i="4"/>
  <c r="AW260" i="4"/>
  <c r="AX260" i="4"/>
  <c r="AY260" i="4"/>
  <c r="AV262" i="4"/>
  <c r="AW262" i="4"/>
  <c r="AX262" i="4"/>
  <c r="AY262" i="4"/>
  <c r="AV264" i="4"/>
  <c r="AW264" i="4"/>
  <c r="AX264" i="4"/>
  <c r="AY264" i="4"/>
  <c r="AV266" i="4"/>
  <c r="AW266" i="4"/>
  <c r="AX266" i="4"/>
  <c r="AY266" i="4"/>
  <c r="AV268" i="4"/>
  <c r="AW268" i="4"/>
  <c r="AX268" i="4"/>
  <c r="AY268" i="4"/>
  <c r="AV270" i="4"/>
  <c r="AW270" i="4"/>
  <c r="AX270" i="4"/>
  <c r="AY270" i="4"/>
  <c r="AV272" i="4"/>
  <c r="AW272" i="4"/>
  <c r="AX272" i="4"/>
  <c r="AY272" i="4"/>
  <c r="AV274" i="4"/>
  <c r="AW274" i="4"/>
  <c r="AX274" i="4"/>
  <c r="AY274" i="4"/>
  <c r="AV276" i="4"/>
  <c r="AW276" i="4"/>
  <c r="AX276" i="4"/>
  <c r="AY276" i="4"/>
  <c r="AV278" i="4"/>
  <c r="AW278" i="4"/>
  <c r="AX278" i="4"/>
  <c r="AY278" i="4"/>
  <c r="AV280" i="4"/>
  <c r="AW280" i="4"/>
  <c r="AX280" i="4"/>
  <c r="AY280" i="4"/>
  <c r="AV282" i="4"/>
  <c r="AW282" i="4"/>
  <c r="AX282" i="4"/>
  <c r="AY282" i="4"/>
  <c r="AV284" i="4"/>
  <c r="AW284" i="4"/>
  <c r="AX284" i="4"/>
  <c r="AY284" i="4"/>
  <c r="AV286" i="4"/>
  <c r="AW286" i="4"/>
  <c r="AX286" i="4"/>
  <c r="AY286" i="4"/>
  <c r="AV288" i="4"/>
  <c r="AW288" i="4"/>
  <c r="AX288" i="4"/>
  <c r="AY288" i="4"/>
  <c r="AV290" i="4"/>
  <c r="AW290" i="4"/>
  <c r="AX290" i="4"/>
  <c r="AY290" i="4"/>
  <c r="AV292" i="4"/>
  <c r="AW292" i="4"/>
  <c r="AX292" i="4"/>
  <c r="AY292" i="4"/>
  <c r="AV294" i="4"/>
  <c r="AW294" i="4"/>
  <c r="AX294" i="4"/>
  <c r="AY294" i="4"/>
  <c r="AV296" i="4"/>
  <c r="AW296" i="4"/>
  <c r="AX296" i="4"/>
  <c r="AY296" i="4"/>
  <c r="AV298" i="4"/>
  <c r="AW298" i="4"/>
  <c r="AX298" i="4"/>
  <c r="AY298" i="4"/>
  <c r="AV300" i="4"/>
  <c r="AW300" i="4"/>
  <c r="AX300" i="4"/>
  <c r="AY300" i="4"/>
  <c r="AV302" i="4"/>
  <c r="AW302" i="4"/>
  <c r="AX302" i="4"/>
  <c r="AY302" i="4"/>
  <c r="AV304" i="4"/>
  <c r="AW304" i="4"/>
  <c r="AX304" i="4"/>
  <c r="AY304" i="4"/>
  <c r="AV306" i="4"/>
  <c r="AW306" i="4"/>
  <c r="AX306" i="4"/>
  <c r="AY306" i="4"/>
  <c r="AV308" i="4"/>
  <c r="AW308" i="4"/>
  <c r="AX308" i="4"/>
  <c r="AY308" i="4"/>
  <c r="AV310" i="4"/>
  <c r="AW310" i="4"/>
  <c r="AX310" i="4"/>
  <c r="AY310" i="4"/>
  <c r="AV312" i="4"/>
  <c r="AW312" i="4"/>
  <c r="AX312" i="4"/>
  <c r="AY312" i="4"/>
  <c r="AV314" i="4"/>
  <c r="AW314" i="4"/>
  <c r="AX314" i="4"/>
  <c r="AY314" i="4"/>
  <c r="AV316" i="4"/>
  <c r="AW316" i="4"/>
  <c r="AX316" i="4"/>
  <c r="AY316" i="4"/>
  <c r="AV318" i="4"/>
  <c r="AW318" i="4"/>
  <c r="AX318" i="4"/>
  <c r="AY318" i="4"/>
  <c r="AV320" i="4"/>
  <c r="AW320" i="4"/>
  <c r="AX320" i="4"/>
  <c r="AY320" i="4"/>
  <c r="AV322" i="4"/>
  <c r="AW322" i="4"/>
  <c r="AX322" i="4"/>
  <c r="AY322" i="4"/>
  <c r="AV324" i="4"/>
  <c r="AW324" i="4"/>
  <c r="AX324" i="4"/>
  <c r="AY324" i="4"/>
  <c r="AV326" i="4"/>
  <c r="AW326" i="4"/>
  <c r="AX326" i="4"/>
  <c r="AY326" i="4"/>
  <c r="AV328" i="4"/>
  <c r="AW328" i="4"/>
  <c r="AX328" i="4"/>
  <c r="AY328" i="4"/>
  <c r="AV330" i="4"/>
  <c r="AW330" i="4"/>
  <c r="AX330" i="4"/>
  <c r="AY330" i="4"/>
  <c r="AV332" i="4"/>
  <c r="AW332" i="4"/>
  <c r="AX332" i="4"/>
  <c r="AY332" i="4"/>
  <c r="AV334" i="4"/>
  <c r="AW334" i="4"/>
  <c r="AX334" i="4"/>
  <c r="AY334" i="4"/>
  <c r="AV336" i="4"/>
  <c r="AW336" i="4"/>
  <c r="AX336" i="4"/>
  <c r="AY336" i="4"/>
  <c r="AV338" i="4"/>
  <c r="AW338" i="4"/>
  <c r="AX338" i="4"/>
  <c r="AY338" i="4"/>
  <c r="AV340" i="4"/>
  <c r="AW340" i="4"/>
  <c r="AX340" i="4"/>
  <c r="AY340" i="4"/>
  <c r="AV342" i="4"/>
  <c r="AW342" i="4"/>
  <c r="AX342" i="4"/>
  <c r="AY342" i="4"/>
  <c r="AV344" i="4"/>
  <c r="AW344" i="4"/>
  <c r="AX344" i="4"/>
  <c r="AY344" i="4"/>
  <c r="AV346" i="4"/>
  <c r="AW346" i="4"/>
  <c r="AX346" i="4"/>
  <c r="AY346" i="4"/>
  <c r="AV348" i="4"/>
  <c r="AW348" i="4"/>
  <c r="AX348" i="4"/>
  <c r="AY348" i="4"/>
  <c r="AV350" i="4"/>
  <c r="AW350" i="4"/>
  <c r="AX350" i="4"/>
  <c r="AY350" i="4"/>
  <c r="AV352" i="4"/>
  <c r="AW352" i="4"/>
  <c r="AX352" i="4"/>
  <c r="AY352" i="4"/>
  <c r="AV354" i="4"/>
  <c r="AW354" i="4"/>
  <c r="AX354" i="4"/>
  <c r="AY354" i="4"/>
  <c r="AV356" i="4"/>
  <c r="AW356" i="4"/>
  <c r="AX356" i="4"/>
  <c r="AY356" i="4"/>
  <c r="AV358" i="4"/>
  <c r="AW358" i="4"/>
  <c r="AX358" i="4"/>
  <c r="AY358" i="4"/>
  <c r="AV360" i="4"/>
  <c r="AW360" i="4"/>
  <c r="AX360" i="4"/>
  <c r="AY360" i="4"/>
  <c r="AV362" i="4"/>
  <c r="AW362" i="4"/>
  <c r="AX362" i="4"/>
  <c r="AY362" i="4"/>
  <c r="AV364" i="4"/>
  <c r="AW364" i="4"/>
  <c r="AX364" i="4"/>
  <c r="AY364" i="4"/>
  <c r="AV366" i="4"/>
  <c r="AW366" i="4"/>
  <c r="AX366" i="4"/>
  <c r="AY366" i="4"/>
  <c r="AV368" i="4"/>
  <c r="AW368" i="4"/>
  <c r="AX368" i="4"/>
  <c r="AY368" i="4"/>
  <c r="AV370" i="4"/>
  <c r="AW370" i="4"/>
  <c r="AX370" i="4"/>
  <c r="AY370" i="4"/>
  <c r="AV372" i="4"/>
  <c r="AW372" i="4"/>
  <c r="AX372" i="4"/>
  <c r="AY372" i="4"/>
  <c r="AV374" i="4"/>
  <c r="AW374" i="4"/>
  <c r="AX374" i="4"/>
  <c r="AY374" i="4"/>
  <c r="AV376" i="4"/>
  <c r="AW376" i="4"/>
  <c r="AX376" i="4"/>
  <c r="AY376" i="4"/>
  <c r="AV378" i="4"/>
  <c r="AW378" i="4"/>
  <c r="AX378" i="4"/>
  <c r="AY378" i="4"/>
  <c r="AV380" i="4"/>
  <c r="AW380" i="4"/>
  <c r="AX380" i="4"/>
  <c r="AY380" i="4"/>
  <c r="AV382" i="4"/>
  <c r="AW382" i="4"/>
  <c r="AX382" i="4"/>
  <c r="AY382" i="4"/>
  <c r="AV384" i="4"/>
  <c r="AW384" i="4"/>
  <c r="AX384" i="4"/>
  <c r="AY384" i="4"/>
  <c r="AV386" i="4"/>
  <c r="AW386" i="4"/>
  <c r="AX386" i="4"/>
  <c r="AY386" i="4"/>
  <c r="AV388" i="4"/>
  <c r="AW388" i="4"/>
  <c r="AX388" i="4"/>
  <c r="AY388" i="4"/>
  <c r="AV390" i="4"/>
  <c r="AW390" i="4"/>
  <c r="AX390" i="4"/>
  <c r="AY390" i="4"/>
  <c r="AV392" i="4"/>
  <c r="AW392" i="4"/>
  <c r="AX392" i="4"/>
  <c r="AY392" i="4"/>
  <c r="AV394" i="4"/>
  <c r="AW394" i="4"/>
  <c r="AX394" i="4"/>
  <c r="AY394" i="4"/>
  <c r="AV396" i="4"/>
  <c r="AW396" i="4"/>
  <c r="AX396" i="4"/>
  <c r="AY396" i="4"/>
  <c r="AV398" i="4"/>
  <c r="AW398" i="4"/>
  <c r="AX398" i="4"/>
  <c r="AY398" i="4"/>
  <c r="AV400" i="4"/>
  <c r="AW400" i="4"/>
  <c r="AX400" i="4"/>
  <c r="AY400" i="4"/>
  <c r="AV402" i="4"/>
  <c r="AW402" i="4"/>
  <c r="AX402" i="4"/>
  <c r="AY402" i="4"/>
  <c r="AV404" i="4"/>
  <c r="AW404" i="4"/>
  <c r="AX404" i="4"/>
  <c r="AY404" i="4"/>
  <c r="AV406" i="4"/>
  <c r="AW406" i="4"/>
  <c r="AX406" i="4"/>
  <c r="AY406" i="4"/>
  <c r="AV408" i="4"/>
  <c r="AW408" i="4"/>
  <c r="AX408" i="4"/>
  <c r="AY408" i="4"/>
  <c r="AV410" i="4"/>
  <c r="AW410" i="4"/>
  <c r="AX410" i="4"/>
  <c r="AY410" i="4"/>
  <c r="AV412" i="4"/>
  <c r="AW412" i="4"/>
  <c r="AX412" i="4"/>
  <c r="AY412" i="4"/>
  <c r="AV414" i="4"/>
  <c r="AW414" i="4"/>
  <c r="AX414" i="4"/>
  <c r="AY414" i="4"/>
  <c r="AV416" i="4"/>
  <c r="AW416" i="4"/>
  <c r="AX416" i="4"/>
  <c r="AY416" i="4"/>
  <c r="AV418" i="4"/>
  <c r="AW418" i="4"/>
  <c r="AX418" i="4"/>
  <c r="AY418" i="4"/>
  <c r="AV420" i="4"/>
  <c r="AW420" i="4"/>
  <c r="AX420" i="4"/>
  <c r="AY420" i="4"/>
  <c r="AV422" i="4"/>
  <c r="AW422" i="4"/>
  <c r="AX422" i="4"/>
  <c r="AY422" i="4"/>
  <c r="AV424" i="4"/>
  <c r="AW424" i="4"/>
  <c r="AX424" i="4"/>
  <c r="AY424" i="4"/>
  <c r="AV426" i="4"/>
  <c r="AW426" i="4"/>
  <c r="AX426" i="4"/>
  <c r="AY426" i="4"/>
  <c r="AV428" i="4"/>
  <c r="AW428" i="4"/>
  <c r="AX428" i="4"/>
  <c r="AY428" i="4"/>
  <c r="AV430" i="4"/>
  <c r="AW430" i="4"/>
  <c r="AX430" i="4"/>
  <c r="AY430" i="4"/>
  <c r="AV432" i="4"/>
  <c r="AW432" i="4"/>
  <c r="AX432" i="4"/>
  <c r="AY432" i="4"/>
  <c r="AV434" i="4"/>
  <c r="AW434" i="4"/>
  <c r="AX434" i="4"/>
  <c r="AY434" i="4"/>
  <c r="AV436" i="4"/>
  <c r="AW436" i="4"/>
  <c r="AX436" i="4"/>
  <c r="AY436" i="4"/>
  <c r="AV438" i="4"/>
  <c r="AW438" i="4"/>
  <c r="AX438" i="4"/>
  <c r="AY438" i="4"/>
  <c r="AV440" i="4"/>
  <c r="AW440" i="4"/>
  <c r="AX440" i="4"/>
  <c r="AY440" i="4"/>
  <c r="AG427" i="4"/>
  <c r="AF427" i="4"/>
  <c r="AE427" i="4"/>
  <c r="AG426" i="4"/>
  <c r="AF426" i="4"/>
  <c r="AE426" i="4"/>
  <c r="AG425" i="4"/>
  <c r="AF425" i="4"/>
  <c r="AE425" i="4"/>
  <c r="AG424" i="4"/>
  <c r="AF424" i="4"/>
  <c r="AE424" i="4"/>
  <c r="AG423" i="4"/>
  <c r="AF423" i="4"/>
  <c r="AE423" i="4"/>
  <c r="AG422" i="4"/>
  <c r="AF422" i="4"/>
  <c r="AE422" i="4"/>
  <c r="AG421" i="4"/>
  <c r="AF421" i="4"/>
  <c r="AE421" i="4"/>
  <c r="AG420" i="4"/>
  <c r="AF420" i="4"/>
  <c r="AE420" i="4"/>
  <c r="AG419" i="4"/>
  <c r="AF419" i="4"/>
  <c r="AE419" i="4"/>
  <c r="AG418" i="4"/>
  <c r="AF418" i="4"/>
  <c r="AE418" i="4"/>
  <c r="AG417" i="4"/>
  <c r="AF417" i="4"/>
  <c r="AE417" i="4"/>
  <c r="AG416" i="4"/>
  <c r="AF416" i="4"/>
  <c r="AE416" i="4"/>
  <c r="AG415" i="4"/>
  <c r="AF415" i="4"/>
  <c r="AE415" i="4"/>
  <c r="AG414" i="4"/>
  <c r="AF414" i="4"/>
  <c r="AE414" i="4"/>
  <c r="AG413" i="4"/>
  <c r="AF413" i="4"/>
  <c r="AE413" i="4"/>
  <c r="AG412" i="4"/>
  <c r="AF412" i="4"/>
  <c r="AE412" i="4"/>
  <c r="AG411" i="4"/>
  <c r="AF411" i="4"/>
  <c r="AE411" i="4"/>
  <c r="AG410" i="4"/>
  <c r="AF410" i="4"/>
  <c r="AE410" i="4"/>
  <c r="AG409" i="4"/>
  <c r="AF409" i="4"/>
  <c r="AE409" i="4"/>
  <c r="AG408" i="4"/>
  <c r="AF408" i="4"/>
  <c r="AE408" i="4"/>
  <c r="AG407" i="4"/>
  <c r="AF407" i="4"/>
  <c r="AE407" i="4"/>
  <c r="AG406" i="4"/>
  <c r="AF406" i="4"/>
  <c r="AE406" i="4"/>
  <c r="AG405" i="4"/>
  <c r="AF405" i="4"/>
  <c r="AE405" i="4"/>
  <c r="AG404" i="4"/>
  <c r="AF404" i="4"/>
  <c r="AE404" i="4"/>
  <c r="AG403" i="4"/>
  <c r="AF403" i="4"/>
  <c r="AE403" i="4"/>
  <c r="AG402" i="4"/>
  <c r="AF402" i="4"/>
  <c r="AE402" i="4"/>
  <c r="AG401" i="4"/>
  <c r="AF401" i="4"/>
  <c r="AE401" i="4"/>
  <c r="AG400" i="4"/>
  <c r="AF400" i="4"/>
  <c r="AE400" i="4"/>
  <c r="AG399" i="4"/>
  <c r="AF399" i="4"/>
  <c r="AE399" i="4"/>
  <c r="AG398" i="4"/>
  <c r="AF398" i="4"/>
  <c r="AE398" i="4"/>
  <c r="AG397" i="4"/>
  <c r="AF397" i="4"/>
  <c r="AE397" i="4"/>
  <c r="AG396" i="4"/>
  <c r="AF396" i="4"/>
  <c r="AE396" i="4"/>
  <c r="AG395" i="4"/>
  <c r="AF395" i="4"/>
  <c r="AE395" i="4"/>
  <c r="AG394" i="4"/>
  <c r="AF394" i="4"/>
  <c r="AE394" i="4"/>
  <c r="AG393" i="4"/>
  <c r="AF393" i="4"/>
  <c r="AE393" i="4"/>
  <c r="AG392" i="4"/>
  <c r="AF392" i="4"/>
  <c r="AE392" i="4"/>
  <c r="AG385" i="4"/>
  <c r="AF385" i="4"/>
  <c r="AE385" i="4"/>
  <c r="AG384" i="4"/>
  <c r="AF384" i="4"/>
  <c r="AE384" i="4"/>
  <c r="AG383" i="4"/>
  <c r="AF383" i="4"/>
  <c r="AE383" i="4"/>
  <c r="AG382" i="4"/>
  <c r="AF382" i="4"/>
  <c r="AE382" i="4"/>
  <c r="AG381" i="4"/>
  <c r="AF381" i="4"/>
  <c r="AE381" i="4"/>
  <c r="AG380" i="4"/>
  <c r="AF380" i="4"/>
  <c r="AE380" i="4"/>
  <c r="AG379" i="4"/>
  <c r="AF379" i="4"/>
  <c r="AE379" i="4"/>
  <c r="AG378" i="4"/>
  <c r="AF378" i="4"/>
  <c r="AE378" i="4"/>
  <c r="AG377" i="4"/>
  <c r="AF377" i="4"/>
  <c r="AE377" i="4"/>
  <c r="AG376" i="4"/>
  <c r="AF376" i="4"/>
  <c r="AE376" i="4"/>
  <c r="AG375" i="4"/>
  <c r="AF375" i="4"/>
  <c r="AE375" i="4"/>
  <c r="AG374" i="4"/>
  <c r="AF374" i="4"/>
  <c r="AE374" i="4"/>
  <c r="AG373" i="4"/>
  <c r="AF373" i="4"/>
  <c r="AE373" i="4"/>
  <c r="AG372" i="4"/>
  <c r="AF372" i="4"/>
  <c r="AE372" i="4"/>
  <c r="AG371" i="4"/>
  <c r="AF371" i="4"/>
  <c r="AE371" i="4"/>
  <c r="AG370" i="4"/>
  <c r="AF370" i="4"/>
  <c r="AE370" i="4"/>
  <c r="AG369" i="4"/>
  <c r="AF369" i="4"/>
  <c r="AE369" i="4"/>
  <c r="AG368" i="4"/>
  <c r="AF368" i="4"/>
  <c r="AE368" i="4"/>
  <c r="AG367" i="4"/>
  <c r="AF367" i="4"/>
  <c r="AE367" i="4"/>
  <c r="AG366" i="4"/>
  <c r="AF366" i="4"/>
  <c r="AE366" i="4"/>
  <c r="AG365" i="4"/>
  <c r="AF365" i="4"/>
  <c r="AE365" i="4"/>
  <c r="AG364" i="4"/>
  <c r="AF364" i="4"/>
  <c r="AE364" i="4"/>
  <c r="AG363" i="4"/>
  <c r="AF363" i="4"/>
  <c r="AE363" i="4"/>
  <c r="AG362" i="4"/>
  <c r="AF362" i="4"/>
  <c r="AE362" i="4"/>
  <c r="AG361" i="4"/>
  <c r="AF361" i="4"/>
  <c r="AE361" i="4"/>
  <c r="AG360" i="4"/>
  <c r="AF360" i="4"/>
  <c r="AE360" i="4"/>
  <c r="AG359" i="4"/>
  <c r="AF359" i="4"/>
  <c r="AE359" i="4"/>
  <c r="AG358" i="4"/>
  <c r="AF358" i="4"/>
  <c r="AE358" i="4"/>
  <c r="AG357" i="4"/>
  <c r="AF357" i="4"/>
  <c r="AE357" i="4"/>
  <c r="AG356" i="4"/>
  <c r="AF356" i="4"/>
  <c r="AE356" i="4"/>
  <c r="AG355" i="4"/>
  <c r="AF355" i="4"/>
  <c r="AE355" i="4"/>
  <c r="AG354" i="4"/>
  <c r="AF354" i="4"/>
  <c r="AE354" i="4"/>
  <c r="AG345" i="4"/>
  <c r="AF345" i="4"/>
  <c r="AG344" i="4"/>
  <c r="AF344" i="4"/>
  <c r="AE344" i="4"/>
  <c r="AG343" i="4"/>
  <c r="AF343" i="4"/>
  <c r="AG342" i="4"/>
  <c r="AF342" i="4"/>
  <c r="AG341" i="4"/>
  <c r="AF341" i="4"/>
  <c r="AG340" i="4"/>
  <c r="AF340" i="4"/>
  <c r="AG339" i="4"/>
  <c r="AF339" i="4"/>
  <c r="AG338" i="4"/>
  <c r="AF338" i="4"/>
  <c r="AG337" i="4"/>
  <c r="AF337" i="4"/>
  <c r="AG336" i="4"/>
  <c r="AF336" i="4"/>
  <c r="AG335" i="4"/>
  <c r="AF335" i="4"/>
  <c r="AG334" i="4"/>
  <c r="AF334" i="4"/>
  <c r="AG333" i="4"/>
  <c r="AF333" i="4"/>
  <c r="AG332" i="4"/>
  <c r="AF332" i="4"/>
  <c r="AG331" i="4"/>
  <c r="AF331" i="4"/>
  <c r="AG330" i="4"/>
  <c r="AF330" i="4"/>
  <c r="AG329" i="4"/>
  <c r="AF329" i="4"/>
  <c r="AG328" i="4"/>
  <c r="AF328" i="4"/>
  <c r="AG327" i="4"/>
  <c r="AF327" i="4"/>
  <c r="AG326" i="4"/>
  <c r="AF326" i="4"/>
  <c r="AG325" i="4"/>
  <c r="AF325" i="4"/>
  <c r="AG324" i="4"/>
  <c r="AF324" i="4"/>
  <c r="AG321" i="4"/>
  <c r="AF321" i="4"/>
  <c r="AG320" i="4"/>
  <c r="AF320" i="4"/>
  <c r="AG319" i="4"/>
  <c r="AF319" i="4"/>
  <c r="AG318" i="4"/>
  <c r="AF318" i="4"/>
  <c r="AG317" i="4"/>
  <c r="AF317" i="4"/>
  <c r="AG316" i="4"/>
  <c r="AF316" i="4"/>
  <c r="AG315" i="4"/>
  <c r="AF315" i="4"/>
  <c r="AG314" i="4"/>
  <c r="AF314" i="4"/>
  <c r="AG313" i="4"/>
  <c r="AF313" i="4"/>
  <c r="AG312" i="4"/>
  <c r="AF312" i="4"/>
  <c r="AG311" i="4"/>
  <c r="AF311" i="4"/>
  <c r="AG310" i="4"/>
  <c r="AF310" i="4"/>
  <c r="AG309" i="4"/>
  <c r="AF309" i="4"/>
  <c r="AG308" i="4"/>
  <c r="AF308" i="4"/>
  <c r="AG306" i="4"/>
  <c r="AF306" i="4"/>
  <c r="AG305" i="4"/>
  <c r="AF305" i="4"/>
  <c r="AG304" i="4"/>
  <c r="AF304" i="4"/>
  <c r="AG303" i="4"/>
  <c r="AF303" i="4"/>
  <c r="AG302" i="4"/>
  <c r="AF302" i="4"/>
  <c r="AG301" i="4"/>
  <c r="AF301" i="4"/>
  <c r="AG300" i="4"/>
  <c r="AF300" i="4"/>
  <c r="AG299" i="4"/>
  <c r="AF299" i="4"/>
  <c r="AG298" i="4"/>
  <c r="AF298" i="4"/>
  <c r="AG297" i="4"/>
  <c r="AF297" i="4"/>
  <c r="AG296" i="4"/>
  <c r="AF296" i="4"/>
  <c r="AG295" i="4"/>
  <c r="AF295" i="4"/>
  <c r="AG294" i="4"/>
  <c r="AF294" i="4"/>
  <c r="AG293" i="4"/>
  <c r="AF293" i="4"/>
  <c r="AG292" i="4"/>
  <c r="AF292" i="4"/>
  <c r="AG291" i="4"/>
  <c r="AF291" i="4"/>
  <c r="AG290" i="4"/>
  <c r="AF290" i="4"/>
  <c r="AG289" i="4"/>
  <c r="AF289" i="4"/>
  <c r="AG288" i="4"/>
  <c r="AF288" i="4"/>
  <c r="AG286" i="4"/>
  <c r="AF286" i="4"/>
  <c r="AG285" i="4"/>
  <c r="AF285" i="4"/>
  <c r="AG284" i="4"/>
  <c r="AF284" i="4"/>
  <c r="AG283" i="4"/>
  <c r="AF283" i="4"/>
  <c r="AG282" i="4"/>
  <c r="AF282" i="4"/>
  <c r="AG281" i="4"/>
  <c r="AF281" i="4"/>
  <c r="AG280" i="4"/>
  <c r="AF280" i="4"/>
  <c r="AG279" i="4"/>
  <c r="AF279" i="4"/>
  <c r="AG278" i="4"/>
  <c r="AF278" i="4"/>
  <c r="AG277" i="4"/>
  <c r="AF277" i="4"/>
  <c r="AG276" i="4"/>
  <c r="AF276" i="4"/>
  <c r="AG275" i="4"/>
  <c r="AF275" i="4"/>
  <c r="AG274" i="4"/>
  <c r="AF274" i="4"/>
  <c r="AG273" i="4"/>
  <c r="AF273" i="4"/>
  <c r="AG272" i="4"/>
  <c r="AF272" i="4"/>
  <c r="AG271" i="4"/>
  <c r="AF271" i="4"/>
  <c r="AG270" i="4"/>
  <c r="AF270" i="4"/>
  <c r="AG269" i="4"/>
  <c r="AF269" i="4"/>
  <c r="AG268" i="4"/>
  <c r="AF268" i="4"/>
  <c r="AG267" i="4"/>
  <c r="AF267" i="4"/>
  <c r="AG266" i="4"/>
  <c r="AF266" i="4"/>
  <c r="AG265" i="4"/>
  <c r="AF265" i="4"/>
  <c r="AG264" i="4"/>
  <c r="AF264" i="4"/>
  <c r="AG263" i="4"/>
  <c r="AF263" i="4"/>
  <c r="AG262" i="4"/>
  <c r="AF262" i="4"/>
  <c r="AG261" i="4"/>
  <c r="AF261" i="4"/>
  <c r="AG260" i="4"/>
  <c r="AF260" i="4"/>
  <c r="AG259" i="4"/>
  <c r="AF259" i="4"/>
  <c r="AG258" i="4"/>
  <c r="AF258" i="4"/>
  <c r="AG257" i="4"/>
  <c r="AF257" i="4"/>
  <c r="AG256" i="4"/>
  <c r="AF256" i="4"/>
  <c r="AG243" i="4"/>
  <c r="AF243" i="4"/>
  <c r="AG242" i="4"/>
  <c r="AF242" i="4"/>
  <c r="AG241" i="4"/>
  <c r="AF241" i="4"/>
  <c r="AG240" i="4"/>
  <c r="AF240" i="4"/>
  <c r="AG239" i="4"/>
  <c r="AF239" i="4"/>
  <c r="AG238" i="4"/>
  <c r="AF238" i="4"/>
  <c r="AG237" i="4"/>
  <c r="AF237" i="4"/>
  <c r="AG236" i="4"/>
  <c r="AF236" i="4"/>
  <c r="AG235" i="4"/>
  <c r="AF235" i="4"/>
  <c r="AG234" i="4"/>
  <c r="AF234" i="4"/>
  <c r="AG231" i="4"/>
  <c r="AF231" i="4"/>
  <c r="AG230" i="4"/>
  <c r="AF230" i="4"/>
  <c r="AG229" i="4"/>
  <c r="AF229" i="4"/>
  <c r="AG228" i="4"/>
  <c r="AF228" i="4"/>
  <c r="AG227" i="4"/>
  <c r="AF227" i="4"/>
  <c r="AG226" i="4"/>
  <c r="AF226" i="4"/>
  <c r="AG225" i="4"/>
  <c r="AF225" i="4"/>
  <c r="AG224" i="4"/>
  <c r="AF224" i="4"/>
  <c r="AG223" i="4"/>
  <c r="AF223" i="4"/>
  <c r="AG222" i="4"/>
  <c r="AF222" i="4"/>
  <c r="AG221" i="4"/>
  <c r="AF221" i="4"/>
  <c r="AG220" i="4"/>
  <c r="AF220" i="4"/>
  <c r="AG219" i="4"/>
  <c r="AF219" i="4"/>
  <c r="AG218" i="4"/>
  <c r="AF218" i="4"/>
  <c r="AG217" i="4"/>
  <c r="AF217" i="4"/>
  <c r="AG216" i="4"/>
  <c r="AF216" i="4"/>
  <c r="AG215" i="4"/>
  <c r="AF215" i="4"/>
  <c r="AG214" i="4"/>
  <c r="AF214" i="4"/>
  <c r="AG213" i="4"/>
  <c r="AF213" i="4"/>
  <c r="AG212" i="4"/>
  <c r="AF212" i="4"/>
  <c r="AG211" i="4"/>
  <c r="AF211" i="4"/>
  <c r="AG210" i="4"/>
  <c r="AF210" i="4"/>
  <c r="AG209" i="4"/>
  <c r="AF209" i="4"/>
  <c r="AG208" i="4"/>
  <c r="AF208" i="4"/>
  <c r="AG207" i="4"/>
  <c r="AF207" i="4"/>
  <c r="AG206" i="4"/>
  <c r="AF206" i="4"/>
  <c r="AG205" i="4"/>
  <c r="AF205" i="4"/>
  <c r="AG204" i="4"/>
  <c r="AF204" i="4"/>
  <c r="AG203" i="4"/>
  <c r="AF203" i="4"/>
  <c r="AG202" i="4"/>
  <c r="AF202" i="4"/>
  <c r="AG201" i="4"/>
  <c r="AF201" i="4"/>
  <c r="AG200" i="4"/>
  <c r="AF200" i="4"/>
  <c r="AG199" i="4"/>
  <c r="AF199" i="4"/>
  <c r="AG198" i="4"/>
  <c r="AF198" i="4"/>
  <c r="AG197" i="4"/>
  <c r="AF197" i="4"/>
  <c r="AG196" i="4"/>
  <c r="AF196" i="4"/>
  <c r="AG195" i="4"/>
  <c r="AF195" i="4"/>
  <c r="AG194" i="4"/>
  <c r="AF194" i="4"/>
  <c r="AG193" i="4"/>
  <c r="AF193" i="4"/>
  <c r="AG192" i="4"/>
  <c r="AF192" i="4"/>
  <c r="AG191" i="4"/>
  <c r="AF191" i="4"/>
  <c r="AG190" i="4"/>
  <c r="AF190" i="4"/>
  <c r="AG189" i="4"/>
  <c r="AF189" i="4"/>
  <c r="AG188" i="4"/>
  <c r="AF188" i="4"/>
  <c r="AG187" i="4"/>
  <c r="AF187" i="4"/>
  <c r="AG186" i="4"/>
  <c r="AF186" i="4"/>
  <c r="AG185" i="4"/>
  <c r="AF185" i="4"/>
  <c r="AG184" i="4"/>
  <c r="AF184" i="4"/>
  <c r="AG183" i="4"/>
  <c r="AF183" i="4"/>
  <c r="AG182" i="4"/>
  <c r="AF182" i="4"/>
  <c r="AG181" i="4"/>
  <c r="AF181" i="4"/>
  <c r="AG180" i="4"/>
  <c r="AF180" i="4"/>
  <c r="AG179" i="4"/>
  <c r="AF179" i="4"/>
  <c r="AG178" i="4"/>
  <c r="AF178" i="4"/>
  <c r="AG177" i="4"/>
  <c r="AF177" i="4"/>
  <c r="AG176" i="4"/>
  <c r="AF176" i="4"/>
  <c r="AG175" i="4"/>
  <c r="AF175" i="4"/>
  <c r="AG174" i="4"/>
  <c r="AF174" i="4"/>
  <c r="AG173" i="4"/>
  <c r="AF173" i="4"/>
  <c r="AG172" i="4"/>
  <c r="AF172" i="4"/>
  <c r="AG171" i="4"/>
  <c r="AF171" i="4"/>
  <c r="AG168" i="4"/>
  <c r="AF168" i="4"/>
  <c r="AG167" i="4"/>
  <c r="AF167" i="4"/>
  <c r="AG166" i="4"/>
  <c r="AF166" i="4"/>
  <c r="AG165" i="4"/>
  <c r="AF165" i="4"/>
  <c r="AG164" i="4"/>
  <c r="AF164" i="4"/>
  <c r="AG163" i="4"/>
  <c r="AF163" i="4"/>
  <c r="AG162" i="4"/>
  <c r="AF162" i="4"/>
  <c r="AG161" i="4"/>
  <c r="AF161" i="4"/>
  <c r="AG160" i="4"/>
  <c r="AF160" i="4"/>
  <c r="AF159" i="4"/>
  <c r="AF158" i="4"/>
  <c r="AF157" i="4"/>
  <c r="AF156" i="4"/>
  <c r="AF155" i="4"/>
  <c r="AF154" i="4"/>
  <c r="AG153" i="4"/>
  <c r="AF153" i="4"/>
  <c r="AG152" i="4"/>
  <c r="AF152" i="4"/>
  <c r="AG151" i="4"/>
  <c r="AF151" i="4"/>
  <c r="AG150" i="4"/>
  <c r="AF150" i="4"/>
  <c r="AG149" i="4"/>
  <c r="AF149" i="4"/>
  <c r="AG148" i="4"/>
  <c r="AF148" i="4"/>
  <c r="AG147" i="4"/>
  <c r="AF147" i="4"/>
  <c r="AG146" i="4"/>
  <c r="AF146" i="4"/>
  <c r="AG145" i="4"/>
  <c r="AF145" i="4"/>
  <c r="AG144" i="4"/>
  <c r="AF144" i="4"/>
  <c r="AG143" i="4"/>
  <c r="AF143" i="4"/>
  <c r="AG142" i="4"/>
  <c r="AF142" i="4"/>
  <c r="AG141" i="4"/>
  <c r="AF141" i="4"/>
  <c r="AG140" i="4"/>
  <c r="AF140" i="4"/>
  <c r="AG139" i="4"/>
  <c r="AF139" i="4"/>
  <c r="AG138" i="4"/>
  <c r="AF138" i="4"/>
  <c r="AG137" i="4"/>
  <c r="AF137" i="4"/>
  <c r="AG136" i="4"/>
  <c r="AF136" i="4"/>
  <c r="AG135" i="4"/>
  <c r="AF135" i="4"/>
  <c r="AG134" i="4"/>
  <c r="AF134" i="4"/>
  <c r="AG133" i="4"/>
  <c r="AF133" i="4"/>
  <c r="AG132" i="4"/>
  <c r="AF132" i="4"/>
  <c r="AG131" i="4"/>
  <c r="AF131" i="4"/>
  <c r="AG130" i="4"/>
  <c r="AF130" i="4"/>
  <c r="AG129" i="4"/>
  <c r="AF129" i="4"/>
  <c r="AG128" i="4"/>
  <c r="AF128" i="4"/>
  <c r="AG127" i="4"/>
  <c r="AF127" i="4"/>
  <c r="AG126" i="4"/>
  <c r="AF126" i="4"/>
  <c r="AG125" i="4"/>
  <c r="AF125" i="4"/>
  <c r="AG124" i="4"/>
  <c r="AF124" i="4"/>
  <c r="AG121" i="4"/>
  <c r="AF121" i="4"/>
  <c r="AG120" i="4"/>
  <c r="AF120" i="4"/>
  <c r="AG119" i="4"/>
  <c r="AF119" i="4"/>
  <c r="AG118" i="4"/>
  <c r="AF118" i="4"/>
  <c r="AG117" i="4"/>
  <c r="AF117" i="4"/>
  <c r="AG116" i="4"/>
  <c r="AF116" i="4"/>
  <c r="AG115" i="4"/>
  <c r="AF115" i="4"/>
  <c r="AG114" i="4"/>
  <c r="AF114" i="4"/>
  <c r="AG113" i="4"/>
  <c r="AF113" i="4"/>
  <c r="AG112" i="4"/>
  <c r="AF112" i="4"/>
  <c r="AG111" i="4"/>
  <c r="AF111" i="4"/>
  <c r="AG110" i="4"/>
  <c r="AF110" i="4"/>
  <c r="AG109" i="4"/>
  <c r="AF109" i="4"/>
  <c r="AG108" i="4"/>
  <c r="AF108" i="4"/>
  <c r="AG107" i="4"/>
  <c r="AF107" i="4"/>
  <c r="AG106" i="4"/>
  <c r="AF106" i="4"/>
  <c r="AG105" i="4"/>
  <c r="AF105" i="4"/>
  <c r="AG104" i="4"/>
  <c r="AF104" i="4"/>
  <c r="AG103" i="4"/>
  <c r="AF103" i="4"/>
  <c r="AG102" i="4"/>
  <c r="AF102" i="4"/>
  <c r="AG101" i="4"/>
  <c r="AF101" i="4"/>
  <c r="AG100" i="4"/>
  <c r="AF100" i="4"/>
  <c r="AG99" i="4"/>
  <c r="AF99" i="4"/>
  <c r="AG98" i="4"/>
  <c r="AF98" i="4"/>
  <c r="AG97" i="4"/>
  <c r="AF97" i="4"/>
  <c r="AG96" i="4"/>
  <c r="AF96" i="4"/>
  <c r="AG95" i="4"/>
  <c r="AF95" i="4"/>
  <c r="AG94" i="4"/>
  <c r="AF94" i="4"/>
  <c r="AG93" i="4"/>
  <c r="AF93" i="4"/>
  <c r="AG92" i="4"/>
  <c r="AF92" i="4"/>
  <c r="AG91" i="4"/>
  <c r="AF91" i="4"/>
  <c r="AG90" i="4"/>
  <c r="AF90" i="4"/>
  <c r="AG89" i="4"/>
  <c r="AF89" i="4"/>
  <c r="AG88" i="4"/>
  <c r="AF88" i="4"/>
  <c r="AG87" i="4"/>
  <c r="AF87" i="4"/>
  <c r="W87" i="4"/>
  <c r="AG86" i="4"/>
  <c r="AF86" i="4"/>
  <c r="W86" i="4"/>
  <c r="AG85" i="4"/>
  <c r="AF85" i="4"/>
  <c r="AG84" i="4"/>
  <c r="AF84" i="4"/>
  <c r="AG83" i="4"/>
  <c r="AF83" i="4"/>
  <c r="AG82" i="4"/>
  <c r="AF82" i="4"/>
  <c r="AG81" i="4"/>
  <c r="AF81" i="4"/>
  <c r="AG80" i="4"/>
  <c r="AF80" i="4"/>
  <c r="AG79" i="4"/>
  <c r="AF79" i="4"/>
  <c r="AG78" i="4"/>
  <c r="AF78" i="4"/>
  <c r="AG77" i="4"/>
  <c r="AF77" i="4"/>
  <c r="AG76" i="4"/>
  <c r="AF76" i="4"/>
  <c r="AG75" i="4"/>
  <c r="AF75" i="4"/>
  <c r="AG74" i="4"/>
  <c r="AF74" i="4"/>
  <c r="AG73" i="4"/>
  <c r="AF73" i="4"/>
  <c r="AG72" i="4"/>
  <c r="AF72" i="4"/>
  <c r="AG71" i="4"/>
  <c r="AF71" i="4"/>
  <c r="AG70" i="4"/>
  <c r="AF70" i="4"/>
  <c r="AG69" i="4"/>
  <c r="AF69" i="4"/>
  <c r="AG68" i="4"/>
  <c r="AF68" i="4"/>
  <c r="AG67" i="4"/>
  <c r="AF67" i="4"/>
  <c r="AG66" i="4"/>
  <c r="AF66" i="4"/>
  <c r="AG65" i="4"/>
  <c r="AF65" i="4"/>
  <c r="AG64" i="4"/>
  <c r="AF64" i="4"/>
  <c r="AG63" i="4"/>
  <c r="AF63" i="4"/>
  <c r="AG62" i="4"/>
  <c r="AF62" i="4"/>
  <c r="AG61" i="4"/>
  <c r="AF61" i="4"/>
  <c r="AG60" i="4"/>
  <c r="AF60" i="4"/>
  <c r="AG59" i="4"/>
  <c r="AF59" i="4"/>
  <c r="AG58" i="4"/>
  <c r="AF58" i="4"/>
  <c r="AG57" i="4"/>
  <c r="AF57" i="4"/>
  <c r="AG56" i="4"/>
  <c r="AF56" i="4"/>
  <c r="AG55" i="4"/>
  <c r="AF55" i="4"/>
  <c r="AG54" i="4"/>
  <c r="AF54" i="4"/>
  <c r="AG53" i="4"/>
  <c r="AF53" i="4"/>
  <c r="W53" i="4"/>
  <c r="AG52" i="4"/>
  <c r="AF52" i="4"/>
  <c r="W52" i="4"/>
  <c r="AG51" i="4"/>
  <c r="AF51" i="4"/>
  <c r="AG50" i="4"/>
  <c r="AF50" i="4"/>
  <c r="AG47" i="4"/>
  <c r="AF47" i="4"/>
  <c r="AG46" i="4"/>
  <c r="AF46" i="4"/>
  <c r="AG45" i="4"/>
  <c r="AF45" i="4"/>
  <c r="AG44" i="4"/>
  <c r="AF44" i="4"/>
  <c r="AG43" i="4"/>
  <c r="AF43" i="4"/>
  <c r="AG42" i="4"/>
  <c r="AF42" i="4"/>
  <c r="AG41" i="4"/>
  <c r="AF41" i="4"/>
  <c r="W41" i="4"/>
  <c r="AG40" i="4"/>
  <c r="AF40" i="4"/>
  <c r="W40" i="4"/>
  <c r="AG39" i="4"/>
  <c r="AF39" i="4"/>
  <c r="AG38" i="4"/>
  <c r="AF38" i="4"/>
  <c r="AG37" i="4"/>
  <c r="AF37" i="4"/>
  <c r="AG36" i="4"/>
  <c r="AF36" i="4"/>
  <c r="AG35" i="4"/>
  <c r="AF35" i="4"/>
  <c r="AG34" i="4"/>
  <c r="AF34" i="4"/>
  <c r="AG33" i="4"/>
  <c r="AF33" i="4"/>
  <c r="AG32" i="4"/>
  <c r="AF32" i="4"/>
  <c r="AG31" i="4"/>
  <c r="AF31" i="4"/>
  <c r="AG30" i="4"/>
  <c r="AF30" i="4"/>
  <c r="AG29" i="4"/>
  <c r="AF29" i="4"/>
  <c r="AG28" i="4"/>
  <c r="AF28" i="4"/>
  <c r="AG27" i="4"/>
  <c r="AF27" i="4"/>
  <c r="AG26" i="4"/>
  <c r="AF26" i="4"/>
  <c r="AG25" i="4"/>
  <c r="AF25" i="4"/>
  <c r="AG24" i="4"/>
  <c r="AF24" i="4"/>
  <c r="AG23" i="4"/>
  <c r="AF23" i="4"/>
  <c r="AG22" i="4"/>
  <c r="AF22" i="4"/>
  <c r="AG21" i="4"/>
  <c r="AF21" i="4"/>
  <c r="AG20" i="4"/>
  <c r="AF20" i="4"/>
  <c r="AG19" i="4"/>
  <c r="AF19" i="4"/>
  <c r="AG18" i="4"/>
  <c r="AF18" i="4"/>
  <c r="AG17" i="4"/>
  <c r="AF17" i="4"/>
  <c r="AG16" i="4"/>
  <c r="AF16" i="4"/>
  <c r="AG15" i="4"/>
  <c r="AF15" i="4"/>
  <c r="W15" i="4"/>
  <c r="AG14" i="4"/>
  <c r="AF14" i="4"/>
  <c r="W14" i="4"/>
  <c r="AG13" i="4"/>
  <c r="AF13" i="4"/>
  <c r="W13" i="4"/>
  <c r="AG12" i="4"/>
  <c r="AF12" i="4"/>
  <c r="W12" i="4"/>
  <c r="AG11" i="4"/>
  <c r="AF11" i="4"/>
  <c r="W11" i="4"/>
  <c r="AG10" i="4"/>
  <c r="AF10" i="4"/>
  <c r="W10" i="4"/>
  <c r="AG9" i="4"/>
  <c r="AF9" i="4"/>
  <c r="AG8" i="4"/>
  <c r="AF8" i="4"/>
  <c r="AG7" i="4"/>
  <c r="AF7" i="4"/>
  <c r="AG6" i="4"/>
  <c r="AF6" i="4"/>
  <c r="AG5" i="4"/>
  <c r="AF5" i="4"/>
  <c r="AG4" i="4"/>
  <c r="AF4" i="4"/>
</calcChain>
</file>

<file path=xl/comments1.xml><?xml version="1.0" encoding="utf-8"?>
<comments xmlns="http://schemas.openxmlformats.org/spreadsheetml/2006/main">
  <authors>
    <author>irene</author>
  </authors>
  <commentList>
    <comment ref="C2" authorId="0" shapeId="0">
      <text>
        <r>
          <rPr>
            <b/>
            <sz val="9"/>
            <color indexed="81"/>
            <rFont val="Tahoma"/>
            <family val="2"/>
          </rPr>
          <t>irene:</t>
        </r>
        <r>
          <rPr>
            <sz val="9"/>
            <color indexed="81"/>
            <rFont val="Tahoma"/>
            <family val="2"/>
          </rPr>
          <t xml:space="preserve">
Here was a mistake in the date . I tried to correct it</t>
        </r>
      </text>
    </comment>
    <comment ref="C187" authorId="0" shapeId="0">
      <text>
        <r>
          <rPr>
            <b/>
            <sz val="9"/>
            <color indexed="81"/>
            <rFont val="Tahoma"/>
            <family val="2"/>
          </rPr>
          <t>irene:</t>
        </r>
        <r>
          <rPr>
            <sz val="9"/>
            <color indexed="81"/>
            <rFont val="Tahoma"/>
            <family val="2"/>
          </rPr>
          <t xml:space="preserve">
dates corrected</t>
        </r>
      </text>
    </comment>
  </commentList>
</comments>
</file>

<file path=xl/comments2.xml><?xml version="1.0" encoding="utf-8"?>
<comments xmlns="http://schemas.openxmlformats.org/spreadsheetml/2006/main">
  <authors>
    <author xml:space="preserve"> </author>
  </authors>
  <commentList>
    <comment ref="N350" authorId="0" shapeId="0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These numbers are identical from NO2 + NO3
</t>
        </r>
      </text>
    </comment>
  </commentList>
</comments>
</file>

<file path=xl/sharedStrings.xml><?xml version="1.0" encoding="utf-8"?>
<sst xmlns="http://schemas.openxmlformats.org/spreadsheetml/2006/main" count="68" uniqueCount="53">
  <si>
    <t>Cruise</t>
  </si>
  <si>
    <t>Leg</t>
  </si>
  <si>
    <t>Month</t>
  </si>
  <si>
    <t>Day</t>
  </si>
  <si>
    <t>Year</t>
  </si>
  <si>
    <t>date</t>
  </si>
  <si>
    <t>Depth</t>
  </si>
  <si>
    <t>O2</t>
  </si>
  <si>
    <t>Si(OH)4</t>
  </si>
  <si>
    <t xml:space="preserve">  PO4</t>
  </si>
  <si>
    <t xml:space="preserve">NO3 </t>
  </si>
  <si>
    <t>PO4</t>
  </si>
  <si>
    <t>pH</t>
  </si>
  <si>
    <t>Alkalinity</t>
  </si>
  <si>
    <t>TCO2</t>
  </si>
  <si>
    <t>fCO2</t>
  </si>
  <si>
    <t>Salinity</t>
  </si>
  <si>
    <t>Temp</t>
  </si>
  <si>
    <t>Sigma-t</t>
  </si>
  <si>
    <t>POC</t>
  </si>
  <si>
    <t>C/N part.</t>
  </si>
  <si>
    <t>DON</t>
  </si>
  <si>
    <t>DOP</t>
  </si>
  <si>
    <t>DOC</t>
  </si>
  <si>
    <t>TOC</t>
  </si>
  <si>
    <t>PriPro</t>
  </si>
  <si>
    <t>Chl</t>
  </si>
  <si>
    <t>Phaeo</t>
  </si>
  <si>
    <t>Strong upwelling</t>
  </si>
  <si>
    <t>weak upwelling</t>
  </si>
  <si>
    <t>This was ENSO, weird year</t>
  </si>
  <si>
    <r>
      <t>NH</t>
    </r>
    <r>
      <rPr>
        <b/>
        <vertAlign val="subscript"/>
        <sz val="10"/>
        <rFont val="Arial"/>
        <family val="2"/>
      </rPr>
      <t>4</t>
    </r>
    <r>
      <rPr>
        <b/>
        <sz val="10"/>
        <rFont val="Arial"/>
        <family val="2"/>
      </rPr>
      <t xml:space="preserve"> </t>
    </r>
  </si>
  <si>
    <r>
      <t>NO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</t>
    </r>
  </si>
  <si>
    <r>
      <t>NO</t>
    </r>
    <r>
      <rPr>
        <b/>
        <vertAlign val="subscript"/>
        <sz val="10"/>
        <rFont val="Arial"/>
        <family val="2"/>
      </rPr>
      <t>3</t>
    </r>
    <r>
      <rPr>
        <b/>
        <sz val="10"/>
        <rFont val="Arial"/>
        <family val="2"/>
      </rPr>
      <t xml:space="preserve"> + NO</t>
    </r>
    <r>
      <rPr>
        <b/>
        <vertAlign val="subscript"/>
        <sz val="10"/>
        <rFont val="Arial"/>
        <family val="2"/>
      </rPr>
      <t>2</t>
    </r>
    <r>
      <rPr>
        <b/>
        <sz val="10"/>
        <rFont val="Arial"/>
        <family val="2"/>
      </rPr>
      <t xml:space="preserve"> </t>
    </r>
  </si>
  <si>
    <r>
      <t>Si(OH)</t>
    </r>
    <r>
      <rPr>
        <b/>
        <vertAlign val="subscript"/>
        <sz val="10"/>
        <rFont val="Arial"/>
        <family val="2"/>
      </rPr>
      <t>4</t>
    </r>
  </si>
  <si>
    <t>TPP</t>
  </si>
  <si>
    <t>PIP</t>
  </si>
  <si>
    <t>PN</t>
  </si>
  <si>
    <t>Depth of 25.8 isopycnal (21degC)</t>
  </si>
  <si>
    <t>Depth of 25.6 isopycnal (22degC)</t>
  </si>
  <si>
    <t>moderate upwelling</t>
  </si>
  <si>
    <t>Temp1-7m</t>
  </si>
  <si>
    <t>Sigma-t 1-7m</t>
  </si>
  <si>
    <t>PriPro 1-7m</t>
  </si>
  <si>
    <t>Chl 1-7m</t>
  </si>
  <si>
    <t>MLD</t>
  </si>
  <si>
    <t>Date</t>
  </si>
  <si>
    <t>Pycnocline starts to climb but is below 50m</t>
  </si>
  <si>
    <t>Pycnoclin is &gt;35</t>
  </si>
  <si>
    <t>pycnocline is &gt;50, &lt;35</t>
  </si>
  <si>
    <t xml:space="preserve">MLD = From Laura.  I Think determined using Determined using the change in density of 0.15 </t>
  </si>
  <si>
    <t xml:space="preserve">MLD is calculated from the depth at which sigma-t </t>
  </si>
  <si>
    <r>
      <t>between the surface and a particular depth exceeds 0.125 kg/m</t>
    </r>
    <r>
      <rPr>
        <vertAlign val="superscript"/>
        <sz val="10"/>
        <color rgb="FF0070C0"/>
        <rFont val="Arial"/>
        <family val="2"/>
      </rPr>
      <t>-3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</si>
</sst>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000"/>
    <numFmt numFmtId="165" formatCode="00"/>
    <numFmt numFmtId="166" formatCode="0.000"/>
    <numFmt numFmtId="167" formatCode="0.0"/>
    <numFmt numFmtId="168" formatCode="0.0000"/>
    <numFmt numFmtId="169" formatCode="0.000000"/>
    <numFmt numFmtId="170" formatCode="0.00_);[Red]\(0.00\)"/>
    <numFmt numFmtId="171" formatCode="0.00000"/>
    <numFmt numFmtId="172" formatCode="0.00_)"/>
    <numFmt numFmtId="173" formatCode="00.00"/>
    <numFmt numFmtId="174" formatCode="0.0000000"/>
  </numFmts>
  <fonts count="18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Times New Roman"/>
      <family val="1"/>
    </font>
    <font>
      <sz val="10"/>
      <color indexed="8"/>
      <name val="Arial"/>
      <family val="2"/>
    </font>
    <font>
      <sz val="10"/>
      <name val="Courier"/>
      <family val="3"/>
    </font>
    <font>
      <sz val="10"/>
      <color rgb="FF00000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color rgb="FF006100"/>
      <name val="Calibri"/>
      <family val="2"/>
      <scheme val="minor"/>
    </font>
    <font>
      <b/>
      <vertAlign val="subscript"/>
      <sz val="10"/>
      <name val="Arial"/>
      <family val="2"/>
    </font>
    <font>
      <sz val="10"/>
      <color indexed="10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rgb="FFFF0000"/>
      <name val="Arial"/>
      <family val="2"/>
    </font>
    <font>
      <sz val="10"/>
      <color rgb="FF0070C0"/>
      <name val="Arial"/>
      <family val="2"/>
    </font>
    <font>
      <vertAlign val="superscript"/>
      <sz val="10"/>
      <color rgb="FF0070C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indexed="10"/>
        <bgColor indexed="60"/>
      </patternFill>
    </fill>
    <fill>
      <patternFill patternType="solid">
        <fgColor indexed="13"/>
        <bgColor indexed="34"/>
      </patternFill>
    </fill>
    <fill>
      <patternFill patternType="solid">
        <fgColor rgb="FFFF0000"/>
        <bgColor rgb="FF000000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ck">
        <color indexed="12"/>
      </left>
      <right/>
      <top/>
      <bottom/>
      <diagonal/>
    </border>
  </borders>
  <cellStyleXfs count="11">
    <xf numFmtId="0" fontId="0" fillId="0" borderId="0"/>
    <xf numFmtId="0" fontId="1" fillId="0" borderId="0"/>
    <xf numFmtId="0" fontId="1" fillId="0" borderId="0"/>
    <xf numFmtId="0" fontId="3" fillId="0" borderId="0"/>
    <xf numFmtId="0" fontId="5" fillId="0" borderId="0"/>
    <xf numFmtId="0" fontId="1" fillId="0" borderId="0"/>
    <xf numFmtId="0" fontId="3" fillId="0" borderId="0"/>
    <xf numFmtId="0" fontId="9" fillId="8" borderId="0" applyNumberFormat="0" applyBorder="0" applyAlignment="0" applyProtection="0"/>
    <xf numFmtId="0" fontId="1" fillId="0" borderId="0"/>
    <xf numFmtId="0" fontId="1" fillId="0" borderId="0"/>
    <xf numFmtId="0" fontId="1" fillId="0" borderId="0">
      <alignment horizontal="left"/>
    </xf>
  </cellStyleXfs>
  <cellXfs count="237">
    <xf numFmtId="0" fontId="0" fillId="0" borderId="0" xfId="0"/>
    <xf numFmtId="164" fontId="2" fillId="0" borderId="0" xfId="0" applyNumberFormat="1" applyFont="1" applyFill="1" applyBorder="1" applyAlignment="1">
      <alignment horizontal="left"/>
    </xf>
    <xf numFmtId="1" fontId="2" fillId="0" borderId="0" xfId="0" applyNumberFormat="1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166" fontId="2" fillId="0" borderId="0" xfId="0" applyNumberFormat="1" applyFont="1" applyFill="1" applyBorder="1" applyAlignment="1">
      <alignment horizontal="left"/>
    </xf>
    <xf numFmtId="2" fontId="2" fillId="0" borderId="0" xfId="0" applyNumberFormat="1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168" fontId="2" fillId="0" borderId="0" xfId="0" applyNumberFormat="1" applyFont="1" applyFill="1" applyBorder="1" applyAlignment="1">
      <alignment horizontal="left"/>
    </xf>
    <xf numFmtId="169" fontId="2" fillId="0" borderId="0" xfId="0" applyNumberFormat="1" applyFont="1" applyFill="1" applyBorder="1" applyAlignment="1">
      <alignment horizontal="left"/>
    </xf>
    <xf numFmtId="167" fontId="0" fillId="0" borderId="0" xfId="0" applyNumberFormat="1"/>
    <xf numFmtId="0" fontId="0" fillId="2" borderId="0" xfId="0" applyFill="1"/>
    <xf numFmtId="164" fontId="1" fillId="0" borderId="0" xfId="0" applyNumberFormat="1" applyFont="1" applyFill="1" applyBorder="1" applyAlignment="1">
      <alignment horizontal="right"/>
    </xf>
    <xf numFmtId="1" fontId="1" fillId="0" borderId="0" xfId="0" applyNumberFormat="1" applyFont="1" applyBorder="1" applyAlignment="1">
      <alignment horizontal="right"/>
    </xf>
    <xf numFmtId="165" fontId="1" fillId="0" borderId="0" xfId="0" applyNumberFormat="1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2" fontId="1" fillId="0" borderId="0" xfId="0" applyNumberFormat="1" applyFont="1" applyBorder="1" applyAlignment="1">
      <alignment horizontal="right"/>
    </xf>
    <xf numFmtId="166" fontId="1" fillId="0" borderId="0" xfId="0" applyNumberFormat="1" applyFont="1" applyBorder="1" applyAlignment="1">
      <alignment horizontal="right"/>
    </xf>
    <xf numFmtId="2" fontId="1" fillId="0" borderId="0" xfId="0" applyNumberFormat="1" applyFont="1" applyFill="1" applyBorder="1" applyAlignment="1">
      <alignment horizontal="right"/>
    </xf>
    <xf numFmtId="2" fontId="1" fillId="0" borderId="0" xfId="0" applyNumberFormat="1" applyFont="1" applyBorder="1" applyAlignment="1" applyProtection="1">
      <alignment horizontal="right"/>
    </xf>
    <xf numFmtId="169" fontId="1" fillId="0" borderId="0" xfId="0" applyNumberFormat="1" applyFont="1" applyBorder="1" applyAlignment="1">
      <alignment horizontal="right"/>
    </xf>
    <xf numFmtId="166" fontId="1" fillId="0" borderId="0" xfId="0" applyNumberFormat="1" applyFont="1" applyBorder="1" applyAlignment="1">
      <alignment horizontal="right" vertical="top"/>
    </xf>
    <xf numFmtId="2" fontId="0" fillId="0" borderId="0" xfId="0" applyNumberFormat="1"/>
    <xf numFmtId="166" fontId="1" fillId="0" borderId="0" xfId="0" applyNumberFormat="1" applyFont="1" applyFill="1" applyBorder="1" applyAlignment="1">
      <alignment horizontal="right"/>
    </xf>
    <xf numFmtId="167" fontId="0" fillId="0" borderId="0" xfId="0" applyNumberFormat="1" applyFill="1"/>
    <xf numFmtId="0" fontId="0" fillId="0" borderId="0" xfId="0" applyFill="1"/>
    <xf numFmtId="166" fontId="1" fillId="0" borderId="0" xfId="0" applyNumberFormat="1" applyFont="1"/>
    <xf numFmtId="2" fontId="1" fillId="0" borderId="0" xfId="0" applyNumberFormat="1" applyFont="1" applyFill="1" applyBorder="1" applyAlignment="1" applyProtection="1">
      <alignment horizontal="right"/>
    </xf>
    <xf numFmtId="166" fontId="0" fillId="0" borderId="0" xfId="0" applyNumberFormat="1"/>
    <xf numFmtId="2" fontId="1" fillId="0" borderId="0" xfId="0" applyNumberFormat="1" applyFont="1" applyBorder="1" applyAlignment="1"/>
    <xf numFmtId="1" fontId="1" fillId="0" borderId="0" xfId="0" applyNumberFormat="1" applyFont="1" applyBorder="1"/>
    <xf numFmtId="165" fontId="1" fillId="0" borderId="0" xfId="0" applyNumberFormat="1" applyFont="1" applyBorder="1"/>
    <xf numFmtId="2" fontId="1" fillId="4" borderId="0" xfId="0" applyNumberFormat="1" applyFont="1" applyFill="1" applyBorder="1" applyAlignment="1">
      <alignment horizontal="right"/>
    </xf>
    <xf numFmtId="169" fontId="1" fillId="4" borderId="0" xfId="0" applyNumberFormat="1" applyFont="1" applyFill="1" applyBorder="1" applyAlignment="1">
      <alignment horizontal="right"/>
    </xf>
    <xf numFmtId="164" fontId="1" fillId="0" borderId="0" xfId="0" applyNumberFormat="1" applyFont="1" applyBorder="1" applyAlignment="1">
      <alignment horizontal="right"/>
    </xf>
    <xf numFmtId="0" fontId="0" fillId="0" borderId="0" xfId="0" applyBorder="1"/>
    <xf numFmtId="0" fontId="1" fillId="0" borderId="0" xfId="0" applyFont="1" applyBorder="1"/>
    <xf numFmtId="2" fontId="1" fillId="0" borderId="0" xfId="0" applyNumberFormat="1" applyFont="1"/>
    <xf numFmtId="166" fontId="1" fillId="0" borderId="0" xfId="0" applyNumberFormat="1" applyFont="1" applyBorder="1"/>
    <xf numFmtId="0" fontId="1" fillId="0" borderId="0" xfId="0" applyFont="1" applyFill="1"/>
    <xf numFmtId="167" fontId="1" fillId="3" borderId="0" xfId="0" applyNumberFormat="1" applyFont="1" applyFill="1"/>
    <xf numFmtId="2" fontId="1" fillId="3" borderId="0" xfId="0" applyNumberFormat="1" applyFont="1" applyFill="1"/>
    <xf numFmtId="2" fontId="1" fillId="0" borderId="1" xfId="0" applyNumberFormat="1" applyFont="1" applyFill="1" applyBorder="1"/>
    <xf numFmtId="2" fontId="0" fillId="0" borderId="0" xfId="0" applyNumberFormat="1" applyFill="1"/>
    <xf numFmtId="1" fontId="0" fillId="0" borderId="0" xfId="0" applyNumberFormat="1"/>
    <xf numFmtId="167" fontId="1" fillId="0" borderId="0" xfId="0" applyNumberFormat="1" applyFont="1" applyBorder="1" applyAlignment="1">
      <alignment horizontal="right"/>
    </xf>
    <xf numFmtId="2" fontId="4" fillId="0" borderId="0" xfId="0" applyNumberFormat="1" applyFont="1"/>
    <xf numFmtId="2" fontId="0" fillId="0" borderId="0" xfId="0" applyNumberFormat="1" applyAlignment="1">
      <alignment horizontal="right"/>
    </xf>
    <xf numFmtId="164" fontId="1" fillId="2" borderId="0" xfId="0" applyNumberFormat="1" applyFont="1" applyFill="1" applyBorder="1" applyAlignment="1">
      <alignment horizontal="right"/>
    </xf>
    <xf numFmtId="2" fontId="1" fillId="3" borderId="0" xfId="0" applyNumberFormat="1" applyFont="1" applyFill="1" applyBorder="1" applyAlignment="1">
      <alignment horizontal="right"/>
    </xf>
    <xf numFmtId="166" fontId="1" fillId="4" borderId="0" xfId="0" applyNumberFormat="1" applyFont="1" applyFill="1"/>
    <xf numFmtId="166" fontId="1" fillId="4" borderId="0" xfId="0" applyNumberFormat="1" applyFont="1" applyFill="1" applyBorder="1"/>
    <xf numFmtId="2" fontId="0" fillId="0" borderId="0" xfId="0" applyNumberFormat="1" applyFill="1" applyAlignment="1">
      <alignment horizontal="right"/>
    </xf>
    <xf numFmtId="170" fontId="0" fillId="0" borderId="0" xfId="0" applyNumberFormat="1" applyAlignment="1">
      <alignment horizontal="center"/>
    </xf>
    <xf numFmtId="169" fontId="1" fillId="3" borderId="0" xfId="0" applyNumberFormat="1" applyFont="1" applyFill="1" applyBorder="1" applyAlignment="1">
      <alignment horizontal="right"/>
    </xf>
    <xf numFmtId="166" fontId="4" fillId="0" borderId="0" xfId="0" applyNumberFormat="1" applyFont="1"/>
    <xf numFmtId="166" fontId="1" fillId="3" borderId="0" xfId="0" applyNumberFormat="1" applyFont="1" applyFill="1"/>
    <xf numFmtId="0" fontId="1" fillId="3" borderId="0" xfId="0" applyFont="1" applyFill="1"/>
    <xf numFmtId="169" fontId="1" fillId="3" borderId="0" xfId="0" applyNumberFormat="1" applyFont="1" applyFill="1"/>
    <xf numFmtId="2" fontId="0" fillId="0" borderId="0" xfId="0" applyNumberFormat="1" applyFill="1" applyBorder="1"/>
    <xf numFmtId="0" fontId="0" fillId="5" borderId="0" xfId="0" applyFill="1"/>
    <xf numFmtId="0" fontId="1" fillId="0" borderId="0" xfId="0" applyFont="1" applyFill="1" applyBorder="1" applyAlignment="1">
      <alignment horizontal="right"/>
    </xf>
    <xf numFmtId="2" fontId="0" fillId="0" borderId="0" xfId="0" applyNumberFormat="1" applyFont="1" applyFill="1" applyBorder="1"/>
    <xf numFmtId="2" fontId="1" fillId="0" borderId="1" xfId="4" applyNumberFormat="1" applyFont="1" applyBorder="1"/>
    <xf numFmtId="2" fontId="1" fillId="3" borderId="1" xfId="4" applyNumberFormat="1" applyFont="1" applyFill="1" applyBorder="1"/>
    <xf numFmtId="2" fontId="0" fillId="0" borderId="0" xfId="0" applyNumberFormat="1" applyProtection="1"/>
    <xf numFmtId="166" fontId="0" fillId="0" borderId="0" xfId="0" applyNumberFormat="1" applyFill="1"/>
    <xf numFmtId="167" fontId="1" fillId="0" borderId="0" xfId="0" applyNumberFormat="1" applyFont="1" applyFill="1" applyBorder="1"/>
    <xf numFmtId="170" fontId="1" fillId="0" borderId="0" xfId="0" applyNumberFormat="1" applyFont="1" applyFill="1" applyAlignment="1">
      <alignment horizontal="center"/>
    </xf>
    <xf numFmtId="170" fontId="1" fillId="5" borderId="0" xfId="0" applyNumberFormat="1" applyFont="1" applyFill="1" applyAlignment="1">
      <alignment horizontal="center"/>
    </xf>
    <xf numFmtId="167" fontId="1" fillId="0" borderId="0" xfId="1" applyNumberFormat="1" applyFont="1" applyFill="1"/>
    <xf numFmtId="0" fontId="1" fillId="0" borderId="0" xfId="0" applyFont="1"/>
    <xf numFmtId="0" fontId="0" fillId="0" borderId="0" xfId="0" applyFill="1" applyBorder="1" applyAlignment="1">
      <alignment horizontal="left"/>
    </xf>
    <xf numFmtId="2" fontId="6" fillId="0" borderId="0" xfId="0" applyNumberFormat="1" applyFont="1" applyFill="1" applyBorder="1"/>
    <xf numFmtId="170" fontId="1" fillId="0" borderId="0" xfId="0" applyNumberFormat="1" applyFont="1" applyFill="1" applyAlignment="1" applyProtection="1">
      <alignment horizontal="center"/>
    </xf>
    <xf numFmtId="2" fontId="1" fillId="0" borderId="0" xfId="0" applyNumberFormat="1" applyFont="1" applyAlignment="1" applyProtection="1">
      <alignment horizontal="center"/>
    </xf>
    <xf numFmtId="169" fontId="1" fillId="0" borderId="0" xfId="0" applyNumberFormat="1" applyFont="1" applyFill="1" applyBorder="1"/>
    <xf numFmtId="166" fontId="1" fillId="0" borderId="0" xfId="0" applyNumberFormat="1" applyFont="1" applyAlignment="1">
      <alignment vertical="top"/>
    </xf>
    <xf numFmtId="2" fontId="1" fillId="0" borderId="0" xfId="0" applyNumberFormat="1" applyFont="1" applyFill="1" applyBorder="1"/>
    <xf numFmtId="166" fontId="1" fillId="0" borderId="0" xfId="0" applyNumberFormat="1" applyFont="1" applyFill="1" applyBorder="1"/>
    <xf numFmtId="0" fontId="1" fillId="5" borderId="0" xfId="1" applyFont="1" applyFill="1"/>
    <xf numFmtId="166" fontId="1" fillId="0" borderId="0" xfId="0" applyNumberFormat="1" applyFont="1" applyBorder="1" applyAlignment="1">
      <alignment vertical="top"/>
    </xf>
    <xf numFmtId="167" fontId="1" fillId="0" borderId="0" xfId="0" applyNumberFormat="1" applyFont="1" applyFill="1"/>
    <xf numFmtId="2" fontId="1" fillId="0" borderId="0" xfId="0" applyNumberFormat="1" applyFont="1" applyBorder="1"/>
    <xf numFmtId="166" fontId="1" fillId="0" borderId="0" xfId="0" applyNumberFormat="1" applyFont="1" applyFill="1"/>
    <xf numFmtId="167" fontId="1" fillId="6" borderId="0" xfId="1" applyNumberFormat="1" applyFont="1" applyFill="1"/>
    <xf numFmtId="2" fontId="0" fillId="5" borderId="0" xfId="0" applyNumberFormat="1" applyFill="1"/>
    <xf numFmtId="2" fontId="1" fillId="5" borderId="0" xfId="0" applyNumberFormat="1" applyFont="1" applyFill="1" applyBorder="1" applyAlignment="1">
      <alignment horizontal="right"/>
    </xf>
    <xf numFmtId="2" fontId="0" fillId="0" borderId="0" xfId="0" applyNumberFormat="1" applyAlignment="1" applyProtection="1">
      <alignment horizontal="center"/>
    </xf>
    <xf numFmtId="2" fontId="0" fillId="6" borderId="0" xfId="0" applyNumberFormat="1" applyFill="1"/>
    <xf numFmtId="2" fontId="1" fillId="6" borderId="0" xfId="0" applyNumberFormat="1" applyFont="1" applyFill="1" applyBorder="1" applyAlignment="1">
      <alignment horizontal="right"/>
    </xf>
    <xf numFmtId="2" fontId="1" fillId="6" borderId="0" xfId="0" applyNumberFormat="1" applyFont="1" applyFill="1"/>
    <xf numFmtId="169" fontId="6" fillId="0" borderId="0" xfId="0" applyNumberFormat="1" applyFont="1" applyFill="1" applyBorder="1"/>
    <xf numFmtId="166" fontId="0" fillId="0" borderId="0" xfId="0" applyNumberFormat="1" applyAlignment="1">
      <alignment vertical="top"/>
    </xf>
    <xf numFmtId="170" fontId="1" fillId="0" borderId="0" xfId="0" applyNumberFormat="1" applyFont="1" applyAlignment="1">
      <alignment horizontal="center"/>
    </xf>
    <xf numFmtId="1" fontId="1" fillId="0" borderId="0" xfId="0" applyNumberFormat="1" applyFont="1" applyFill="1" applyBorder="1"/>
    <xf numFmtId="165" fontId="1" fillId="0" borderId="0" xfId="0" applyNumberFormat="1" applyFont="1" applyFill="1" applyBorder="1" applyAlignment="1">
      <alignment horizontal="right"/>
    </xf>
    <xf numFmtId="165" fontId="1" fillId="0" borderId="0" xfId="0" applyNumberFormat="1" applyFont="1" applyFill="1" applyBorder="1"/>
    <xf numFmtId="166" fontId="4" fillId="0" borderId="0" xfId="0" applyNumberFormat="1" applyFont="1" applyFill="1" applyAlignment="1">
      <alignment vertical="top"/>
    </xf>
    <xf numFmtId="169" fontId="0" fillId="0" borderId="0" xfId="0" applyNumberFormat="1" applyFont="1" applyFill="1" applyBorder="1"/>
    <xf numFmtId="166" fontId="0" fillId="0" borderId="0" xfId="0" applyNumberFormat="1" applyFont="1" applyFill="1" applyBorder="1" applyAlignment="1">
      <alignment vertical="top"/>
    </xf>
    <xf numFmtId="166" fontId="0" fillId="0" borderId="0" xfId="0" applyNumberFormat="1" applyBorder="1" applyAlignment="1">
      <alignment vertical="top"/>
    </xf>
    <xf numFmtId="2" fontId="1" fillId="0" borderId="0" xfId="1" applyNumberFormat="1" applyFont="1" applyBorder="1"/>
    <xf numFmtId="2" fontId="0" fillId="0" borderId="0" xfId="0" applyNumberFormat="1" applyAlignment="1" applyProtection="1">
      <alignment horizontal="right"/>
    </xf>
    <xf numFmtId="2" fontId="0" fillId="0" borderId="0" xfId="0" applyNumberFormat="1" applyFill="1" applyBorder="1" applyAlignment="1">
      <alignment horizontal="center"/>
    </xf>
    <xf numFmtId="171" fontId="0" fillId="0" borderId="0" xfId="0" applyNumberFormat="1" applyFont="1" applyFill="1" applyBorder="1"/>
    <xf numFmtId="167" fontId="0" fillId="6" borderId="0" xfId="0" applyNumberFormat="1" applyFill="1"/>
    <xf numFmtId="171" fontId="1" fillId="0" borderId="0" xfId="0" applyNumberFormat="1" applyFont="1" applyFill="1" applyBorder="1"/>
    <xf numFmtId="2" fontId="1" fillId="0" borderId="0" xfId="6" applyNumberFormat="1" applyFont="1"/>
    <xf numFmtId="166" fontId="0" fillId="6" borderId="0" xfId="0" applyNumberFormat="1" applyFill="1"/>
    <xf numFmtId="166" fontId="1" fillId="0" borderId="0" xfId="6" applyNumberFormat="1" applyFont="1"/>
    <xf numFmtId="2" fontId="1" fillId="0" borderId="0" xfId="0" applyNumberFormat="1" applyFont="1" applyFill="1"/>
    <xf numFmtId="0" fontId="0" fillId="7" borderId="0" xfId="0" applyFill="1"/>
    <xf numFmtId="164" fontId="1" fillId="5" borderId="0" xfId="0" applyNumberFormat="1" applyFont="1" applyFill="1" applyBorder="1" applyAlignment="1">
      <alignment horizontal="right"/>
    </xf>
    <xf numFmtId="164" fontId="1" fillId="7" borderId="0" xfId="0" applyNumberFormat="1" applyFont="1" applyFill="1" applyBorder="1" applyAlignment="1">
      <alignment horizontal="right"/>
    </xf>
    <xf numFmtId="170" fontId="2" fillId="0" borderId="0" xfId="0" applyNumberFormat="1" applyFont="1" applyFill="1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68" fontId="1" fillId="0" borderId="0" xfId="0" applyNumberFormat="1" applyFont="1" applyBorder="1" applyAlignment="1">
      <alignment horizontal="right"/>
    </xf>
    <xf numFmtId="1" fontId="1" fillId="3" borderId="0" xfId="0" applyNumberFormat="1" applyFont="1" applyFill="1" applyBorder="1" applyAlignment="1">
      <alignment horizontal="right"/>
    </xf>
    <xf numFmtId="166" fontId="1" fillId="9" borderId="0" xfId="0" applyNumberFormat="1" applyFont="1" applyFill="1" applyBorder="1" applyAlignment="1">
      <alignment horizontal="right"/>
    </xf>
    <xf numFmtId="168" fontId="1" fillId="9" borderId="0" xfId="0" applyNumberFormat="1" applyFont="1" applyFill="1" applyBorder="1" applyAlignment="1">
      <alignment horizontal="right"/>
    </xf>
    <xf numFmtId="167" fontId="1" fillId="9" borderId="0" xfId="0" applyNumberFormat="1" applyFont="1" applyFill="1" applyBorder="1" applyAlignment="1">
      <alignment horizontal="right"/>
    </xf>
    <xf numFmtId="166" fontId="4" fillId="9" borderId="0" xfId="0" applyNumberFormat="1" applyFont="1" applyFill="1" applyBorder="1" applyAlignment="1">
      <alignment horizontal="right"/>
    </xf>
    <xf numFmtId="169" fontId="1" fillId="0" borderId="0" xfId="0" applyNumberFormat="1" applyFont="1" applyFill="1" applyBorder="1" applyAlignment="1">
      <alignment horizontal="right"/>
    </xf>
    <xf numFmtId="166" fontId="1" fillId="0" borderId="0" xfId="8" applyNumberFormat="1" applyFont="1" applyBorder="1" applyAlignment="1" applyProtection="1">
      <alignment horizontal="right"/>
    </xf>
    <xf numFmtId="2" fontId="4" fillId="0" borderId="0" xfId="0" applyNumberFormat="1" applyFont="1" applyFill="1" applyBorder="1" applyAlignment="1">
      <alignment horizontal="right"/>
    </xf>
    <xf numFmtId="166" fontId="1" fillId="0" borderId="0" xfId="8" applyNumberFormat="1" applyFont="1" applyBorder="1" applyAlignment="1">
      <alignment horizontal="right"/>
    </xf>
    <xf numFmtId="1" fontId="4" fillId="9" borderId="0" xfId="0" applyNumberFormat="1" applyFont="1" applyFill="1" applyBorder="1" applyAlignment="1">
      <alignment horizontal="right"/>
    </xf>
    <xf numFmtId="169" fontId="1" fillId="9" borderId="0" xfId="0" applyNumberFormat="1" applyFont="1" applyFill="1" applyBorder="1" applyAlignment="1">
      <alignment horizontal="right"/>
    </xf>
    <xf numFmtId="2" fontId="1" fillId="0" borderId="0" xfId="0" applyNumberFormat="1" applyFont="1" applyBorder="1" applyAlignment="1">
      <alignment horizontal="right" vertical="center"/>
    </xf>
    <xf numFmtId="166" fontId="4" fillId="0" borderId="0" xfId="8" applyNumberFormat="1" applyFont="1" applyBorder="1" applyAlignment="1">
      <alignment horizontal="right"/>
    </xf>
    <xf numFmtId="1" fontId="1" fillId="4" borderId="0" xfId="0" applyNumberFormat="1" applyFont="1" applyFill="1" applyBorder="1" applyAlignment="1">
      <alignment horizontal="right"/>
    </xf>
    <xf numFmtId="167" fontId="1" fillId="0" borderId="0" xfId="0" applyNumberFormat="1" applyFont="1" applyFill="1" applyBorder="1" applyAlignment="1">
      <alignment horizontal="right"/>
    </xf>
    <xf numFmtId="1" fontId="1" fillId="9" borderId="0" xfId="0" applyNumberFormat="1" applyFont="1" applyFill="1" applyBorder="1" applyAlignment="1">
      <alignment horizontal="right"/>
    </xf>
    <xf numFmtId="1" fontId="4" fillId="3" borderId="0" xfId="0" applyNumberFormat="1" applyFont="1" applyFill="1" applyBorder="1" applyAlignment="1">
      <alignment horizontal="right"/>
    </xf>
    <xf numFmtId="167" fontId="1" fillId="10" borderId="0" xfId="0" applyNumberFormat="1" applyFont="1" applyFill="1" applyBorder="1" applyAlignment="1">
      <alignment horizontal="right"/>
    </xf>
    <xf numFmtId="2" fontId="1" fillId="9" borderId="0" xfId="0" applyNumberFormat="1" applyFont="1" applyFill="1" applyBorder="1" applyAlignment="1">
      <alignment horizontal="right"/>
    </xf>
    <xf numFmtId="172" fontId="1" fillId="0" borderId="0" xfId="0" applyNumberFormat="1" applyFont="1" applyBorder="1" applyAlignment="1" applyProtection="1">
      <alignment horizontal="right"/>
    </xf>
    <xf numFmtId="166" fontId="4" fillId="0" borderId="0" xfId="0" applyNumberFormat="1" applyFont="1" applyBorder="1" applyAlignment="1">
      <alignment horizontal="right"/>
    </xf>
    <xf numFmtId="166" fontId="1" fillId="4" borderId="0" xfId="9" applyNumberFormat="1" applyFont="1" applyFill="1" applyBorder="1" applyAlignment="1">
      <alignment horizontal="right"/>
    </xf>
    <xf numFmtId="166" fontId="1" fillId="0" borderId="0" xfId="9" applyNumberFormat="1" applyFont="1" applyBorder="1" applyAlignment="1">
      <alignment horizontal="right"/>
    </xf>
    <xf numFmtId="2" fontId="1" fillId="3" borderId="0" xfId="0" applyNumberFormat="1" applyFont="1" applyFill="1" applyBorder="1"/>
    <xf numFmtId="166" fontId="1" fillId="0" borderId="0" xfId="0" applyNumberFormat="1" applyFont="1" applyBorder="1" applyAlignment="1" applyProtection="1">
      <alignment horizontal="right"/>
    </xf>
    <xf numFmtId="166" fontId="1" fillId="4" borderId="0" xfId="0" applyNumberFormat="1" applyFont="1" applyFill="1" applyBorder="1" applyAlignment="1">
      <alignment horizontal="right"/>
    </xf>
    <xf numFmtId="167" fontId="1" fillId="0" borderId="0" xfId="0" applyNumberFormat="1" applyFont="1" applyBorder="1"/>
    <xf numFmtId="2" fontId="4" fillId="0" borderId="0" xfId="0" applyNumberFormat="1" applyFont="1" applyBorder="1" applyAlignment="1">
      <alignment horizontal="right"/>
    </xf>
    <xf numFmtId="1" fontId="1" fillId="0" borderId="0" xfId="0" applyNumberFormat="1" applyFont="1" applyBorder="1" applyAlignment="1"/>
    <xf numFmtId="2" fontId="1" fillId="0" borderId="0" xfId="0" applyNumberFormat="1" applyFont="1" applyBorder="1" applyAlignment="1">
      <alignment horizontal="center"/>
    </xf>
    <xf numFmtId="2" fontId="1" fillId="10" borderId="0" xfId="0" applyNumberFormat="1" applyFont="1" applyFill="1" applyBorder="1" applyAlignment="1">
      <alignment horizontal="center"/>
    </xf>
    <xf numFmtId="173" fontId="1" fillId="0" borderId="0" xfId="0" applyNumberFormat="1" applyFont="1" applyBorder="1" applyAlignment="1">
      <alignment horizontal="right"/>
    </xf>
    <xf numFmtId="173" fontId="1" fillId="0" borderId="0" xfId="0" applyNumberFormat="1" applyFont="1" applyFill="1" applyBorder="1" applyAlignment="1">
      <alignment horizontal="right"/>
    </xf>
    <xf numFmtId="167" fontId="1" fillId="3" borderId="0" xfId="0" applyNumberFormat="1" applyFont="1" applyFill="1" applyBorder="1" applyAlignment="1">
      <alignment horizontal="right"/>
    </xf>
    <xf numFmtId="174" fontId="1" fillId="0" borderId="0" xfId="0" applyNumberFormat="1" applyFont="1" applyBorder="1" applyAlignment="1">
      <alignment horizontal="right"/>
    </xf>
    <xf numFmtId="2" fontId="11" fillId="0" borderId="0" xfId="0" applyNumberFormat="1" applyFont="1" applyBorder="1" applyAlignment="1">
      <alignment horizontal="right"/>
    </xf>
    <xf numFmtId="166" fontId="1" fillId="0" borderId="0" xfId="0" applyNumberFormat="1" applyFont="1" applyFill="1" applyBorder="1" applyAlignment="1">
      <alignment horizontal="center" vertical="top"/>
    </xf>
    <xf numFmtId="169" fontId="1" fillId="10" borderId="0" xfId="0" applyNumberFormat="1" applyFont="1" applyFill="1" applyBorder="1" applyAlignment="1">
      <alignment horizontal="right"/>
    </xf>
    <xf numFmtId="2" fontId="1" fillId="4" borderId="0" xfId="0" applyNumberFormat="1" applyFont="1" applyFill="1"/>
    <xf numFmtId="2" fontId="1" fillId="0" borderId="1" xfId="0" applyNumberFormat="1" applyFont="1" applyBorder="1"/>
    <xf numFmtId="167" fontId="1" fillId="0" borderId="0" xfId="0" applyNumberFormat="1" applyFont="1"/>
    <xf numFmtId="0" fontId="1" fillId="0" borderId="0" xfId="0" applyFont="1" applyFill="1" applyBorder="1"/>
    <xf numFmtId="167" fontId="1" fillId="4" borderId="0" xfId="0" applyNumberFormat="1" applyFont="1" applyFill="1"/>
    <xf numFmtId="2" fontId="1" fillId="3" borderId="0" xfId="4" applyNumberFormat="1" applyFont="1" applyFill="1" applyProtection="1"/>
    <xf numFmtId="2" fontId="1" fillId="0" borderId="0" xfId="4" applyNumberFormat="1" applyFont="1" applyProtection="1"/>
    <xf numFmtId="166" fontId="4" fillId="0" borderId="0" xfId="0" applyNumberFormat="1" applyFont="1" applyFill="1"/>
    <xf numFmtId="2" fontId="1" fillId="0" borderId="0" xfId="0" applyNumberFormat="1" applyFont="1" applyAlignment="1">
      <alignment horizontal="right"/>
    </xf>
    <xf numFmtId="2" fontId="1" fillId="3" borderId="0" xfId="0" applyNumberFormat="1" applyFont="1" applyFill="1" applyAlignment="1">
      <alignment horizontal="right"/>
    </xf>
    <xf numFmtId="0" fontId="1" fillId="4" borderId="0" xfId="0" applyFont="1" applyFill="1"/>
    <xf numFmtId="169" fontId="1" fillId="0" borderId="0" xfId="0" applyNumberFormat="1" applyFont="1" applyBorder="1"/>
    <xf numFmtId="169" fontId="4" fillId="3" borderId="0" xfId="0" applyNumberFormat="1" applyFont="1" applyFill="1" applyBorder="1"/>
    <xf numFmtId="2" fontId="1" fillId="0" borderId="0" xfId="0" applyNumberFormat="1" applyFont="1" applyFill="1" applyAlignment="1">
      <alignment horizontal="right"/>
    </xf>
    <xf numFmtId="2" fontId="1" fillId="4" borderId="0" xfId="0" applyNumberFormat="1" applyFont="1" applyFill="1" applyAlignment="1"/>
    <xf numFmtId="2" fontId="1" fillId="0" borderId="0" xfId="0" applyNumberFormat="1" applyFont="1" applyAlignment="1"/>
    <xf numFmtId="2" fontId="1" fillId="3" borderId="0" xfId="0" applyNumberFormat="1" applyFont="1" applyFill="1" applyAlignment="1"/>
    <xf numFmtId="2" fontId="1" fillId="0" borderId="0" xfId="0" applyNumberFormat="1" applyFont="1" applyFill="1" applyAlignment="1"/>
    <xf numFmtId="170" fontId="1" fillId="0" borderId="0" xfId="0" applyNumberFormat="1" applyFont="1" applyAlignment="1">
      <alignment horizontal="right"/>
    </xf>
    <xf numFmtId="170" fontId="1" fillId="3" borderId="0" xfId="0" applyNumberFormat="1" applyFont="1" applyFill="1" applyAlignment="1">
      <alignment horizontal="right"/>
    </xf>
    <xf numFmtId="170" fontId="1" fillId="4" borderId="0" xfId="0" applyNumberFormat="1" applyFont="1" applyFill="1" applyAlignment="1">
      <alignment horizontal="right"/>
    </xf>
    <xf numFmtId="170" fontId="1" fillId="3" borderId="0" xfId="0" applyNumberFormat="1" applyFont="1" applyFill="1" applyAlignment="1">
      <alignment horizontal="center"/>
    </xf>
    <xf numFmtId="170" fontId="1" fillId="4" borderId="0" xfId="0" applyNumberFormat="1" applyFont="1" applyFill="1" applyAlignment="1">
      <alignment horizontal="center"/>
    </xf>
    <xf numFmtId="170" fontId="1" fillId="0" borderId="0" xfId="1" applyNumberFormat="1" applyFont="1" applyAlignment="1">
      <alignment horizontal="center"/>
    </xf>
    <xf numFmtId="2" fontId="1" fillId="0" borderId="0" xfId="2" applyNumberFormat="1" applyFont="1" applyAlignment="1" applyProtection="1">
      <alignment horizontal="center"/>
    </xf>
    <xf numFmtId="170" fontId="1" fillId="3" borderId="0" xfId="2" applyNumberFormat="1" applyFont="1" applyFill="1" applyAlignment="1">
      <alignment horizontal="center"/>
    </xf>
    <xf numFmtId="170" fontId="1" fillId="0" borderId="0" xfId="2" applyNumberFormat="1" applyFont="1" applyAlignment="1">
      <alignment horizontal="center"/>
    </xf>
    <xf numFmtId="170" fontId="1" fillId="4" borderId="0" xfId="2" applyNumberFormat="1" applyFont="1" applyFill="1" applyAlignment="1">
      <alignment horizontal="center"/>
    </xf>
    <xf numFmtId="2" fontId="1" fillId="0" borderId="0" xfId="7" applyNumberFormat="1" applyFont="1" applyFill="1" applyBorder="1" applyAlignment="1">
      <alignment horizontal="center"/>
    </xf>
    <xf numFmtId="2" fontId="12" fillId="0" borderId="0" xfId="0" applyNumberFormat="1" applyFont="1" applyFill="1" applyBorder="1" applyAlignment="1">
      <alignment horizontal="center"/>
    </xf>
    <xf numFmtId="170" fontId="1" fillId="0" borderId="0" xfId="0" applyNumberFormat="1" applyFont="1" applyBorder="1" applyAlignment="1">
      <alignment horizontal="center"/>
    </xf>
    <xf numFmtId="166" fontId="1" fillId="0" borderId="0" xfId="0" applyNumberFormat="1" applyFont="1" applyAlignment="1">
      <alignment horizontal="right" vertical="top"/>
    </xf>
    <xf numFmtId="166" fontId="1" fillId="0" borderId="0" xfId="3" applyNumberFormat="1" applyFont="1"/>
    <xf numFmtId="0" fontId="1" fillId="0" borderId="0" xfId="0" applyFont="1" applyBorder="1" applyAlignment="1">
      <alignment horizontal="center"/>
    </xf>
    <xf numFmtId="170" fontId="1" fillId="0" borderId="0" xfId="0" applyNumberFormat="1" applyFont="1" applyAlignment="1" applyProtection="1">
      <alignment horizontal="center"/>
    </xf>
    <xf numFmtId="170" fontId="1" fillId="0" borderId="0" xfId="0" applyNumberFormat="1" applyFont="1" applyAlignment="1" applyProtection="1">
      <alignment horizontal="center" vertical="center"/>
    </xf>
    <xf numFmtId="170" fontId="1" fillId="0" borderId="0" xfId="0" applyNumberFormat="1" applyFont="1"/>
    <xf numFmtId="169" fontId="1" fillId="0" borderId="0" xfId="0" applyNumberFormat="1" applyFont="1"/>
    <xf numFmtId="170" fontId="1" fillId="3" borderId="0" xfId="0" applyNumberFormat="1" applyFont="1" applyFill="1" applyAlignment="1" applyProtection="1">
      <alignment horizontal="center"/>
    </xf>
    <xf numFmtId="2" fontId="12" fillId="0" borderId="0" xfId="0" applyNumberFormat="1" applyFont="1" applyFill="1" applyBorder="1" applyAlignment="1">
      <alignment wrapText="1"/>
    </xf>
    <xf numFmtId="2" fontId="1" fillId="0" borderId="0" xfId="7" applyNumberFormat="1" applyFont="1" applyFill="1" applyBorder="1" applyAlignment="1">
      <alignment wrapText="1"/>
    </xf>
    <xf numFmtId="170" fontId="1" fillId="3" borderId="0" xfId="0" applyNumberFormat="1" applyFont="1" applyFill="1" applyAlignment="1" applyProtection="1">
      <alignment horizontal="center" vertical="center"/>
    </xf>
    <xf numFmtId="170" fontId="1" fillId="0" borderId="0" xfId="0" applyNumberFormat="1" applyFont="1" applyFill="1" applyAlignment="1" applyProtection="1">
      <alignment horizontal="center" vertical="center"/>
    </xf>
    <xf numFmtId="0" fontId="1" fillId="5" borderId="0" xfId="0" applyFont="1" applyFill="1"/>
    <xf numFmtId="2" fontId="12" fillId="0" borderId="0" xfId="0" applyNumberFormat="1" applyFont="1" applyFill="1"/>
    <xf numFmtId="2" fontId="1" fillId="0" borderId="0" xfId="7" applyNumberFormat="1" applyFont="1" applyFill="1"/>
    <xf numFmtId="169" fontId="1" fillId="0" borderId="0" xfId="0" applyNumberFormat="1" applyFont="1" applyFill="1"/>
    <xf numFmtId="2" fontId="1" fillId="4" borderId="0" xfId="0" applyNumberFormat="1" applyFont="1" applyFill="1" applyAlignment="1" applyProtection="1">
      <alignment horizontal="center"/>
    </xf>
    <xf numFmtId="169" fontId="1" fillId="11" borderId="0" xfId="0" applyNumberFormat="1" applyFont="1" applyFill="1" applyBorder="1"/>
    <xf numFmtId="0" fontId="1" fillId="6" borderId="0" xfId="1" applyFont="1" applyFill="1"/>
    <xf numFmtId="170" fontId="0" fillId="0" borderId="0" xfId="0" applyNumberFormat="1" applyFill="1" applyAlignment="1">
      <alignment horizontal="center"/>
    </xf>
    <xf numFmtId="2" fontId="0" fillId="6" borderId="0" xfId="0" applyNumberFormat="1" applyFill="1" applyAlignment="1" applyProtection="1">
      <alignment horizontal="center"/>
    </xf>
    <xf numFmtId="2" fontId="1" fillId="0" borderId="0" xfId="5" applyNumberFormat="1" applyBorder="1"/>
    <xf numFmtId="2" fontId="0" fillId="6" borderId="0" xfId="0" applyNumberFormat="1" applyFill="1" applyAlignment="1">
      <alignment horizontal="right"/>
    </xf>
    <xf numFmtId="2" fontId="1" fillId="0" borderId="1" xfId="5" applyNumberFormat="1" applyBorder="1"/>
    <xf numFmtId="2" fontId="0" fillId="12" borderId="0" xfId="0" applyNumberFormat="1" applyFill="1" applyBorder="1" applyAlignment="1">
      <alignment horizontal="right"/>
    </xf>
    <xf numFmtId="2" fontId="0" fillId="12" borderId="0" xfId="0" applyNumberFormat="1" applyFill="1" applyAlignment="1">
      <alignment horizontal="right"/>
    </xf>
    <xf numFmtId="171" fontId="1" fillId="5" borderId="0" xfId="0" applyNumberFormat="1" applyFont="1" applyFill="1" applyBorder="1"/>
    <xf numFmtId="2" fontId="2" fillId="0" borderId="0" xfId="0" applyNumberFormat="1" applyFont="1" applyFill="1" applyBorder="1" applyAlignment="1">
      <alignment horizontal="center"/>
    </xf>
    <xf numFmtId="164" fontId="0" fillId="0" borderId="0" xfId="0" applyNumberFormat="1" applyFont="1" applyFill="1" applyBorder="1" applyAlignment="1">
      <alignment horizontal="right"/>
    </xf>
    <xf numFmtId="0" fontId="0" fillId="0" borderId="0" xfId="0" applyFont="1" applyFill="1"/>
    <xf numFmtId="166" fontId="0" fillId="0" borderId="0" xfId="0" applyNumberFormat="1" applyFont="1" applyFill="1"/>
    <xf numFmtId="164" fontId="0" fillId="7" borderId="0" xfId="0" applyNumberFormat="1" applyFont="1" applyFill="1" applyBorder="1" applyAlignment="1">
      <alignment horizontal="right"/>
    </xf>
    <xf numFmtId="164" fontId="0" fillId="5" borderId="0" xfId="0" applyNumberFormat="1" applyFont="1" applyFill="1" applyBorder="1" applyAlignment="1">
      <alignment horizontal="right"/>
    </xf>
    <xf numFmtId="164" fontId="0" fillId="2" borderId="0" xfId="0" applyNumberFormat="1" applyFont="1" applyFill="1" applyBorder="1" applyAlignment="1">
      <alignment horizontal="right"/>
    </xf>
    <xf numFmtId="17" fontId="0" fillId="0" borderId="0" xfId="0" applyNumberFormat="1"/>
    <xf numFmtId="0" fontId="0" fillId="0" borderId="2" xfId="0" applyBorder="1"/>
    <xf numFmtId="2" fontId="0" fillId="0" borderId="0" xfId="0" applyNumberFormat="1" applyFont="1" applyFill="1" applyBorder="1" applyAlignment="1">
      <alignment horizontal="right"/>
    </xf>
    <xf numFmtId="166" fontId="15" fillId="0" borderId="0" xfId="0" applyNumberFormat="1" applyFont="1" applyFill="1"/>
    <xf numFmtId="171" fontId="1" fillId="0" borderId="0" xfId="0" applyNumberFormat="1" applyFont="1" applyBorder="1" applyAlignment="1">
      <alignment horizontal="right"/>
    </xf>
    <xf numFmtId="171" fontId="1" fillId="0" borderId="0" xfId="0" applyNumberFormat="1" applyFont="1" applyFill="1" applyBorder="1" applyAlignment="1">
      <alignment horizontal="right"/>
    </xf>
    <xf numFmtId="168" fontId="1" fillId="5" borderId="0" xfId="0" applyNumberFormat="1" applyFont="1" applyFill="1" applyBorder="1" applyAlignment="1">
      <alignment horizontal="right"/>
    </xf>
    <xf numFmtId="166" fontId="0" fillId="5" borderId="0" xfId="0" applyNumberFormat="1" applyFill="1"/>
    <xf numFmtId="2" fontId="0" fillId="0" borderId="0" xfId="0" applyNumberFormat="1" applyAlignment="1">
      <alignment horizontal="center"/>
    </xf>
    <xf numFmtId="0" fontId="15" fillId="0" borderId="0" xfId="0" applyFont="1"/>
    <xf numFmtId="168" fontId="15" fillId="0" borderId="0" xfId="0" applyNumberFormat="1" applyFont="1" applyBorder="1" applyAlignment="1">
      <alignment horizontal="left"/>
    </xf>
    <xf numFmtId="0" fontId="1" fillId="0" borderId="2" xfId="0" applyFont="1" applyBorder="1"/>
    <xf numFmtId="1" fontId="1" fillId="0" borderId="0" xfId="0" applyNumberFormat="1" applyFont="1"/>
    <xf numFmtId="0" fontId="16" fillId="0" borderId="0" xfId="0" applyFont="1"/>
  </cellXfs>
  <cellStyles count="11">
    <cellStyle name="Good" xfId="7" builtinId="26"/>
    <cellStyle name="Normal" xfId="0" builtinId="0"/>
    <cellStyle name="Normal 2" xfId="1"/>
    <cellStyle name="Normal 3" xfId="2"/>
    <cellStyle name="Normal 4" xfId="6"/>
    <cellStyle name="Normal 5" xfId="10"/>
    <cellStyle name="Normal_36-38" xfId="9"/>
    <cellStyle name="Normal_Car 11-35" xfId="8"/>
    <cellStyle name="Normal_CARIACO" xfId="3"/>
    <cellStyle name="Normal_Sheet1" xfId="4"/>
    <cellStyle name="Normal_USF06-2010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tx>
            <c:v>21degiso</c:v>
          </c:tx>
          <c:xVal>
            <c:numRef>
              <c:f>Sheet2!$C$3:$C$219</c:f>
              <c:numCache>
                <c:formatCode>General</c:formatCode>
                <c:ptCount val="217"/>
                <c:pt idx="0">
                  <c:v>1995.9381720430108</c:v>
                </c:pt>
                <c:pt idx="1">
                  <c:v>1996.0349462365591</c:v>
                </c:pt>
                <c:pt idx="2">
                  <c:v>1996.1155913978494</c:v>
                </c:pt>
                <c:pt idx="3">
                  <c:v>1996.2016129032259</c:v>
                </c:pt>
                <c:pt idx="4">
                  <c:v>1996.2849462365591</c:v>
                </c:pt>
                <c:pt idx="5">
                  <c:v>1996.3763440860214</c:v>
                </c:pt>
                <c:pt idx="6">
                  <c:v>1996.4408602150538</c:v>
                </c:pt>
                <c:pt idx="7">
                  <c:v>1996.5322580645161</c:v>
                </c:pt>
                <c:pt idx="8">
                  <c:v>1996.6102150537633</c:v>
                </c:pt>
                <c:pt idx="9">
                  <c:v>1996.6827956989248</c:v>
                </c:pt>
                <c:pt idx="10">
                  <c:v>1996.7768817204301</c:v>
                </c:pt>
                <c:pt idx="11">
                  <c:v>1996.8575268817203</c:v>
                </c:pt>
                <c:pt idx="12">
                  <c:v>1996.9435483870968</c:v>
                </c:pt>
                <c:pt idx="13">
                  <c:v>1997.0295698924731</c:v>
                </c:pt>
                <c:pt idx="14">
                  <c:v>1997.1021505376343</c:v>
                </c:pt>
                <c:pt idx="15">
                  <c:v>1997.2016129032259</c:v>
                </c:pt>
                <c:pt idx="16">
                  <c:v>1997.2849462365591</c:v>
                </c:pt>
                <c:pt idx="17">
                  <c:v>1997.3736559139784</c:v>
                </c:pt>
                <c:pt idx="18">
                  <c:v>1997.4435483870968</c:v>
                </c:pt>
                <c:pt idx="19">
                  <c:v>1997.5456989247311</c:v>
                </c:pt>
                <c:pt idx="20">
                  <c:v>1997.6048387096773</c:v>
                </c:pt>
                <c:pt idx="21">
                  <c:v>1997.7123655913979</c:v>
                </c:pt>
                <c:pt idx="22">
                  <c:v>1997.7956989247311</c:v>
                </c:pt>
                <c:pt idx="23">
                  <c:v>1997.8709677419354</c:v>
                </c:pt>
                <c:pt idx="24">
                  <c:v>1997.9516129032259</c:v>
                </c:pt>
                <c:pt idx="25">
                  <c:v>1998.0456989247311</c:v>
                </c:pt>
                <c:pt idx="26">
                  <c:v>1998.1209677419354</c:v>
                </c:pt>
                <c:pt idx="27">
                  <c:v>1998.1962365591398</c:v>
                </c:pt>
                <c:pt idx="28">
                  <c:v>1998.2822580645161</c:v>
                </c:pt>
                <c:pt idx="29">
                  <c:v>1998.3897849462364</c:v>
                </c:pt>
                <c:pt idx="30">
                  <c:v>1998.5241935483871</c:v>
                </c:pt>
                <c:pt idx="31">
                  <c:v>1998.6075268817203</c:v>
                </c:pt>
                <c:pt idx="32">
                  <c:v>1998.6801075268818</c:v>
                </c:pt>
                <c:pt idx="33">
                  <c:v>1998.752688172043</c:v>
                </c:pt>
                <c:pt idx="34">
                  <c:v>1998.8709677419354</c:v>
                </c:pt>
                <c:pt idx="35">
                  <c:v>1998.9435483870968</c:v>
                </c:pt>
                <c:pt idx="36">
                  <c:v>1999.0430107526881</c:v>
                </c:pt>
                <c:pt idx="37">
                  <c:v>1999.1155913978494</c:v>
                </c:pt>
                <c:pt idx="38">
                  <c:v>1999.1935483870968</c:v>
                </c:pt>
                <c:pt idx="39">
                  <c:v>1999.260752688172</c:v>
                </c:pt>
                <c:pt idx="40">
                  <c:v>1999.3521505376343</c:v>
                </c:pt>
                <c:pt idx="41">
                  <c:v>1999.4327956989248</c:v>
                </c:pt>
                <c:pt idx="42">
                  <c:v>1999.5215053763441</c:v>
                </c:pt>
                <c:pt idx="43">
                  <c:v>1999.6236559139784</c:v>
                </c:pt>
                <c:pt idx="44">
                  <c:v>1999.6962365591398</c:v>
                </c:pt>
                <c:pt idx="45">
                  <c:v>1999.7876344086021</c:v>
                </c:pt>
                <c:pt idx="46">
                  <c:v>1999.8467741935483</c:v>
                </c:pt>
                <c:pt idx="47">
                  <c:v>1999.9274193548388</c:v>
                </c:pt>
                <c:pt idx="48">
                  <c:v>2000.0188172043011</c:v>
                </c:pt>
                <c:pt idx="49">
                  <c:v>2000.1129032258063</c:v>
                </c:pt>
                <c:pt idx="50">
                  <c:v>2000.1881720430108</c:v>
                </c:pt>
                <c:pt idx="51">
                  <c:v>2000.2741935483871</c:v>
                </c:pt>
                <c:pt idx="52">
                  <c:v>2000.3629032258063</c:v>
                </c:pt>
                <c:pt idx="53">
                  <c:v>2000.4462365591398</c:v>
                </c:pt>
                <c:pt idx="54">
                  <c:v>2000.516129032258</c:v>
                </c:pt>
                <c:pt idx="55">
                  <c:v>2000.6021505376343</c:v>
                </c:pt>
                <c:pt idx="56">
                  <c:v>2000.6908602150538</c:v>
                </c:pt>
                <c:pt idx="57">
                  <c:v>2000.7822580645161</c:v>
                </c:pt>
                <c:pt idx="58">
                  <c:v>2000.8602150537633</c:v>
                </c:pt>
                <c:pt idx="59">
                  <c:v>2000.9247311827958</c:v>
                </c:pt>
                <c:pt idx="60">
                  <c:v>2001.013440860215</c:v>
                </c:pt>
                <c:pt idx="61">
                  <c:v>2001.1129032258063</c:v>
                </c:pt>
                <c:pt idx="62">
                  <c:v>2001.2096774193549</c:v>
                </c:pt>
                <c:pt idx="63">
                  <c:v>2001.2876344086021</c:v>
                </c:pt>
                <c:pt idx="64">
                  <c:v>2001.3440860215053</c:v>
                </c:pt>
                <c:pt idx="65">
                  <c:v>2001.4301075268818</c:v>
                </c:pt>
                <c:pt idx="66">
                  <c:v>2001.5322580645161</c:v>
                </c:pt>
                <c:pt idx="67">
                  <c:v>2001.6102150537633</c:v>
                </c:pt>
                <c:pt idx="68">
                  <c:v>2001.6854838709678</c:v>
                </c:pt>
                <c:pt idx="69">
                  <c:v>2001.7822580645161</c:v>
                </c:pt>
                <c:pt idx="70">
                  <c:v>2001.8575268817203</c:v>
                </c:pt>
                <c:pt idx="71">
                  <c:v>2001.9327956989248</c:v>
                </c:pt>
                <c:pt idx="72">
                  <c:v>2002.0295698924731</c:v>
                </c:pt>
                <c:pt idx="73">
                  <c:v>2002.1102150537633</c:v>
                </c:pt>
                <c:pt idx="74">
                  <c:v>2002.2043010752689</c:v>
                </c:pt>
                <c:pt idx="75">
                  <c:v>2002.2822580645161</c:v>
                </c:pt>
                <c:pt idx="76">
                  <c:v>2002.3387096774193</c:v>
                </c:pt>
                <c:pt idx="77">
                  <c:v>2002.4354838709678</c:v>
                </c:pt>
                <c:pt idx="78">
                  <c:v>2002.5322580645161</c:v>
                </c:pt>
                <c:pt idx="79">
                  <c:v>2002.6075268817203</c:v>
                </c:pt>
                <c:pt idx="80">
                  <c:v>2002.6827956989248</c:v>
                </c:pt>
                <c:pt idx="81">
                  <c:v>2002.8413978494623</c:v>
                </c:pt>
                <c:pt idx="82">
                  <c:v>2002.9354838709678</c:v>
                </c:pt>
                <c:pt idx="83">
                  <c:v>2003.013440860215</c:v>
                </c:pt>
                <c:pt idx="84">
                  <c:v>2003.1209677419354</c:v>
                </c:pt>
                <c:pt idx="85">
                  <c:v>2003.1962365591398</c:v>
                </c:pt>
                <c:pt idx="86">
                  <c:v>2003.2795698924731</c:v>
                </c:pt>
                <c:pt idx="87">
                  <c:v>2003.3548387096773</c:v>
                </c:pt>
                <c:pt idx="88">
                  <c:v>2003.4516129032259</c:v>
                </c:pt>
                <c:pt idx="89">
                  <c:v>2003.5268817204301</c:v>
                </c:pt>
                <c:pt idx="90">
                  <c:v>2003.6048387096773</c:v>
                </c:pt>
                <c:pt idx="91">
                  <c:v>2003.6774193548388</c:v>
                </c:pt>
                <c:pt idx="92">
                  <c:v>2003.7741935483871</c:v>
                </c:pt>
                <c:pt idx="93">
                  <c:v>2003.9462365591398</c:v>
                </c:pt>
                <c:pt idx="94">
                  <c:v>2004.0241935483871</c:v>
                </c:pt>
                <c:pt idx="95">
                  <c:v>2004.1182795698924</c:v>
                </c:pt>
                <c:pt idx="96">
                  <c:v>2004.1881720430108</c:v>
                </c:pt>
                <c:pt idx="97">
                  <c:v>2004.2715053763441</c:v>
                </c:pt>
                <c:pt idx="98">
                  <c:v>2004.3494623655913</c:v>
                </c:pt>
                <c:pt idx="99">
                  <c:v>2004.4516129032259</c:v>
                </c:pt>
                <c:pt idx="100">
                  <c:v>2004.5215053763441</c:v>
                </c:pt>
                <c:pt idx="101">
                  <c:v>2004.6021505376343</c:v>
                </c:pt>
                <c:pt idx="102">
                  <c:v>2004.6935483870968</c:v>
                </c:pt>
                <c:pt idx="103">
                  <c:v>2004.7688172043011</c:v>
                </c:pt>
                <c:pt idx="104">
                  <c:v>2004.8467741935483</c:v>
                </c:pt>
                <c:pt idx="105">
                  <c:v>2004.9408602150538</c:v>
                </c:pt>
                <c:pt idx="106">
                  <c:v>2005.0188172043011</c:v>
                </c:pt>
                <c:pt idx="107">
                  <c:v>2005.1129032258063</c:v>
                </c:pt>
                <c:pt idx="108">
                  <c:v>2005.1935483870968</c:v>
                </c:pt>
                <c:pt idx="109">
                  <c:v>2005.2715053763441</c:v>
                </c:pt>
                <c:pt idx="110">
                  <c:v>2005.3467741935483</c:v>
                </c:pt>
                <c:pt idx="111">
                  <c:v>2005.4435483870968</c:v>
                </c:pt>
                <c:pt idx="112">
                  <c:v>2005.5376344086021</c:v>
                </c:pt>
                <c:pt idx="113">
                  <c:v>2005.6155913978494</c:v>
                </c:pt>
                <c:pt idx="114">
                  <c:v>2005.6935483870968</c:v>
                </c:pt>
                <c:pt idx="115">
                  <c:v>2005.8467741935483</c:v>
                </c:pt>
                <c:pt idx="116">
                  <c:v>2006.0403225806451</c:v>
                </c:pt>
                <c:pt idx="117">
                  <c:v>2006.1155913978494</c:v>
                </c:pt>
                <c:pt idx="118">
                  <c:v>2006.1854838709678</c:v>
                </c:pt>
                <c:pt idx="119">
                  <c:v>2006.2930107526881</c:v>
                </c:pt>
                <c:pt idx="120">
                  <c:v>2006.3440860215053</c:v>
                </c:pt>
                <c:pt idx="121">
                  <c:v>2006.4435483870968</c:v>
                </c:pt>
                <c:pt idx="122">
                  <c:v>2006.516129032258</c:v>
                </c:pt>
                <c:pt idx="123">
                  <c:v>2006.5940860215053</c:v>
                </c:pt>
                <c:pt idx="124">
                  <c:v>2006.6747311827958</c:v>
                </c:pt>
                <c:pt idx="125">
                  <c:v>2006.7822580645161</c:v>
                </c:pt>
                <c:pt idx="126">
                  <c:v>2006.8602150537633</c:v>
                </c:pt>
                <c:pt idx="127">
                  <c:v>2006.9220430107528</c:v>
                </c:pt>
                <c:pt idx="128">
                  <c:v>2007.013440860215</c:v>
                </c:pt>
                <c:pt idx="129">
                  <c:v>2007.1827956989248</c:v>
                </c:pt>
                <c:pt idx="130">
                  <c:v>2007.266129032258</c:v>
                </c:pt>
                <c:pt idx="131">
                  <c:v>2007.3602150537633</c:v>
                </c:pt>
                <c:pt idx="132">
                  <c:v>2007.4381720430108</c:v>
                </c:pt>
                <c:pt idx="133">
                  <c:v>2007.513440860215</c:v>
                </c:pt>
                <c:pt idx="134">
                  <c:v>2007.5913978494623</c:v>
                </c:pt>
                <c:pt idx="135">
                  <c:v>2007.6854838709678</c:v>
                </c:pt>
                <c:pt idx="136">
                  <c:v>2007.760752688172</c:v>
                </c:pt>
                <c:pt idx="137">
                  <c:v>2007.8575268817203</c:v>
                </c:pt>
                <c:pt idx="138">
                  <c:v>2008.0295698924731</c:v>
                </c:pt>
                <c:pt idx="139">
                  <c:v>2008.1102150537633</c:v>
                </c:pt>
                <c:pt idx="140">
                  <c:v>2008.1989247311828</c:v>
                </c:pt>
                <c:pt idx="141">
                  <c:v>2008.2795698924731</c:v>
                </c:pt>
                <c:pt idx="142">
                  <c:v>2008.3548387096773</c:v>
                </c:pt>
                <c:pt idx="143">
                  <c:v>2008.4327956989248</c:v>
                </c:pt>
                <c:pt idx="144">
                  <c:v>2008.510752688172</c:v>
                </c:pt>
                <c:pt idx="145">
                  <c:v>2008.6048387096773</c:v>
                </c:pt>
                <c:pt idx="146">
                  <c:v>2008.6801075268818</c:v>
                </c:pt>
                <c:pt idx="147">
                  <c:v>2008.7768817204301</c:v>
                </c:pt>
                <c:pt idx="148">
                  <c:v>2008.8602150537633</c:v>
                </c:pt>
                <c:pt idx="149">
                  <c:v>2008.9650537634409</c:v>
                </c:pt>
                <c:pt idx="150">
                  <c:v>2009.0268817204301</c:v>
                </c:pt>
                <c:pt idx="151">
                  <c:v>2009.1182795698924</c:v>
                </c:pt>
                <c:pt idx="152">
                  <c:v>2009.1935483870968</c:v>
                </c:pt>
                <c:pt idx="153">
                  <c:v>2009.258064516129</c:v>
                </c:pt>
                <c:pt idx="154">
                  <c:v>2009.3521505376343</c:v>
                </c:pt>
                <c:pt idx="155">
                  <c:v>2009.4381720430108</c:v>
                </c:pt>
                <c:pt idx="156">
                  <c:v>2009.505376344086</c:v>
                </c:pt>
                <c:pt idx="157">
                  <c:v>2009.6209677419354</c:v>
                </c:pt>
                <c:pt idx="158">
                  <c:v>2009.6962365591398</c:v>
                </c:pt>
                <c:pt idx="159">
                  <c:v>2009.7903225806451</c:v>
                </c:pt>
                <c:pt idx="160">
                  <c:v>2009.8494623655913</c:v>
                </c:pt>
                <c:pt idx="161">
                  <c:v>2009.9435483870968</c:v>
                </c:pt>
                <c:pt idx="162">
                  <c:v>2010.0215053763441</c:v>
                </c:pt>
                <c:pt idx="163">
                  <c:v>2010.1155913978494</c:v>
                </c:pt>
                <c:pt idx="164">
                  <c:v>2010.1962365591398</c:v>
                </c:pt>
                <c:pt idx="165">
                  <c:v>2010.2741935483871</c:v>
                </c:pt>
                <c:pt idx="166">
                  <c:v>2010.3521505376343</c:v>
                </c:pt>
                <c:pt idx="167">
                  <c:v>2010.4462365591398</c:v>
                </c:pt>
                <c:pt idx="168">
                  <c:v>2010.5215053763441</c:v>
                </c:pt>
                <c:pt idx="169">
                  <c:v>2010.6774193548388</c:v>
                </c:pt>
                <c:pt idx="170">
                  <c:v>2010.7903225806451</c:v>
                </c:pt>
                <c:pt idx="171">
                  <c:v>2010.8440860215053</c:v>
                </c:pt>
                <c:pt idx="172">
                  <c:v>2010.9408602150538</c:v>
                </c:pt>
                <c:pt idx="173">
                  <c:v>2011.0215053763441</c:v>
                </c:pt>
                <c:pt idx="174">
                  <c:v>2011.1129032258063</c:v>
                </c:pt>
                <c:pt idx="175">
                  <c:v>2011.1881720430108</c:v>
                </c:pt>
                <c:pt idx="176">
                  <c:v>2011.2903225806451</c:v>
                </c:pt>
                <c:pt idx="177">
                  <c:v>2011.3655913978494</c:v>
                </c:pt>
                <c:pt idx="178">
                  <c:v>2011.4435483870968</c:v>
                </c:pt>
                <c:pt idx="179">
                  <c:v>2011.5241935483871</c:v>
                </c:pt>
                <c:pt idx="180">
                  <c:v>2011.6021505376343</c:v>
                </c:pt>
                <c:pt idx="181">
                  <c:v>2011.6908602150538</c:v>
                </c:pt>
                <c:pt idx="182">
                  <c:v>2011.766129032258</c:v>
                </c:pt>
                <c:pt idx="183">
                  <c:v>2011.8440860215053</c:v>
                </c:pt>
                <c:pt idx="184" formatCode="0.0000">
                  <c:v>2012</c:v>
                </c:pt>
                <c:pt idx="185" formatCode="0.0000">
                  <c:v>2012.0833333333333</c:v>
                </c:pt>
                <c:pt idx="186" formatCode="0.0000">
                  <c:v>2012.1666666666667</c:v>
                </c:pt>
                <c:pt idx="187" formatCode="0.0000">
                  <c:v>2012.25</c:v>
                </c:pt>
                <c:pt idx="188" formatCode="0.0000">
                  <c:v>2012.3333333333333</c:v>
                </c:pt>
                <c:pt idx="189">
                  <c:v>2012.5</c:v>
                </c:pt>
                <c:pt idx="190">
                  <c:v>2012.5833333333333</c:v>
                </c:pt>
                <c:pt idx="191">
                  <c:v>2012.6666666666667</c:v>
                </c:pt>
                <c:pt idx="192">
                  <c:v>2012.75</c:v>
                </c:pt>
                <c:pt idx="193">
                  <c:v>2012.8333333333333</c:v>
                </c:pt>
                <c:pt idx="194">
                  <c:v>2012.9166666666667</c:v>
                </c:pt>
                <c:pt idx="195">
                  <c:v>2013.1666666666667</c:v>
                </c:pt>
                <c:pt idx="196">
                  <c:v>2013.25</c:v>
                </c:pt>
                <c:pt idx="197">
                  <c:v>2013.3333333333333</c:v>
                </c:pt>
                <c:pt idx="198">
                  <c:v>2013.4166666666667</c:v>
                </c:pt>
                <c:pt idx="199">
                  <c:v>2013.5</c:v>
                </c:pt>
                <c:pt idx="200">
                  <c:v>2013.5833333333333</c:v>
                </c:pt>
                <c:pt idx="201">
                  <c:v>2013.6666666666667</c:v>
                </c:pt>
                <c:pt idx="202">
                  <c:v>2013.75</c:v>
                </c:pt>
                <c:pt idx="203">
                  <c:v>2013.8333333333333</c:v>
                </c:pt>
                <c:pt idx="204">
                  <c:v>2013.9166666666667</c:v>
                </c:pt>
                <c:pt idx="205">
                  <c:v>2014</c:v>
                </c:pt>
                <c:pt idx="206">
                  <c:v>2014.0833333333333</c:v>
                </c:pt>
                <c:pt idx="207">
                  <c:v>2014.25</c:v>
                </c:pt>
                <c:pt idx="208">
                  <c:v>2014.3333333333333</c:v>
                </c:pt>
                <c:pt idx="209">
                  <c:v>2014.4166666666667</c:v>
                </c:pt>
                <c:pt idx="210">
                  <c:v>2014.6666666666667</c:v>
                </c:pt>
                <c:pt idx="211">
                  <c:v>2014.75</c:v>
                </c:pt>
                <c:pt idx="212">
                  <c:v>2014.8333333333333</c:v>
                </c:pt>
                <c:pt idx="213">
                  <c:v>2014.9166666666667</c:v>
                </c:pt>
                <c:pt idx="214">
                  <c:v>2015.0833333333333</c:v>
                </c:pt>
                <c:pt idx="215">
                  <c:v>2015.1666666666667</c:v>
                </c:pt>
                <c:pt idx="216">
                  <c:v>2015.25</c:v>
                </c:pt>
              </c:numCache>
            </c:numRef>
          </c:xVal>
          <c:yVal>
            <c:numRef>
              <c:f>Sheet2!$H$2:$H$219</c:f>
              <c:numCache>
                <c:formatCode>000</c:formatCode>
                <c:ptCount val="218"/>
                <c:pt idx="0">
                  <c:v>130</c:v>
                </c:pt>
                <c:pt idx="1">
                  <c:v>114</c:v>
                </c:pt>
                <c:pt idx="2">
                  <c:v>102</c:v>
                </c:pt>
                <c:pt idx="3">
                  <c:v>94</c:v>
                </c:pt>
                <c:pt idx="4">
                  <c:v>48</c:v>
                </c:pt>
                <c:pt idx="5">
                  <c:v>48</c:v>
                </c:pt>
                <c:pt idx="6">
                  <c:v>30</c:v>
                </c:pt>
                <c:pt idx="7">
                  <c:v>81</c:v>
                </c:pt>
                <c:pt idx="8">
                  <c:v>108</c:v>
                </c:pt>
                <c:pt idx="9">
                  <c:v>86</c:v>
                </c:pt>
                <c:pt idx="10">
                  <c:v>125</c:v>
                </c:pt>
                <c:pt idx="11">
                  <c:v>108</c:v>
                </c:pt>
                <c:pt idx="12">
                  <c:v>102</c:v>
                </c:pt>
                <c:pt idx="13">
                  <c:v>114</c:v>
                </c:pt>
                <c:pt idx="14">
                  <c:v>63</c:v>
                </c:pt>
                <c:pt idx="15">
                  <c:v>46</c:v>
                </c:pt>
                <c:pt idx="16">
                  <c:v>18</c:v>
                </c:pt>
                <c:pt idx="17">
                  <c:v>31</c:v>
                </c:pt>
                <c:pt idx="18">
                  <c:v>56</c:v>
                </c:pt>
                <c:pt idx="19">
                  <c:v>112</c:v>
                </c:pt>
                <c:pt idx="20">
                  <c:v>83</c:v>
                </c:pt>
                <c:pt idx="21">
                  <c:v>48</c:v>
                </c:pt>
                <c:pt idx="22">
                  <c:v>113</c:v>
                </c:pt>
                <c:pt idx="23">
                  <c:v>123</c:v>
                </c:pt>
                <c:pt idx="24">
                  <c:v>68</c:v>
                </c:pt>
                <c:pt idx="25">
                  <c:v>45</c:v>
                </c:pt>
                <c:pt idx="26">
                  <c:v>90</c:v>
                </c:pt>
                <c:pt idx="27">
                  <c:v>90</c:v>
                </c:pt>
                <c:pt idx="28">
                  <c:v>40</c:v>
                </c:pt>
                <c:pt idx="29">
                  <c:v>87</c:v>
                </c:pt>
                <c:pt idx="30">
                  <c:v>115</c:v>
                </c:pt>
                <c:pt idx="31">
                  <c:v>72</c:v>
                </c:pt>
                <c:pt idx="32">
                  <c:v>109</c:v>
                </c:pt>
                <c:pt idx="33">
                  <c:v>117</c:v>
                </c:pt>
                <c:pt idx="34">
                  <c:v>110</c:v>
                </c:pt>
                <c:pt idx="35">
                  <c:v>122</c:v>
                </c:pt>
                <c:pt idx="36">
                  <c:v>109</c:v>
                </c:pt>
                <c:pt idx="37">
                  <c:v>75</c:v>
                </c:pt>
                <c:pt idx="38">
                  <c:v>60</c:v>
                </c:pt>
                <c:pt idx="39">
                  <c:v>54</c:v>
                </c:pt>
                <c:pt idx="40">
                  <c:v>78</c:v>
                </c:pt>
                <c:pt idx="41">
                  <c:v>103</c:v>
                </c:pt>
                <c:pt idx="42">
                  <c:v>80</c:v>
                </c:pt>
                <c:pt idx="43">
                  <c:v>92</c:v>
                </c:pt>
                <c:pt idx="44">
                  <c:v>105</c:v>
                </c:pt>
                <c:pt idx="45">
                  <c:v>120</c:v>
                </c:pt>
                <c:pt idx="46">
                  <c:v>122</c:v>
                </c:pt>
                <c:pt idx="47">
                  <c:v>114</c:v>
                </c:pt>
                <c:pt idx="48">
                  <c:v>126</c:v>
                </c:pt>
                <c:pt idx="49">
                  <c:v>81</c:v>
                </c:pt>
                <c:pt idx="50">
                  <c:v>43</c:v>
                </c:pt>
                <c:pt idx="51">
                  <c:v>46</c:v>
                </c:pt>
                <c:pt idx="52">
                  <c:v>53</c:v>
                </c:pt>
                <c:pt idx="53">
                  <c:v>28</c:v>
                </c:pt>
                <c:pt idx="54">
                  <c:v>92</c:v>
                </c:pt>
                <c:pt idx="55">
                  <c:v>48</c:v>
                </c:pt>
                <c:pt idx="56">
                  <c:v>113</c:v>
                </c:pt>
                <c:pt idx="57">
                  <c:v>111</c:v>
                </c:pt>
                <c:pt idx="58">
                  <c:v>124</c:v>
                </c:pt>
                <c:pt idx="59">
                  <c:v>111</c:v>
                </c:pt>
                <c:pt idx="60">
                  <c:v>81</c:v>
                </c:pt>
                <c:pt idx="61">
                  <c:v>91</c:v>
                </c:pt>
                <c:pt idx="62">
                  <c:v>46</c:v>
                </c:pt>
                <c:pt idx="63">
                  <c:v>25</c:v>
                </c:pt>
                <c:pt idx="64">
                  <c:v>48</c:v>
                </c:pt>
                <c:pt idx="65">
                  <c:v>81</c:v>
                </c:pt>
                <c:pt idx="66">
                  <c:v>67</c:v>
                </c:pt>
                <c:pt idx="67">
                  <c:v>56</c:v>
                </c:pt>
                <c:pt idx="68">
                  <c:v>98</c:v>
                </c:pt>
                <c:pt idx="69">
                  <c:v>122</c:v>
                </c:pt>
                <c:pt idx="70">
                  <c:v>118</c:v>
                </c:pt>
                <c:pt idx="71">
                  <c:v>122</c:v>
                </c:pt>
                <c:pt idx="72">
                  <c:v>115</c:v>
                </c:pt>
                <c:pt idx="73">
                  <c:v>122</c:v>
                </c:pt>
                <c:pt idx="74">
                  <c:v>70</c:v>
                </c:pt>
                <c:pt idx="75">
                  <c:v>34</c:v>
                </c:pt>
                <c:pt idx="76">
                  <c:v>49</c:v>
                </c:pt>
                <c:pt idx="77">
                  <c:v>111</c:v>
                </c:pt>
                <c:pt idx="78">
                  <c:v>110</c:v>
                </c:pt>
                <c:pt idx="79">
                  <c:v>54</c:v>
                </c:pt>
                <c:pt idx="80">
                  <c:v>89</c:v>
                </c:pt>
                <c:pt idx="81">
                  <c:v>122</c:v>
                </c:pt>
                <c:pt idx="82">
                  <c:v>112</c:v>
                </c:pt>
                <c:pt idx="83">
                  <c:v>98</c:v>
                </c:pt>
                <c:pt idx="84">
                  <c:v>56</c:v>
                </c:pt>
                <c:pt idx="85">
                  <c:v>71</c:v>
                </c:pt>
                <c:pt idx="86">
                  <c:v>42</c:v>
                </c:pt>
                <c:pt idx="87">
                  <c:v>98</c:v>
                </c:pt>
                <c:pt idx="88">
                  <c:v>77</c:v>
                </c:pt>
                <c:pt idx="89">
                  <c:v>105</c:v>
                </c:pt>
                <c:pt idx="90">
                  <c:v>86</c:v>
                </c:pt>
                <c:pt idx="91">
                  <c:v>87</c:v>
                </c:pt>
                <c:pt idx="92">
                  <c:v>127</c:v>
                </c:pt>
                <c:pt idx="93">
                  <c:v>134</c:v>
                </c:pt>
                <c:pt idx="94">
                  <c:v>121</c:v>
                </c:pt>
                <c:pt idx="95">
                  <c:v>83</c:v>
                </c:pt>
                <c:pt idx="96">
                  <c:v>112</c:v>
                </c:pt>
                <c:pt idx="97">
                  <c:v>100</c:v>
                </c:pt>
                <c:pt idx="98">
                  <c:v>87</c:v>
                </c:pt>
                <c:pt idx="99">
                  <c:v>108</c:v>
                </c:pt>
                <c:pt idx="100">
                  <c:v>112</c:v>
                </c:pt>
                <c:pt idx="101">
                  <c:v>60</c:v>
                </c:pt>
                <c:pt idx="102">
                  <c:v>108</c:v>
                </c:pt>
                <c:pt idx="103">
                  <c:v>121</c:v>
                </c:pt>
                <c:pt idx="104">
                  <c:v>135</c:v>
                </c:pt>
                <c:pt idx="105">
                  <c:v>126</c:v>
                </c:pt>
                <c:pt idx="106">
                  <c:v>80</c:v>
                </c:pt>
                <c:pt idx="107">
                  <c:v>83</c:v>
                </c:pt>
                <c:pt idx="108">
                  <c:v>111</c:v>
                </c:pt>
                <c:pt idx="109">
                  <c:v>118</c:v>
                </c:pt>
                <c:pt idx="110">
                  <c:v>61</c:v>
                </c:pt>
                <c:pt idx="111">
                  <c:v>119</c:v>
                </c:pt>
                <c:pt idx="112">
                  <c:v>107</c:v>
                </c:pt>
                <c:pt idx="113">
                  <c:v>115</c:v>
                </c:pt>
                <c:pt idx="114">
                  <c:v>62</c:v>
                </c:pt>
                <c:pt idx="115">
                  <c:v>133</c:v>
                </c:pt>
                <c:pt idx="116">
                  <c:v>97</c:v>
                </c:pt>
                <c:pt idx="117">
                  <c:v>85</c:v>
                </c:pt>
                <c:pt idx="118">
                  <c:v>55</c:v>
                </c:pt>
                <c:pt idx="119">
                  <c:v>70</c:v>
                </c:pt>
                <c:pt idx="120">
                  <c:v>47</c:v>
                </c:pt>
                <c:pt idx="121">
                  <c:v>92</c:v>
                </c:pt>
                <c:pt idx="122">
                  <c:v>108</c:v>
                </c:pt>
                <c:pt idx="123">
                  <c:v>108</c:v>
                </c:pt>
                <c:pt idx="124">
                  <c:v>72</c:v>
                </c:pt>
                <c:pt idx="125">
                  <c:v>113</c:v>
                </c:pt>
                <c:pt idx="126">
                  <c:v>103</c:v>
                </c:pt>
                <c:pt idx="127">
                  <c:v>124</c:v>
                </c:pt>
                <c:pt idx="128">
                  <c:v>127</c:v>
                </c:pt>
                <c:pt idx="129">
                  <c:v>42</c:v>
                </c:pt>
                <c:pt idx="130">
                  <c:v>35</c:v>
                </c:pt>
                <c:pt idx="131">
                  <c:v>38</c:v>
                </c:pt>
                <c:pt idx="132">
                  <c:v>69</c:v>
                </c:pt>
                <c:pt idx="133">
                  <c:v>126</c:v>
                </c:pt>
                <c:pt idx="134">
                  <c:v>71</c:v>
                </c:pt>
                <c:pt idx="135">
                  <c:v>112</c:v>
                </c:pt>
                <c:pt idx="136">
                  <c:v>121</c:v>
                </c:pt>
                <c:pt idx="137">
                  <c:v>119</c:v>
                </c:pt>
                <c:pt idx="138">
                  <c:v>117</c:v>
                </c:pt>
                <c:pt idx="139">
                  <c:v>82</c:v>
                </c:pt>
                <c:pt idx="140">
                  <c:v>75</c:v>
                </c:pt>
                <c:pt idx="141">
                  <c:v>47</c:v>
                </c:pt>
                <c:pt idx="142">
                  <c:v>38</c:v>
                </c:pt>
                <c:pt idx="143">
                  <c:v>87</c:v>
                </c:pt>
                <c:pt idx="144">
                  <c:v>115</c:v>
                </c:pt>
                <c:pt idx="145">
                  <c:v>71</c:v>
                </c:pt>
                <c:pt idx="146">
                  <c:v>106</c:v>
                </c:pt>
                <c:pt idx="147">
                  <c:v>124</c:v>
                </c:pt>
                <c:pt idx="148">
                  <c:v>132</c:v>
                </c:pt>
                <c:pt idx="149">
                  <c:v>123</c:v>
                </c:pt>
                <c:pt idx="150">
                  <c:v>121</c:v>
                </c:pt>
                <c:pt idx="151">
                  <c:v>76</c:v>
                </c:pt>
                <c:pt idx="152">
                  <c:v>104</c:v>
                </c:pt>
                <c:pt idx="153">
                  <c:v>64</c:v>
                </c:pt>
                <c:pt idx="154">
                  <c:v>58</c:v>
                </c:pt>
                <c:pt idx="155">
                  <c:v>45</c:v>
                </c:pt>
                <c:pt idx="156">
                  <c:v>40</c:v>
                </c:pt>
                <c:pt idx="157">
                  <c:v>110</c:v>
                </c:pt>
                <c:pt idx="158">
                  <c:v>80</c:v>
                </c:pt>
                <c:pt idx="159">
                  <c:v>117</c:v>
                </c:pt>
                <c:pt idx="160">
                  <c:v>115</c:v>
                </c:pt>
                <c:pt idx="161">
                  <c:v>130</c:v>
                </c:pt>
                <c:pt idx="162">
                  <c:v>109</c:v>
                </c:pt>
                <c:pt idx="163">
                  <c:v>101</c:v>
                </c:pt>
                <c:pt idx="164">
                  <c:v>27</c:v>
                </c:pt>
                <c:pt idx="165">
                  <c:v>104</c:v>
                </c:pt>
                <c:pt idx="166">
                  <c:v>94</c:v>
                </c:pt>
                <c:pt idx="167">
                  <c:v>113</c:v>
                </c:pt>
                <c:pt idx="168">
                  <c:v>111</c:v>
                </c:pt>
                <c:pt idx="169">
                  <c:v>122</c:v>
                </c:pt>
                <c:pt idx="170">
                  <c:v>117</c:v>
                </c:pt>
                <c:pt idx="171">
                  <c:v>128</c:v>
                </c:pt>
                <c:pt idx="172">
                  <c:v>144</c:v>
                </c:pt>
                <c:pt idx="173">
                  <c:v>105</c:v>
                </c:pt>
                <c:pt idx="174">
                  <c:v>112</c:v>
                </c:pt>
                <c:pt idx="175">
                  <c:v>55</c:v>
                </c:pt>
                <c:pt idx="176">
                  <c:v>58</c:v>
                </c:pt>
                <c:pt idx="177">
                  <c:v>32</c:v>
                </c:pt>
                <c:pt idx="178">
                  <c:v>93</c:v>
                </c:pt>
                <c:pt idx="179">
                  <c:v>124</c:v>
                </c:pt>
                <c:pt idx="180">
                  <c:v>108</c:v>
                </c:pt>
                <c:pt idx="181">
                  <c:v>127</c:v>
                </c:pt>
                <c:pt idx="182">
                  <c:v>125</c:v>
                </c:pt>
                <c:pt idx="183">
                  <c:v>122</c:v>
                </c:pt>
                <c:pt idx="184">
                  <c:v>112</c:v>
                </c:pt>
                <c:pt idx="185">
                  <c:v>86</c:v>
                </c:pt>
                <c:pt idx="186">
                  <c:v>52</c:v>
                </c:pt>
                <c:pt idx="187">
                  <c:v>26</c:v>
                </c:pt>
                <c:pt idx="188">
                  <c:v>31</c:v>
                </c:pt>
                <c:pt idx="189">
                  <c:v>117</c:v>
                </c:pt>
                <c:pt idx="190">
                  <c:v>87</c:v>
                </c:pt>
                <c:pt idx="191">
                  <c:v>89</c:v>
                </c:pt>
                <c:pt idx="192">
                  <c:v>115</c:v>
                </c:pt>
                <c:pt idx="193">
                  <c:v>122</c:v>
                </c:pt>
                <c:pt idx="194">
                  <c:v>120</c:v>
                </c:pt>
                <c:pt idx="195">
                  <c:v>114</c:v>
                </c:pt>
                <c:pt idx="196">
                  <c:v>46</c:v>
                </c:pt>
                <c:pt idx="197">
                  <c:v>73</c:v>
                </c:pt>
                <c:pt idx="198">
                  <c:v>71</c:v>
                </c:pt>
                <c:pt idx="199">
                  <c:v>110</c:v>
                </c:pt>
                <c:pt idx="200">
                  <c:v>109</c:v>
                </c:pt>
                <c:pt idx="201">
                  <c:v>99</c:v>
                </c:pt>
                <c:pt idx="202">
                  <c:v>125</c:v>
                </c:pt>
                <c:pt idx="203">
                  <c:v>119</c:v>
                </c:pt>
                <c:pt idx="204">
                  <c:v>111</c:v>
                </c:pt>
                <c:pt idx="205">
                  <c:v>109</c:v>
                </c:pt>
                <c:pt idx="206">
                  <c:v>49</c:v>
                </c:pt>
                <c:pt idx="207">
                  <c:v>24</c:v>
                </c:pt>
                <c:pt idx="208">
                  <c:v>41</c:v>
                </c:pt>
                <c:pt idx="209">
                  <c:v>21</c:v>
                </c:pt>
                <c:pt idx="210">
                  <c:v>114</c:v>
                </c:pt>
                <c:pt idx="211">
                  <c:v>117</c:v>
                </c:pt>
                <c:pt idx="212">
                  <c:v>114</c:v>
                </c:pt>
                <c:pt idx="213">
                  <c:v>125</c:v>
                </c:pt>
                <c:pt idx="214">
                  <c:v>120</c:v>
                </c:pt>
                <c:pt idx="215">
                  <c:v>67</c:v>
                </c:pt>
                <c:pt idx="216">
                  <c:v>86</c:v>
                </c:pt>
                <c:pt idx="217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D2-47F9-A505-FA6AF4BC87F1}"/>
            </c:ext>
          </c:extLst>
        </c:ser>
        <c:ser>
          <c:idx val="3"/>
          <c:order val="1"/>
          <c:tx>
            <c:v>MLD</c:v>
          </c:tx>
          <c:xVal>
            <c:numRef>
              <c:f>Sheet2!$C$5:$C$219</c:f>
              <c:numCache>
                <c:formatCode>General</c:formatCode>
                <c:ptCount val="215"/>
                <c:pt idx="0">
                  <c:v>1996.1155913978494</c:v>
                </c:pt>
                <c:pt idx="1">
                  <c:v>1996.2016129032259</c:v>
                </c:pt>
                <c:pt idx="2">
                  <c:v>1996.2849462365591</c:v>
                </c:pt>
                <c:pt idx="3">
                  <c:v>1996.3763440860214</c:v>
                </c:pt>
                <c:pt idx="4">
                  <c:v>1996.4408602150538</c:v>
                </c:pt>
                <c:pt idx="5">
                  <c:v>1996.5322580645161</c:v>
                </c:pt>
                <c:pt idx="6">
                  <c:v>1996.6102150537633</c:v>
                </c:pt>
                <c:pt idx="7">
                  <c:v>1996.6827956989248</c:v>
                </c:pt>
                <c:pt idx="8">
                  <c:v>1996.7768817204301</c:v>
                </c:pt>
                <c:pt idx="9">
                  <c:v>1996.8575268817203</c:v>
                </c:pt>
                <c:pt idx="10">
                  <c:v>1996.9435483870968</c:v>
                </c:pt>
                <c:pt idx="11">
                  <c:v>1997.0295698924731</c:v>
                </c:pt>
                <c:pt idx="12">
                  <c:v>1997.1021505376343</c:v>
                </c:pt>
                <c:pt idx="13">
                  <c:v>1997.2016129032259</c:v>
                </c:pt>
                <c:pt idx="14">
                  <c:v>1997.2849462365591</c:v>
                </c:pt>
                <c:pt idx="15">
                  <c:v>1997.3736559139784</c:v>
                </c:pt>
                <c:pt idx="16">
                  <c:v>1997.4435483870968</c:v>
                </c:pt>
                <c:pt idx="17">
                  <c:v>1997.5456989247311</c:v>
                </c:pt>
                <c:pt idx="18">
                  <c:v>1997.6048387096773</c:v>
                </c:pt>
                <c:pt idx="19">
                  <c:v>1997.7123655913979</c:v>
                </c:pt>
                <c:pt idx="20">
                  <c:v>1997.7956989247311</c:v>
                </c:pt>
                <c:pt idx="21">
                  <c:v>1997.8709677419354</c:v>
                </c:pt>
                <c:pt idx="22">
                  <c:v>1997.9516129032259</c:v>
                </c:pt>
                <c:pt idx="23">
                  <c:v>1998.0456989247311</c:v>
                </c:pt>
                <c:pt idx="24">
                  <c:v>1998.1209677419354</c:v>
                </c:pt>
                <c:pt idx="25">
                  <c:v>1998.1962365591398</c:v>
                </c:pt>
                <c:pt idx="26">
                  <c:v>1998.2822580645161</c:v>
                </c:pt>
                <c:pt idx="27">
                  <c:v>1998.3897849462364</c:v>
                </c:pt>
                <c:pt idx="28">
                  <c:v>1998.5241935483871</c:v>
                </c:pt>
                <c:pt idx="29">
                  <c:v>1998.6075268817203</c:v>
                </c:pt>
                <c:pt idx="30">
                  <c:v>1998.6801075268818</c:v>
                </c:pt>
                <c:pt idx="31">
                  <c:v>1998.752688172043</c:v>
                </c:pt>
                <c:pt idx="32">
                  <c:v>1998.8709677419354</c:v>
                </c:pt>
                <c:pt idx="33">
                  <c:v>1998.9435483870968</c:v>
                </c:pt>
                <c:pt idx="34">
                  <c:v>1999.0430107526881</c:v>
                </c:pt>
                <c:pt idx="35">
                  <c:v>1999.1155913978494</c:v>
                </c:pt>
                <c:pt idx="36">
                  <c:v>1999.1935483870968</c:v>
                </c:pt>
                <c:pt idx="37">
                  <c:v>1999.260752688172</c:v>
                </c:pt>
                <c:pt idx="38">
                  <c:v>1999.3521505376343</c:v>
                </c:pt>
                <c:pt idx="39">
                  <c:v>1999.4327956989248</c:v>
                </c:pt>
                <c:pt idx="40">
                  <c:v>1999.5215053763441</c:v>
                </c:pt>
                <c:pt idx="41">
                  <c:v>1999.6236559139784</c:v>
                </c:pt>
                <c:pt idx="42">
                  <c:v>1999.6962365591398</c:v>
                </c:pt>
                <c:pt idx="43">
                  <c:v>1999.7876344086021</c:v>
                </c:pt>
                <c:pt idx="44">
                  <c:v>1999.8467741935483</c:v>
                </c:pt>
                <c:pt idx="45">
                  <c:v>1999.9274193548388</c:v>
                </c:pt>
                <c:pt idx="46">
                  <c:v>2000.0188172043011</c:v>
                </c:pt>
                <c:pt idx="47">
                  <c:v>2000.1129032258063</c:v>
                </c:pt>
                <c:pt idx="48">
                  <c:v>2000.1881720430108</c:v>
                </c:pt>
                <c:pt idx="49">
                  <c:v>2000.2741935483871</c:v>
                </c:pt>
                <c:pt idx="50">
                  <c:v>2000.3629032258063</c:v>
                </c:pt>
                <c:pt idx="51">
                  <c:v>2000.4462365591398</c:v>
                </c:pt>
                <c:pt idx="52">
                  <c:v>2000.516129032258</c:v>
                </c:pt>
                <c:pt idx="53">
                  <c:v>2000.6021505376343</c:v>
                </c:pt>
                <c:pt idx="54">
                  <c:v>2000.6908602150538</c:v>
                </c:pt>
                <c:pt idx="55">
                  <c:v>2000.7822580645161</c:v>
                </c:pt>
                <c:pt idx="56">
                  <c:v>2000.8602150537633</c:v>
                </c:pt>
                <c:pt idx="57">
                  <c:v>2000.9247311827958</c:v>
                </c:pt>
                <c:pt idx="58">
                  <c:v>2001.013440860215</c:v>
                </c:pt>
                <c:pt idx="59">
                  <c:v>2001.1129032258063</c:v>
                </c:pt>
                <c:pt idx="60">
                  <c:v>2001.2096774193549</c:v>
                </c:pt>
                <c:pt idx="61">
                  <c:v>2001.2876344086021</c:v>
                </c:pt>
                <c:pt idx="62">
                  <c:v>2001.3440860215053</c:v>
                </c:pt>
                <c:pt idx="63">
                  <c:v>2001.4301075268818</c:v>
                </c:pt>
                <c:pt idx="64">
                  <c:v>2001.5322580645161</c:v>
                </c:pt>
                <c:pt idx="65">
                  <c:v>2001.6102150537633</c:v>
                </c:pt>
                <c:pt idx="66">
                  <c:v>2001.6854838709678</c:v>
                </c:pt>
                <c:pt idx="67">
                  <c:v>2001.7822580645161</c:v>
                </c:pt>
                <c:pt idx="68">
                  <c:v>2001.8575268817203</c:v>
                </c:pt>
                <c:pt idx="69">
                  <c:v>2001.9327956989248</c:v>
                </c:pt>
                <c:pt idx="70">
                  <c:v>2002.0295698924731</c:v>
                </c:pt>
                <c:pt idx="71">
                  <c:v>2002.1102150537633</c:v>
                </c:pt>
                <c:pt idx="72">
                  <c:v>2002.2043010752689</c:v>
                </c:pt>
                <c:pt idx="73">
                  <c:v>2002.2822580645161</c:v>
                </c:pt>
                <c:pt idx="74">
                  <c:v>2002.3387096774193</c:v>
                </c:pt>
                <c:pt idx="75">
                  <c:v>2002.4354838709678</c:v>
                </c:pt>
                <c:pt idx="76">
                  <c:v>2002.5322580645161</c:v>
                </c:pt>
                <c:pt idx="77">
                  <c:v>2002.6075268817203</c:v>
                </c:pt>
                <c:pt idx="78">
                  <c:v>2002.6827956989248</c:v>
                </c:pt>
                <c:pt idx="79">
                  <c:v>2002.8413978494623</c:v>
                </c:pt>
                <c:pt idx="80">
                  <c:v>2002.9354838709678</c:v>
                </c:pt>
                <c:pt idx="81">
                  <c:v>2003.013440860215</c:v>
                </c:pt>
                <c:pt idx="82">
                  <c:v>2003.1209677419354</c:v>
                </c:pt>
                <c:pt idx="83">
                  <c:v>2003.1962365591398</c:v>
                </c:pt>
                <c:pt idx="84">
                  <c:v>2003.2795698924731</c:v>
                </c:pt>
                <c:pt idx="85">
                  <c:v>2003.3548387096773</c:v>
                </c:pt>
                <c:pt idx="86">
                  <c:v>2003.4516129032259</c:v>
                </c:pt>
                <c:pt idx="87">
                  <c:v>2003.5268817204301</c:v>
                </c:pt>
                <c:pt idx="88">
                  <c:v>2003.6048387096773</c:v>
                </c:pt>
                <c:pt idx="89">
                  <c:v>2003.6774193548388</c:v>
                </c:pt>
                <c:pt idx="90">
                  <c:v>2003.7741935483871</c:v>
                </c:pt>
                <c:pt idx="91">
                  <c:v>2003.9462365591398</c:v>
                </c:pt>
                <c:pt idx="92">
                  <c:v>2004.0241935483871</c:v>
                </c:pt>
                <c:pt idx="93">
                  <c:v>2004.1182795698924</c:v>
                </c:pt>
                <c:pt idx="94">
                  <c:v>2004.1881720430108</c:v>
                </c:pt>
                <c:pt idx="95">
                  <c:v>2004.2715053763441</c:v>
                </c:pt>
                <c:pt idx="96">
                  <c:v>2004.3494623655913</c:v>
                </c:pt>
                <c:pt idx="97">
                  <c:v>2004.4516129032259</c:v>
                </c:pt>
                <c:pt idx="98">
                  <c:v>2004.5215053763441</c:v>
                </c:pt>
                <c:pt idx="99">
                  <c:v>2004.6021505376343</c:v>
                </c:pt>
                <c:pt idx="100">
                  <c:v>2004.6935483870968</c:v>
                </c:pt>
                <c:pt idx="101">
                  <c:v>2004.7688172043011</c:v>
                </c:pt>
                <c:pt idx="102">
                  <c:v>2004.8467741935483</c:v>
                </c:pt>
                <c:pt idx="103">
                  <c:v>2004.9408602150538</c:v>
                </c:pt>
                <c:pt idx="104">
                  <c:v>2005.0188172043011</c:v>
                </c:pt>
                <c:pt idx="105">
                  <c:v>2005.1129032258063</c:v>
                </c:pt>
                <c:pt idx="106">
                  <c:v>2005.1935483870968</c:v>
                </c:pt>
                <c:pt idx="107">
                  <c:v>2005.2715053763441</c:v>
                </c:pt>
                <c:pt idx="108">
                  <c:v>2005.3467741935483</c:v>
                </c:pt>
                <c:pt idx="109">
                  <c:v>2005.4435483870968</c:v>
                </c:pt>
                <c:pt idx="110">
                  <c:v>2005.5376344086021</c:v>
                </c:pt>
                <c:pt idx="111">
                  <c:v>2005.6155913978494</c:v>
                </c:pt>
                <c:pt idx="112">
                  <c:v>2005.6935483870968</c:v>
                </c:pt>
                <c:pt idx="113">
                  <c:v>2005.8467741935483</c:v>
                </c:pt>
                <c:pt idx="114">
                  <c:v>2006.0403225806451</c:v>
                </c:pt>
                <c:pt idx="115">
                  <c:v>2006.1155913978494</c:v>
                </c:pt>
                <c:pt idx="116">
                  <c:v>2006.1854838709678</c:v>
                </c:pt>
                <c:pt idx="117">
                  <c:v>2006.2930107526881</c:v>
                </c:pt>
                <c:pt idx="118">
                  <c:v>2006.3440860215053</c:v>
                </c:pt>
                <c:pt idx="119">
                  <c:v>2006.4435483870968</c:v>
                </c:pt>
                <c:pt idx="120">
                  <c:v>2006.516129032258</c:v>
                </c:pt>
                <c:pt idx="121">
                  <c:v>2006.5940860215053</c:v>
                </c:pt>
                <c:pt idx="122">
                  <c:v>2006.6747311827958</c:v>
                </c:pt>
                <c:pt idx="123">
                  <c:v>2006.7822580645161</c:v>
                </c:pt>
                <c:pt idx="124">
                  <c:v>2006.8602150537633</c:v>
                </c:pt>
                <c:pt idx="125">
                  <c:v>2006.9220430107528</c:v>
                </c:pt>
                <c:pt idx="126">
                  <c:v>2007.013440860215</c:v>
                </c:pt>
                <c:pt idx="127">
                  <c:v>2007.1827956989248</c:v>
                </c:pt>
                <c:pt idx="128">
                  <c:v>2007.266129032258</c:v>
                </c:pt>
                <c:pt idx="129">
                  <c:v>2007.3602150537633</c:v>
                </c:pt>
                <c:pt idx="130">
                  <c:v>2007.4381720430108</c:v>
                </c:pt>
                <c:pt idx="131">
                  <c:v>2007.513440860215</c:v>
                </c:pt>
                <c:pt idx="132">
                  <c:v>2007.5913978494623</c:v>
                </c:pt>
                <c:pt idx="133">
                  <c:v>2007.6854838709678</c:v>
                </c:pt>
                <c:pt idx="134">
                  <c:v>2007.760752688172</c:v>
                </c:pt>
                <c:pt idx="135">
                  <c:v>2007.8575268817203</c:v>
                </c:pt>
                <c:pt idx="136">
                  <c:v>2008.0295698924731</c:v>
                </c:pt>
                <c:pt idx="137">
                  <c:v>2008.1102150537633</c:v>
                </c:pt>
                <c:pt idx="138">
                  <c:v>2008.1989247311828</c:v>
                </c:pt>
                <c:pt idx="139">
                  <c:v>2008.2795698924731</c:v>
                </c:pt>
                <c:pt idx="140">
                  <c:v>2008.3548387096773</c:v>
                </c:pt>
                <c:pt idx="141">
                  <c:v>2008.4327956989248</c:v>
                </c:pt>
                <c:pt idx="142">
                  <c:v>2008.510752688172</c:v>
                </c:pt>
                <c:pt idx="143">
                  <c:v>2008.6048387096773</c:v>
                </c:pt>
                <c:pt idx="144">
                  <c:v>2008.6801075268818</c:v>
                </c:pt>
                <c:pt idx="145">
                  <c:v>2008.7768817204301</c:v>
                </c:pt>
                <c:pt idx="146">
                  <c:v>2008.8602150537633</c:v>
                </c:pt>
                <c:pt idx="147">
                  <c:v>2008.9650537634409</c:v>
                </c:pt>
                <c:pt idx="148">
                  <c:v>2009.0268817204301</c:v>
                </c:pt>
                <c:pt idx="149">
                  <c:v>2009.1182795698924</c:v>
                </c:pt>
                <c:pt idx="150">
                  <c:v>2009.1935483870968</c:v>
                </c:pt>
                <c:pt idx="151">
                  <c:v>2009.258064516129</c:v>
                </c:pt>
                <c:pt idx="152">
                  <c:v>2009.3521505376343</c:v>
                </c:pt>
                <c:pt idx="153">
                  <c:v>2009.4381720430108</c:v>
                </c:pt>
                <c:pt idx="154">
                  <c:v>2009.505376344086</c:v>
                </c:pt>
                <c:pt idx="155">
                  <c:v>2009.6209677419354</c:v>
                </c:pt>
                <c:pt idx="156">
                  <c:v>2009.6962365591398</c:v>
                </c:pt>
                <c:pt idx="157">
                  <c:v>2009.7903225806451</c:v>
                </c:pt>
                <c:pt idx="158">
                  <c:v>2009.8494623655913</c:v>
                </c:pt>
                <c:pt idx="159">
                  <c:v>2009.9435483870968</c:v>
                </c:pt>
                <c:pt idx="160">
                  <c:v>2010.0215053763441</c:v>
                </c:pt>
                <c:pt idx="161">
                  <c:v>2010.1155913978494</c:v>
                </c:pt>
                <c:pt idx="162">
                  <c:v>2010.1962365591398</c:v>
                </c:pt>
                <c:pt idx="163">
                  <c:v>2010.2741935483871</c:v>
                </c:pt>
                <c:pt idx="164">
                  <c:v>2010.3521505376343</c:v>
                </c:pt>
                <c:pt idx="165">
                  <c:v>2010.4462365591398</c:v>
                </c:pt>
                <c:pt idx="166">
                  <c:v>2010.5215053763441</c:v>
                </c:pt>
                <c:pt idx="167">
                  <c:v>2010.6774193548388</c:v>
                </c:pt>
                <c:pt idx="168">
                  <c:v>2010.7903225806451</c:v>
                </c:pt>
                <c:pt idx="169">
                  <c:v>2010.8440860215053</c:v>
                </c:pt>
                <c:pt idx="170">
                  <c:v>2010.9408602150538</c:v>
                </c:pt>
                <c:pt idx="171">
                  <c:v>2011.0215053763441</c:v>
                </c:pt>
                <c:pt idx="172">
                  <c:v>2011.1129032258063</c:v>
                </c:pt>
                <c:pt idx="173">
                  <c:v>2011.1881720430108</c:v>
                </c:pt>
                <c:pt idx="174">
                  <c:v>2011.2903225806451</c:v>
                </c:pt>
                <c:pt idx="175">
                  <c:v>2011.3655913978494</c:v>
                </c:pt>
                <c:pt idx="176">
                  <c:v>2011.4435483870968</c:v>
                </c:pt>
                <c:pt idx="177">
                  <c:v>2011.5241935483871</c:v>
                </c:pt>
                <c:pt idx="178">
                  <c:v>2011.6021505376343</c:v>
                </c:pt>
                <c:pt idx="179">
                  <c:v>2011.6908602150538</c:v>
                </c:pt>
                <c:pt idx="180">
                  <c:v>2011.766129032258</c:v>
                </c:pt>
                <c:pt idx="181">
                  <c:v>2011.8440860215053</c:v>
                </c:pt>
                <c:pt idx="182" formatCode="0.0000">
                  <c:v>2012</c:v>
                </c:pt>
                <c:pt idx="183" formatCode="0.0000">
                  <c:v>2012.0833333333333</c:v>
                </c:pt>
                <c:pt idx="184" formatCode="0.0000">
                  <c:v>2012.1666666666667</c:v>
                </c:pt>
                <c:pt idx="185" formatCode="0.0000">
                  <c:v>2012.25</c:v>
                </c:pt>
                <c:pt idx="186" formatCode="0.0000">
                  <c:v>2012.3333333333333</c:v>
                </c:pt>
                <c:pt idx="187">
                  <c:v>2012.5</c:v>
                </c:pt>
                <c:pt idx="188">
                  <c:v>2012.5833333333333</c:v>
                </c:pt>
                <c:pt idx="189">
                  <c:v>2012.6666666666667</c:v>
                </c:pt>
                <c:pt idx="190">
                  <c:v>2012.75</c:v>
                </c:pt>
                <c:pt idx="191">
                  <c:v>2012.8333333333333</c:v>
                </c:pt>
                <c:pt idx="192">
                  <c:v>2012.9166666666667</c:v>
                </c:pt>
                <c:pt idx="193">
                  <c:v>2013.1666666666667</c:v>
                </c:pt>
                <c:pt idx="194">
                  <c:v>2013.25</c:v>
                </c:pt>
                <c:pt idx="195">
                  <c:v>2013.3333333333333</c:v>
                </c:pt>
                <c:pt idx="196">
                  <c:v>2013.4166666666667</c:v>
                </c:pt>
                <c:pt idx="197">
                  <c:v>2013.5</c:v>
                </c:pt>
                <c:pt idx="198">
                  <c:v>2013.5833333333333</c:v>
                </c:pt>
                <c:pt idx="199">
                  <c:v>2013.6666666666667</c:v>
                </c:pt>
                <c:pt idx="200">
                  <c:v>2013.75</c:v>
                </c:pt>
                <c:pt idx="201">
                  <c:v>2013.8333333333333</c:v>
                </c:pt>
                <c:pt idx="202">
                  <c:v>2013.9166666666667</c:v>
                </c:pt>
                <c:pt idx="203">
                  <c:v>2014</c:v>
                </c:pt>
                <c:pt idx="204">
                  <c:v>2014.0833333333333</c:v>
                </c:pt>
                <c:pt idx="205">
                  <c:v>2014.25</c:v>
                </c:pt>
                <c:pt idx="206">
                  <c:v>2014.3333333333333</c:v>
                </c:pt>
                <c:pt idx="207">
                  <c:v>2014.4166666666667</c:v>
                </c:pt>
                <c:pt idx="208">
                  <c:v>2014.6666666666667</c:v>
                </c:pt>
                <c:pt idx="209">
                  <c:v>2014.75</c:v>
                </c:pt>
                <c:pt idx="210">
                  <c:v>2014.8333333333333</c:v>
                </c:pt>
                <c:pt idx="211">
                  <c:v>2014.9166666666667</c:v>
                </c:pt>
                <c:pt idx="212">
                  <c:v>2015.0833333333333</c:v>
                </c:pt>
                <c:pt idx="213">
                  <c:v>2015.1666666666667</c:v>
                </c:pt>
                <c:pt idx="214">
                  <c:v>2015.25</c:v>
                </c:pt>
              </c:numCache>
            </c:numRef>
          </c:xVal>
          <c:yVal>
            <c:numRef>
              <c:f>Sheet2!$K$4:$K$219</c:f>
              <c:numCache>
                <c:formatCode>General</c:formatCode>
                <c:ptCount val="216"/>
                <c:pt idx="0">
                  <c:v>6</c:v>
                </c:pt>
                <c:pt idx="1">
                  <c:v>6.0339999999999998</c:v>
                </c:pt>
                <c:pt idx="2">
                  <c:v>7.04</c:v>
                </c:pt>
                <c:pt idx="3">
                  <c:v>4.0229999999999997</c:v>
                </c:pt>
                <c:pt idx="4">
                  <c:v>4.0229999999999997</c:v>
                </c:pt>
                <c:pt idx="5">
                  <c:v>2.012</c:v>
                </c:pt>
                <c:pt idx="6">
                  <c:v>3.0169999999999999</c:v>
                </c:pt>
                <c:pt idx="7">
                  <c:v>2.0110000000000001</c:v>
                </c:pt>
                <c:pt idx="8">
                  <c:v>7.04</c:v>
                </c:pt>
                <c:pt idx="9">
                  <c:v>5.0309999999999997</c:v>
                </c:pt>
                <c:pt idx="10">
                  <c:v>2.0289999999999999</c:v>
                </c:pt>
                <c:pt idx="11">
                  <c:v>9.0109999999999992</c:v>
                </c:pt>
                <c:pt idx="12">
                  <c:v>7.0339999999999998</c:v>
                </c:pt>
                <c:pt idx="13">
                  <c:v>7.016</c:v>
                </c:pt>
                <c:pt idx="14">
                  <c:v>4.0469999999999997</c:v>
                </c:pt>
                <c:pt idx="15">
                  <c:v>6.0640000000000001</c:v>
                </c:pt>
                <c:pt idx="16">
                  <c:v>4.9870000000000001</c:v>
                </c:pt>
                <c:pt idx="17">
                  <c:v>10.94</c:v>
                </c:pt>
                <c:pt idx="18">
                  <c:v>2.056</c:v>
                </c:pt>
                <c:pt idx="19">
                  <c:v>1.1120000000000001</c:v>
                </c:pt>
                <c:pt idx="20">
                  <c:v>3.0710000000000002</c:v>
                </c:pt>
                <c:pt idx="21">
                  <c:v>2.0499999999999998</c:v>
                </c:pt>
                <c:pt idx="22">
                  <c:v>7.1219999999999999</c:v>
                </c:pt>
                <c:pt idx="23">
                  <c:v>4.0250000000000004</c:v>
                </c:pt>
                <c:pt idx="24">
                  <c:v>3.0179999999999998</c:v>
                </c:pt>
                <c:pt idx="25">
                  <c:v>20.085000000000001</c:v>
                </c:pt>
                <c:pt idx="26">
                  <c:v>4.9930000000000003</c:v>
                </c:pt>
                <c:pt idx="27">
                  <c:v>3.0110000000000001</c:v>
                </c:pt>
                <c:pt idx="28">
                  <c:v>4.0640000000000001</c:v>
                </c:pt>
                <c:pt idx="29">
                  <c:v>12.074999999999999</c:v>
                </c:pt>
                <c:pt idx="30">
                  <c:v>3.0049999999999999</c:v>
                </c:pt>
                <c:pt idx="31">
                  <c:v>2.161</c:v>
                </c:pt>
                <c:pt idx="32">
                  <c:v>3.0379999999999998</c:v>
                </c:pt>
                <c:pt idx="33">
                  <c:v>4.9690000000000003</c:v>
                </c:pt>
                <c:pt idx="34">
                  <c:v>7.03</c:v>
                </c:pt>
                <c:pt idx="35">
                  <c:v>1.119</c:v>
                </c:pt>
                <c:pt idx="36">
                  <c:v>7.06</c:v>
                </c:pt>
                <c:pt idx="37">
                  <c:v>3.0110000000000001</c:v>
                </c:pt>
                <c:pt idx="38">
                  <c:v>18.145</c:v>
                </c:pt>
                <c:pt idx="39">
                  <c:v>3</c:v>
                </c:pt>
                <c:pt idx="40">
                  <c:v>2.1680000000000001</c:v>
                </c:pt>
                <c:pt idx="41">
                  <c:v>3.988</c:v>
                </c:pt>
                <c:pt idx="42">
                  <c:v>9.0429999999999993</c:v>
                </c:pt>
                <c:pt idx="43">
                  <c:v>4.0060000000000002</c:v>
                </c:pt>
                <c:pt idx="44">
                  <c:v>13.106</c:v>
                </c:pt>
                <c:pt idx="45">
                  <c:v>13.137</c:v>
                </c:pt>
                <c:pt idx="46">
                  <c:v>17.079000000000001</c:v>
                </c:pt>
                <c:pt idx="47">
                  <c:v>6.1379999999999999</c:v>
                </c:pt>
                <c:pt idx="48">
                  <c:v>7.0049999999999999</c:v>
                </c:pt>
                <c:pt idx="49">
                  <c:v>4.0620000000000003</c:v>
                </c:pt>
                <c:pt idx="50">
                  <c:v>8.0559999999999992</c:v>
                </c:pt>
                <c:pt idx="51">
                  <c:v>8.0329999999999995</c:v>
                </c:pt>
                <c:pt idx="52">
                  <c:v>3.0379999999999998</c:v>
                </c:pt>
                <c:pt idx="53">
                  <c:v>1.083</c:v>
                </c:pt>
                <c:pt idx="54">
                  <c:v>2.173</c:v>
                </c:pt>
                <c:pt idx="55">
                  <c:v>3.08</c:v>
                </c:pt>
                <c:pt idx="56">
                  <c:v>7.0209999999999999</c:v>
                </c:pt>
                <c:pt idx="57">
                  <c:v>10.057</c:v>
                </c:pt>
                <c:pt idx="58">
                  <c:v>7.04</c:v>
                </c:pt>
                <c:pt idx="59">
                  <c:v>15.086</c:v>
                </c:pt>
                <c:pt idx="60">
                  <c:v>6.0339999999999998</c:v>
                </c:pt>
                <c:pt idx="61">
                  <c:v>6.0339999999999998</c:v>
                </c:pt>
                <c:pt idx="62">
                  <c:v>2.0110000000000001</c:v>
                </c:pt>
                <c:pt idx="63" formatCode="0.00">
                  <c:v>4.0229999999999997</c:v>
                </c:pt>
                <c:pt idx="64">
                  <c:v>6.0339999999999998</c:v>
                </c:pt>
                <c:pt idx="65">
                  <c:v>4.0229999999999997</c:v>
                </c:pt>
                <c:pt idx="66">
                  <c:v>2.012</c:v>
                </c:pt>
                <c:pt idx="67">
                  <c:v>8.0459999999999994</c:v>
                </c:pt>
                <c:pt idx="68">
                  <c:v>2.8929999999999998</c:v>
                </c:pt>
                <c:pt idx="69">
                  <c:v>3.0169999999999999</c:v>
                </c:pt>
                <c:pt idx="70">
                  <c:v>7.04</c:v>
                </c:pt>
                <c:pt idx="71">
                  <c:v>3.0169999999999999</c:v>
                </c:pt>
                <c:pt idx="72">
                  <c:v>2.012</c:v>
                </c:pt>
                <c:pt idx="73">
                  <c:v>7.04</c:v>
                </c:pt>
                <c:pt idx="74" formatCode="0.000">
                  <c:v>10.057</c:v>
                </c:pt>
                <c:pt idx="75">
                  <c:v>5.0289999999999999</c:v>
                </c:pt>
                <c:pt idx="76">
                  <c:v>4.0229999999999997</c:v>
                </c:pt>
                <c:pt idx="77">
                  <c:v>3.0169999999999999</c:v>
                </c:pt>
                <c:pt idx="78" formatCode="0.000">
                  <c:v>4.0229999999999997</c:v>
                </c:pt>
                <c:pt idx="79" formatCode="0.000">
                  <c:v>2.0110000000000001</c:v>
                </c:pt>
                <c:pt idx="80" formatCode="0.000">
                  <c:v>7.04</c:v>
                </c:pt>
                <c:pt idx="81" formatCode="0.000">
                  <c:v>16.091999999999999</c:v>
                </c:pt>
                <c:pt idx="82" formatCode="0.000">
                  <c:v>3.0169999999999999</c:v>
                </c:pt>
                <c:pt idx="83">
                  <c:v>3.992</c:v>
                </c:pt>
                <c:pt idx="84" formatCode="0.00">
                  <c:v>3.9039999999999999</c:v>
                </c:pt>
                <c:pt idx="85" formatCode="0.00">
                  <c:v>6.92</c:v>
                </c:pt>
                <c:pt idx="86" formatCode="0.00">
                  <c:v>8.9209999999999994</c:v>
                </c:pt>
                <c:pt idx="87" formatCode="0.00">
                  <c:v>6.9349999999999996</c:v>
                </c:pt>
                <c:pt idx="88" formatCode="0.00">
                  <c:v>2.9420000000000002</c:v>
                </c:pt>
                <c:pt idx="89">
                  <c:v>1.9890000000000001</c:v>
                </c:pt>
                <c:pt idx="90">
                  <c:v>2.9830000000000001</c:v>
                </c:pt>
                <c:pt idx="91">
                  <c:v>1.9890000000000001</c:v>
                </c:pt>
                <c:pt idx="92" formatCode="0.000">
                  <c:v>5.9660000000000002</c:v>
                </c:pt>
                <c:pt idx="93" formatCode="0.00">
                  <c:v>5.9660000000000002</c:v>
                </c:pt>
                <c:pt idx="94" formatCode="0.00">
                  <c:v>11.932</c:v>
                </c:pt>
                <c:pt idx="95">
                  <c:v>1.988</c:v>
                </c:pt>
                <c:pt idx="96" formatCode="0.00">
                  <c:v>5.9660000000000002</c:v>
                </c:pt>
                <c:pt idx="97">
                  <c:v>17.896999999999998</c:v>
                </c:pt>
                <c:pt idx="98" formatCode="0.00">
                  <c:v>2.9830000000000001</c:v>
                </c:pt>
                <c:pt idx="99" formatCode="0.00">
                  <c:v>1.9890000000000001</c:v>
                </c:pt>
                <c:pt idx="100" formatCode="0.00">
                  <c:v>3.9769999999999999</c:v>
                </c:pt>
                <c:pt idx="101">
                  <c:v>19.885999999999999</c:v>
                </c:pt>
                <c:pt idx="102" formatCode="0.00">
                  <c:v>11.932</c:v>
                </c:pt>
                <c:pt idx="103" formatCode="0.00">
                  <c:v>1.9890000000000001</c:v>
                </c:pt>
                <c:pt idx="104" formatCode="0.00">
                  <c:v>9.9429999999999996</c:v>
                </c:pt>
                <c:pt idx="105" formatCode="0.00">
                  <c:v>2.9830000000000001</c:v>
                </c:pt>
                <c:pt idx="106" formatCode="0.00">
                  <c:v>2.9830000000000001</c:v>
                </c:pt>
                <c:pt idx="107" formatCode="0.00">
                  <c:v>5.9660000000000002</c:v>
                </c:pt>
                <c:pt idx="108">
                  <c:v>2.9830000000000001</c:v>
                </c:pt>
                <c:pt idx="109" formatCode="0.00">
                  <c:v>2.9830000000000001</c:v>
                </c:pt>
                <c:pt idx="110" formatCode="0.00">
                  <c:v>2.9830000000000001</c:v>
                </c:pt>
                <c:pt idx="111" formatCode="0.00">
                  <c:v>2.9830000000000001</c:v>
                </c:pt>
                <c:pt idx="112" formatCode="0.00">
                  <c:v>2.9830000000000001</c:v>
                </c:pt>
                <c:pt idx="113" formatCode="0.00">
                  <c:v>2.9830000000000001</c:v>
                </c:pt>
                <c:pt idx="114" formatCode="0.00">
                  <c:v>10.936999999999999</c:v>
                </c:pt>
                <c:pt idx="115" formatCode="0.00">
                  <c:v>1.9890000000000001</c:v>
                </c:pt>
                <c:pt idx="116" formatCode="0.00">
                  <c:v>7.9550000000000001</c:v>
                </c:pt>
                <c:pt idx="117" formatCode="0.00">
                  <c:v>11.932</c:v>
                </c:pt>
                <c:pt idx="118" formatCode="0.00">
                  <c:v>1.9890000000000001</c:v>
                </c:pt>
                <c:pt idx="119" formatCode="0.00">
                  <c:v>1.9890000000000001</c:v>
                </c:pt>
                <c:pt idx="120">
                  <c:v>5.9660000000000002</c:v>
                </c:pt>
                <c:pt idx="121" formatCode="0.00">
                  <c:v>1.9890000000000001</c:v>
                </c:pt>
                <c:pt idx="122" formatCode="0.00">
                  <c:v>2.9830000000000001</c:v>
                </c:pt>
                <c:pt idx="123">
                  <c:v>5.9660000000000002</c:v>
                </c:pt>
                <c:pt idx="124" formatCode="0.00">
                  <c:v>1.9890000000000001</c:v>
                </c:pt>
                <c:pt idx="125" formatCode="0.00">
                  <c:v>6.96</c:v>
                </c:pt>
                <c:pt idx="126" formatCode="0.00">
                  <c:v>1.9890000000000001</c:v>
                </c:pt>
                <c:pt idx="127" formatCode="0.00">
                  <c:v>3.9769999999999999</c:v>
                </c:pt>
                <c:pt idx="128" formatCode="0.00">
                  <c:v>1.9890000000000001</c:v>
                </c:pt>
                <c:pt idx="129" formatCode="0.00">
                  <c:v>6.96</c:v>
                </c:pt>
                <c:pt idx="130" formatCode="0.00">
                  <c:v>3.9769999999999999</c:v>
                </c:pt>
                <c:pt idx="131" formatCode="0.00">
                  <c:v>5.9660000000000002</c:v>
                </c:pt>
                <c:pt idx="132" formatCode="0.00">
                  <c:v>3.9769999999999999</c:v>
                </c:pt>
                <c:pt idx="133" formatCode="0.00">
                  <c:v>3.9769999999999999</c:v>
                </c:pt>
                <c:pt idx="134" formatCode="0.00">
                  <c:v>3.9769999999999999</c:v>
                </c:pt>
                <c:pt idx="135" formatCode="0.00">
                  <c:v>0.99399999999999999</c:v>
                </c:pt>
                <c:pt idx="136" formatCode="0.00">
                  <c:v>2.9830000000000001</c:v>
                </c:pt>
                <c:pt idx="137" formatCode="0.00">
                  <c:v>2.9830000000000001</c:v>
                </c:pt>
                <c:pt idx="138" formatCode="0.00">
                  <c:v>11.932</c:v>
                </c:pt>
                <c:pt idx="139" formatCode="0.00">
                  <c:v>6.96</c:v>
                </c:pt>
                <c:pt idx="140" formatCode="0.00">
                  <c:v>3.9769999999999999</c:v>
                </c:pt>
                <c:pt idx="141" formatCode="0.00">
                  <c:v>4.9720000000000004</c:v>
                </c:pt>
                <c:pt idx="142" formatCode="0.00">
                  <c:v>5.9660000000000002</c:v>
                </c:pt>
                <c:pt idx="143" formatCode="0.00">
                  <c:v>1.9890000000000001</c:v>
                </c:pt>
                <c:pt idx="144" formatCode="0.00">
                  <c:v>7.9550000000000001</c:v>
                </c:pt>
                <c:pt idx="145" formatCode="0.00">
                  <c:v>2.9830000000000001</c:v>
                </c:pt>
                <c:pt idx="146" formatCode="0.00">
                  <c:v>1.9890000000000001</c:v>
                </c:pt>
                <c:pt idx="147" formatCode="0.00">
                  <c:v>3.9780000000000002</c:v>
                </c:pt>
                <c:pt idx="148" formatCode="0.00">
                  <c:v>19.888999999999999</c:v>
                </c:pt>
                <c:pt idx="149" formatCode="0.00">
                  <c:v>15.911</c:v>
                </c:pt>
                <c:pt idx="150" formatCode="0.00">
                  <c:v>24.861000000000001</c:v>
                </c:pt>
                <c:pt idx="151" formatCode="0.00">
                  <c:v>14.914</c:v>
                </c:pt>
                <c:pt idx="152" formatCode="0.00">
                  <c:v>17.896999999999998</c:v>
                </c:pt>
                <c:pt idx="153" formatCode="0.00">
                  <c:v>3.9769999999999999</c:v>
                </c:pt>
                <c:pt idx="154" formatCode="0.00">
                  <c:v>2.9830000000000001</c:v>
                </c:pt>
                <c:pt idx="155" formatCode="0.00">
                  <c:v>2.9830000000000001</c:v>
                </c:pt>
                <c:pt idx="156" formatCode="0.00">
                  <c:v>1.9890000000000001</c:v>
                </c:pt>
                <c:pt idx="157" formatCode="0.00">
                  <c:v>1.9890000000000001</c:v>
                </c:pt>
                <c:pt idx="158" formatCode="0.00">
                  <c:v>1.9890000000000001</c:v>
                </c:pt>
                <c:pt idx="159" formatCode="0.00">
                  <c:v>5.9660000000000002</c:v>
                </c:pt>
                <c:pt idx="160" formatCode="0.00">
                  <c:v>5.9660000000000002</c:v>
                </c:pt>
                <c:pt idx="161" formatCode="0.00">
                  <c:v>2.9830000000000001</c:v>
                </c:pt>
                <c:pt idx="162" formatCode="0.00">
                  <c:v>3.9769999999999999</c:v>
                </c:pt>
                <c:pt idx="163" formatCode="0.00">
                  <c:v>2.9830000000000001</c:v>
                </c:pt>
                <c:pt idx="164" formatCode="0.00">
                  <c:v>0.99399999999999999</c:v>
                </c:pt>
                <c:pt idx="165" formatCode="0.00">
                  <c:v>3.9769999999999999</c:v>
                </c:pt>
                <c:pt idx="166" formatCode="0.00">
                  <c:v>6.96</c:v>
                </c:pt>
                <c:pt idx="167">
                  <c:v>9.9429999999999996</c:v>
                </c:pt>
                <c:pt idx="168" formatCode="0.00">
                  <c:v>2.9830000000000001</c:v>
                </c:pt>
                <c:pt idx="169" formatCode="0.00">
                  <c:v>20.88</c:v>
                </c:pt>
                <c:pt idx="170" formatCode="0.00">
                  <c:v>1.9890000000000001</c:v>
                </c:pt>
                <c:pt idx="171" formatCode="0.00">
                  <c:v>3.9769999999999999</c:v>
                </c:pt>
                <c:pt idx="172" formatCode="0.00">
                  <c:v>8.9489999999999998</c:v>
                </c:pt>
                <c:pt idx="173" formatCode="0.00">
                  <c:v>3.9769999999999999</c:v>
                </c:pt>
                <c:pt idx="174" formatCode="0.00">
                  <c:v>14.914</c:v>
                </c:pt>
                <c:pt idx="175" formatCode="0.00">
                  <c:v>2.9830000000000001</c:v>
                </c:pt>
                <c:pt idx="176" formatCode="0.00">
                  <c:v>4.9720000000000004</c:v>
                </c:pt>
                <c:pt idx="177" formatCode="0.00">
                  <c:v>1.9890000000000001</c:v>
                </c:pt>
                <c:pt idx="178" formatCode="0.00">
                  <c:v>2.9830000000000001</c:v>
                </c:pt>
                <c:pt idx="179" formatCode="0.00">
                  <c:v>0.99399999999999999</c:v>
                </c:pt>
                <c:pt idx="180" formatCode="0.00">
                  <c:v>2.9830000000000001</c:v>
                </c:pt>
                <c:pt idx="181" formatCode="0.00">
                  <c:v>2.9830000000000001</c:v>
                </c:pt>
                <c:pt idx="182" formatCode="0.00">
                  <c:v>1.9890000000000001</c:v>
                </c:pt>
                <c:pt idx="183">
                  <c:v>6.96</c:v>
                </c:pt>
                <c:pt idx="184" formatCode="0.00">
                  <c:v>3.9769999999999999</c:v>
                </c:pt>
                <c:pt idx="185" formatCode="0.00">
                  <c:v>1.9890000000000001</c:v>
                </c:pt>
                <c:pt idx="186" formatCode="0.00">
                  <c:v>0.99399999999999999</c:v>
                </c:pt>
                <c:pt idx="187" formatCode="0.00">
                  <c:v>6.96</c:v>
                </c:pt>
                <c:pt idx="188" formatCode="0.00">
                  <c:v>3.9769999999999999</c:v>
                </c:pt>
                <c:pt idx="189" formatCode="0.00">
                  <c:v>2.9830000000000001</c:v>
                </c:pt>
                <c:pt idx="190" formatCode="0.00">
                  <c:v>0.99399999999999999</c:v>
                </c:pt>
                <c:pt idx="191" formatCode="0.00">
                  <c:v>1.9890000000000001</c:v>
                </c:pt>
                <c:pt idx="192" formatCode="0.00">
                  <c:v>7.9550000000000001</c:v>
                </c:pt>
                <c:pt idx="193" formatCode="0.00">
                  <c:v>4.9720000000000004</c:v>
                </c:pt>
                <c:pt idx="194" formatCode="0.00">
                  <c:v>3.9769999999999999</c:v>
                </c:pt>
                <c:pt idx="195" formatCode="0.00">
                  <c:v>2.9830000000000001</c:v>
                </c:pt>
                <c:pt idx="196" formatCode="0.00">
                  <c:v>2.9830000000000001</c:v>
                </c:pt>
                <c:pt idx="197" formatCode="0.00">
                  <c:v>2.9830000000000001</c:v>
                </c:pt>
                <c:pt idx="198" formatCode="0.00">
                  <c:v>1.9890000000000001</c:v>
                </c:pt>
                <c:pt idx="199" formatCode="0">
                  <c:v>0</c:v>
                </c:pt>
                <c:pt idx="200" formatCode="0.00">
                  <c:v>2.9830000000000001</c:v>
                </c:pt>
                <c:pt idx="201" formatCode="0.00">
                  <c:v>2.9830000000000001</c:v>
                </c:pt>
                <c:pt idx="202" formatCode="0.00">
                  <c:v>11.932</c:v>
                </c:pt>
                <c:pt idx="203" formatCode="0.00">
                  <c:v>0.99399999999999999</c:v>
                </c:pt>
                <c:pt idx="204" formatCode="0.00">
                  <c:v>15.909000000000001</c:v>
                </c:pt>
                <c:pt idx="205" formatCode="0.00">
                  <c:v>3.9769999999999999</c:v>
                </c:pt>
                <c:pt idx="206" formatCode="0.00">
                  <c:v>1.9890000000000001</c:v>
                </c:pt>
                <c:pt idx="207" formatCode="0.00">
                  <c:v>2.9830000000000001</c:v>
                </c:pt>
                <c:pt idx="208" formatCode="0.00">
                  <c:v>1.9890000000000001</c:v>
                </c:pt>
                <c:pt idx="209" formatCode="0.00">
                  <c:v>0.99399999999999999</c:v>
                </c:pt>
                <c:pt idx="210" formatCode="0.00">
                  <c:v>6.96</c:v>
                </c:pt>
                <c:pt idx="211" formatCode="0.00">
                  <c:v>8.9489999999999998</c:v>
                </c:pt>
                <c:pt idx="212" formatCode="0.00">
                  <c:v>3.9769999999999999</c:v>
                </c:pt>
                <c:pt idx="213" formatCode="0.00">
                  <c:v>10.936999999999999</c:v>
                </c:pt>
                <c:pt idx="214" formatCode="0.00">
                  <c:v>26.844999999999999</c:v>
                </c:pt>
                <c:pt idx="215" formatCode="0.00">
                  <c:v>2.9830000000000001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D2-47F9-A505-FA6AF4BC87F1}"/>
            </c:ext>
          </c:extLst>
        </c:ser>
        <c:ser>
          <c:idx val="0"/>
          <c:order val="2"/>
          <c:tx>
            <c:v>22degiso</c:v>
          </c:tx>
          <c:marker>
            <c:symbol val="diamond"/>
            <c:size val="5"/>
          </c:marker>
          <c:xVal>
            <c:numRef>
              <c:f>Sheet2!$C$3:$C$219</c:f>
              <c:numCache>
                <c:formatCode>General</c:formatCode>
                <c:ptCount val="217"/>
                <c:pt idx="0">
                  <c:v>1995.9381720430108</c:v>
                </c:pt>
                <c:pt idx="1">
                  <c:v>1996.0349462365591</c:v>
                </c:pt>
                <c:pt idx="2">
                  <c:v>1996.1155913978494</c:v>
                </c:pt>
                <c:pt idx="3">
                  <c:v>1996.2016129032259</c:v>
                </c:pt>
                <c:pt idx="4">
                  <c:v>1996.2849462365591</c:v>
                </c:pt>
                <c:pt idx="5">
                  <c:v>1996.3763440860214</c:v>
                </c:pt>
                <c:pt idx="6">
                  <c:v>1996.4408602150538</c:v>
                </c:pt>
                <c:pt idx="7">
                  <c:v>1996.5322580645161</c:v>
                </c:pt>
                <c:pt idx="8">
                  <c:v>1996.6102150537633</c:v>
                </c:pt>
                <c:pt idx="9">
                  <c:v>1996.6827956989248</c:v>
                </c:pt>
                <c:pt idx="10">
                  <c:v>1996.7768817204301</c:v>
                </c:pt>
                <c:pt idx="11">
                  <c:v>1996.8575268817203</c:v>
                </c:pt>
                <c:pt idx="12">
                  <c:v>1996.9435483870968</c:v>
                </c:pt>
                <c:pt idx="13">
                  <c:v>1997.0295698924731</c:v>
                </c:pt>
                <c:pt idx="14">
                  <c:v>1997.1021505376343</c:v>
                </c:pt>
                <c:pt idx="15">
                  <c:v>1997.2016129032259</c:v>
                </c:pt>
                <c:pt idx="16">
                  <c:v>1997.2849462365591</c:v>
                </c:pt>
                <c:pt idx="17">
                  <c:v>1997.3736559139784</c:v>
                </c:pt>
                <c:pt idx="18">
                  <c:v>1997.4435483870968</c:v>
                </c:pt>
                <c:pt idx="19">
                  <c:v>1997.5456989247311</c:v>
                </c:pt>
                <c:pt idx="20">
                  <c:v>1997.6048387096773</c:v>
                </c:pt>
                <c:pt idx="21">
                  <c:v>1997.7123655913979</c:v>
                </c:pt>
                <c:pt idx="22">
                  <c:v>1997.7956989247311</c:v>
                </c:pt>
                <c:pt idx="23">
                  <c:v>1997.8709677419354</c:v>
                </c:pt>
                <c:pt idx="24">
                  <c:v>1997.9516129032259</c:v>
                </c:pt>
                <c:pt idx="25">
                  <c:v>1998.0456989247311</c:v>
                </c:pt>
                <c:pt idx="26">
                  <c:v>1998.1209677419354</c:v>
                </c:pt>
                <c:pt idx="27">
                  <c:v>1998.1962365591398</c:v>
                </c:pt>
                <c:pt idx="28">
                  <c:v>1998.2822580645161</c:v>
                </c:pt>
                <c:pt idx="29">
                  <c:v>1998.3897849462364</c:v>
                </c:pt>
                <c:pt idx="30">
                  <c:v>1998.5241935483871</c:v>
                </c:pt>
                <c:pt idx="31">
                  <c:v>1998.6075268817203</c:v>
                </c:pt>
                <c:pt idx="32">
                  <c:v>1998.6801075268818</c:v>
                </c:pt>
                <c:pt idx="33">
                  <c:v>1998.752688172043</c:v>
                </c:pt>
                <c:pt idx="34">
                  <c:v>1998.8709677419354</c:v>
                </c:pt>
                <c:pt idx="35">
                  <c:v>1998.9435483870968</c:v>
                </c:pt>
                <c:pt idx="36">
                  <c:v>1999.0430107526881</c:v>
                </c:pt>
                <c:pt idx="37">
                  <c:v>1999.1155913978494</c:v>
                </c:pt>
                <c:pt idx="38">
                  <c:v>1999.1935483870968</c:v>
                </c:pt>
                <c:pt idx="39">
                  <c:v>1999.260752688172</c:v>
                </c:pt>
                <c:pt idx="40">
                  <c:v>1999.3521505376343</c:v>
                </c:pt>
                <c:pt idx="41">
                  <c:v>1999.4327956989248</c:v>
                </c:pt>
                <c:pt idx="42">
                  <c:v>1999.5215053763441</c:v>
                </c:pt>
                <c:pt idx="43">
                  <c:v>1999.6236559139784</c:v>
                </c:pt>
                <c:pt idx="44">
                  <c:v>1999.6962365591398</c:v>
                </c:pt>
                <c:pt idx="45">
                  <c:v>1999.7876344086021</c:v>
                </c:pt>
                <c:pt idx="46">
                  <c:v>1999.8467741935483</c:v>
                </c:pt>
                <c:pt idx="47">
                  <c:v>1999.9274193548388</c:v>
                </c:pt>
                <c:pt idx="48">
                  <c:v>2000.0188172043011</c:v>
                </c:pt>
                <c:pt idx="49">
                  <c:v>2000.1129032258063</c:v>
                </c:pt>
                <c:pt idx="50">
                  <c:v>2000.1881720430108</c:v>
                </c:pt>
                <c:pt idx="51">
                  <c:v>2000.2741935483871</c:v>
                </c:pt>
                <c:pt idx="52">
                  <c:v>2000.3629032258063</c:v>
                </c:pt>
                <c:pt idx="53">
                  <c:v>2000.4462365591398</c:v>
                </c:pt>
                <c:pt idx="54">
                  <c:v>2000.516129032258</c:v>
                </c:pt>
                <c:pt idx="55">
                  <c:v>2000.6021505376343</c:v>
                </c:pt>
                <c:pt idx="56">
                  <c:v>2000.6908602150538</c:v>
                </c:pt>
                <c:pt idx="57">
                  <c:v>2000.7822580645161</c:v>
                </c:pt>
                <c:pt idx="58">
                  <c:v>2000.8602150537633</c:v>
                </c:pt>
                <c:pt idx="59">
                  <c:v>2000.9247311827958</c:v>
                </c:pt>
                <c:pt idx="60">
                  <c:v>2001.013440860215</c:v>
                </c:pt>
                <c:pt idx="61">
                  <c:v>2001.1129032258063</c:v>
                </c:pt>
                <c:pt idx="62">
                  <c:v>2001.2096774193549</c:v>
                </c:pt>
                <c:pt idx="63">
                  <c:v>2001.2876344086021</c:v>
                </c:pt>
                <c:pt idx="64">
                  <c:v>2001.3440860215053</c:v>
                </c:pt>
                <c:pt idx="65">
                  <c:v>2001.4301075268818</c:v>
                </c:pt>
                <c:pt idx="66">
                  <c:v>2001.5322580645161</c:v>
                </c:pt>
                <c:pt idx="67">
                  <c:v>2001.6102150537633</c:v>
                </c:pt>
                <c:pt idx="68">
                  <c:v>2001.6854838709678</c:v>
                </c:pt>
                <c:pt idx="69">
                  <c:v>2001.7822580645161</c:v>
                </c:pt>
                <c:pt idx="70">
                  <c:v>2001.8575268817203</c:v>
                </c:pt>
                <c:pt idx="71">
                  <c:v>2001.9327956989248</c:v>
                </c:pt>
                <c:pt idx="72">
                  <c:v>2002.0295698924731</c:v>
                </c:pt>
                <c:pt idx="73">
                  <c:v>2002.1102150537633</c:v>
                </c:pt>
                <c:pt idx="74">
                  <c:v>2002.2043010752689</c:v>
                </c:pt>
                <c:pt idx="75">
                  <c:v>2002.2822580645161</c:v>
                </c:pt>
                <c:pt idx="76">
                  <c:v>2002.3387096774193</c:v>
                </c:pt>
                <c:pt idx="77">
                  <c:v>2002.4354838709678</c:v>
                </c:pt>
                <c:pt idx="78">
                  <c:v>2002.5322580645161</c:v>
                </c:pt>
                <c:pt idx="79">
                  <c:v>2002.6075268817203</c:v>
                </c:pt>
                <c:pt idx="80">
                  <c:v>2002.6827956989248</c:v>
                </c:pt>
                <c:pt idx="81">
                  <c:v>2002.8413978494623</c:v>
                </c:pt>
                <c:pt idx="82">
                  <c:v>2002.9354838709678</c:v>
                </c:pt>
                <c:pt idx="83">
                  <c:v>2003.013440860215</c:v>
                </c:pt>
                <c:pt idx="84">
                  <c:v>2003.1209677419354</c:v>
                </c:pt>
                <c:pt idx="85">
                  <c:v>2003.1962365591398</c:v>
                </c:pt>
                <c:pt idx="86">
                  <c:v>2003.2795698924731</c:v>
                </c:pt>
                <c:pt idx="87">
                  <c:v>2003.3548387096773</c:v>
                </c:pt>
                <c:pt idx="88">
                  <c:v>2003.4516129032259</c:v>
                </c:pt>
                <c:pt idx="89">
                  <c:v>2003.5268817204301</c:v>
                </c:pt>
                <c:pt idx="90">
                  <c:v>2003.6048387096773</c:v>
                </c:pt>
                <c:pt idx="91">
                  <c:v>2003.6774193548388</c:v>
                </c:pt>
                <c:pt idx="92">
                  <c:v>2003.7741935483871</c:v>
                </c:pt>
                <c:pt idx="93">
                  <c:v>2003.9462365591398</c:v>
                </c:pt>
                <c:pt idx="94">
                  <c:v>2004.0241935483871</c:v>
                </c:pt>
                <c:pt idx="95">
                  <c:v>2004.1182795698924</c:v>
                </c:pt>
                <c:pt idx="96">
                  <c:v>2004.1881720430108</c:v>
                </c:pt>
                <c:pt idx="97">
                  <c:v>2004.2715053763441</c:v>
                </c:pt>
                <c:pt idx="98">
                  <c:v>2004.3494623655913</c:v>
                </c:pt>
                <c:pt idx="99">
                  <c:v>2004.4516129032259</c:v>
                </c:pt>
                <c:pt idx="100">
                  <c:v>2004.5215053763441</c:v>
                </c:pt>
                <c:pt idx="101">
                  <c:v>2004.6021505376343</c:v>
                </c:pt>
                <c:pt idx="102">
                  <c:v>2004.6935483870968</c:v>
                </c:pt>
                <c:pt idx="103">
                  <c:v>2004.7688172043011</c:v>
                </c:pt>
                <c:pt idx="104">
                  <c:v>2004.8467741935483</c:v>
                </c:pt>
                <c:pt idx="105">
                  <c:v>2004.9408602150538</c:v>
                </c:pt>
                <c:pt idx="106">
                  <c:v>2005.0188172043011</c:v>
                </c:pt>
                <c:pt idx="107">
                  <c:v>2005.1129032258063</c:v>
                </c:pt>
                <c:pt idx="108">
                  <c:v>2005.1935483870968</c:v>
                </c:pt>
                <c:pt idx="109">
                  <c:v>2005.2715053763441</c:v>
                </c:pt>
                <c:pt idx="110">
                  <c:v>2005.3467741935483</c:v>
                </c:pt>
                <c:pt idx="111">
                  <c:v>2005.4435483870968</c:v>
                </c:pt>
                <c:pt idx="112">
                  <c:v>2005.5376344086021</c:v>
                </c:pt>
                <c:pt idx="113">
                  <c:v>2005.6155913978494</c:v>
                </c:pt>
                <c:pt idx="114">
                  <c:v>2005.6935483870968</c:v>
                </c:pt>
                <c:pt idx="115">
                  <c:v>2005.8467741935483</c:v>
                </c:pt>
                <c:pt idx="116">
                  <c:v>2006.0403225806451</c:v>
                </c:pt>
                <c:pt idx="117">
                  <c:v>2006.1155913978494</c:v>
                </c:pt>
                <c:pt idx="118">
                  <c:v>2006.1854838709678</c:v>
                </c:pt>
                <c:pt idx="119">
                  <c:v>2006.2930107526881</c:v>
                </c:pt>
                <c:pt idx="120">
                  <c:v>2006.3440860215053</c:v>
                </c:pt>
                <c:pt idx="121">
                  <c:v>2006.4435483870968</c:v>
                </c:pt>
                <c:pt idx="122">
                  <c:v>2006.516129032258</c:v>
                </c:pt>
                <c:pt idx="123">
                  <c:v>2006.5940860215053</c:v>
                </c:pt>
                <c:pt idx="124">
                  <c:v>2006.6747311827958</c:v>
                </c:pt>
                <c:pt idx="125">
                  <c:v>2006.7822580645161</c:v>
                </c:pt>
                <c:pt idx="126">
                  <c:v>2006.8602150537633</c:v>
                </c:pt>
                <c:pt idx="127">
                  <c:v>2006.9220430107528</c:v>
                </c:pt>
                <c:pt idx="128">
                  <c:v>2007.013440860215</c:v>
                </c:pt>
                <c:pt idx="129">
                  <c:v>2007.1827956989248</c:v>
                </c:pt>
                <c:pt idx="130">
                  <c:v>2007.266129032258</c:v>
                </c:pt>
                <c:pt idx="131">
                  <c:v>2007.3602150537633</c:v>
                </c:pt>
                <c:pt idx="132">
                  <c:v>2007.4381720430108</c:v>
                </c:pt>
                <c:pt idx="133">
                  <c:v>2007.513440860215</c:v>
                </c:pt>
                <c:pt idx="134">
                  <c:v>2007.5913978494623</c:v>
                </c:pt>
                <c:pt idx="135">
                  <c:v>2007.6854838709678</c:v>
                </c:pt>
                <c:pt idx="136">
                  <c:v>2007.760752688172</c:v>
                </c:pt>
                <c:pt idx="137">
                  <c:v>2007.8575268817203</c:v>
                </c:pt>
                <c:pt idx="138">
                  <c:v>2008.0295698924731</c:v>
                </c:pt>
                <c:pt idx="139">
                  <c:v>2008.1102150537633</c:v>
                </c:pt>
                <c:pt idx="140">
                  <c:v>2008.1989247311828</c:v>
                </c:pt>
                <c:pt idx="141">
                  <c:v>2008.2795698924731</c:v>
                </c:pt>
                <c:pt idx="142">
                  <c:v>2008.3548387096773</c:v>
                </c:pt>
                <c:pt idx="143">
                  <c:v>2008.4327956989248</c:v>
                </c:pt>
                <c:pt idx="144">
                  <c:v>2008.510752688172</c:v>
                </c:pt>
                <c:pt idx="145">
                  <c:v>2008.6048387096773</c:v>
                </c:pt>
                <c:pt idx="146">
                  <c:v>2008.6801075268818</c:v>
                </c:pt>
                <c:pt idx="147">
                  <c:v>2008.7768817204301</c:v>
                </c:pt>
                <c:pt idx="148">
                  <c:v>2008.8602150537633</c:v>
                </c:pt>
                <c:pt idx="149">
                  <c:v>2008.9650537634409</c:v>
                </c:pt>
                <c:pt idx="150">
                  <c:v>2009.0268817204301</c:v>
                </c:pt>
                <c:pt idx="151">
                  <c:v>2009.1182795698924</c:v>
                </c:pt>
                <c:pt idx="152">
                  <c:v>2009.1935483870968</c:v>
                </c:pt>
                <c:pt idx="153">
                  <c:v>2009.258064516129</c:v>
                </c:pt>
                <c:pt idx="154">
                  <c:v>2009.3521505376343</c:v>
                </c:pt>
                <c:pt idx="155">
                  <c:v>2009.4381720430108</c:v>
                </c:pt>
                <c:pt idx="156">
                  <c:v>2009.505376344086</c:v>
                </c:pt>
                <c:pt idx="157">
                  <c:v>2009.6209677419354</c:v>
                </c:pt>
                <c:pt idx="158">
                  <c:v>2009.6962365591398</c:v>
                </c:pt>
                <c:pt idx="159">
                  <c:v>2009.7903225806451</c:v>
                </c:pt>
                <c:pt idx="160">
                  <c:v>2009.8494623655913</c:v>
                </c:pt>
                <c:pt idx="161">
                  <c:v>2009.9435483870968</c:v>
                </c:pt>
                <c:pt idx="162">
                  <c:v>2010.0215053763441</c:v>
                </c:pt>
                <c:pt idx="163">
                  <c:v>2010.1155913978494</c:v>
                </c:pt>
                <c:pt idx="164">
                  <c:v>2010.1962365591398</c:v>
                </c:pt>
                <c:pt idx="165">
                  <c:v>2010.2741935483871</c:v>
                </c:pt>
                <c:pt idx="166">
                  <c:v>2010.3521505376343</c:v>
                </c:pt>
                <c:pt idx="167">
                  <c:v>2010.4462365591398</c:v>
                </c:pt>
                <c:pt idx="168">
                  <c:v>2010.5215053763441</c:v>
                </c:pt>
                <c:pt idx="169">
                  <c:v>2010.6774193548388</c:v>
                </c:pt>
                <c:pt idx="170">
                  <c:v>2010.7903225806451</c:v>
                </c:pt>
                <c:pt idx="171">
                  <c:v>2010.8440860215053</c:v>
                </c:pt>
                <c:pt idx="172">
                  <c:v>2010.9408602150538</c:v>
                </c:pt>
                <c:pt idx="173">
                  <c:v>2011.0215053763441</c:v>
                </c:pt>
                <c:pt idx="174">
                  <c:v>2011.1129032258063</c:v>
                </c:pt>
                <c:pt idx="175">
                  <c:v>2011.1881720430108</c:v>
                </c:pt>
                <c:pt idx="176">
                  <c:v>2011.2903225806451</c:v>
                </c:pt>
                <c:pt idx="177">
                  <c:v>2011.3655913978494</c:v>
                </c:pt>
                <c:pt idx="178">
                  <c:v>2011.4435483870968</c:v>
                </c:pt>
                <c:pt idx="179">
                  <c:v>2011.5241935483871</c:v>
                </c:pt>
                <c:pt idx="180">
                  <c:v>2011.6021505376343</c:v>
                </c:pt>
                <c:pt idx="181">
                  <c:v>2011.6908602150538</c:v>
                </c:pt>
                <c:pt idx="182">
                  <c:v>2011.766129032258</c:v>
                </c:pt>
                <c:pt idx="183">
                  <c:v>2011.8440860215053</c:v>
                </c:pt>
                <c:pt idx="184" formatCode="0.0000">
                  <c:v>2012</c:v>
                </c:pt>
                <c:pt idx="185" formatCode="0.0000">
                  <c:v>2012.0833333333333</c:v>
                </c:pt>
                <c:pt idx="186" formatCode="0.0000">
                  <c:v>2012.1666666666667</c:v>
                </c:pt>
                <c:pt idx="187" formatCode="0.0000">
                  <c:v>2012.25</c:v>
                </c:pt>
                <c:pt idx="188" formatCode="0.0000">
                  <c:v>2012.3333333333333</c:v>
                </c:pt>
                <c:pt idx="189">
                  <c:v>2012.5</c:v>
                </c:pt>
                <c:pt idx="190">
                  <c:v>2012.5833333333333</c:v>
                </c:pt>
                <c:pt idx="191">
                  <c:v>2012.6666666666667</c:v>
                </c:pt>
                <c:pt idx="192">
                  <c:v>2012.75</c:v>
                </c:pt>
                <c:pt idx="193">
                  <c:v>2012.8333333333333</c:v>
                </c:pt>
                <c:pt idx="194">
                  <c:v>2012.9166666666667</c:v>
                </c:pt>
                <c:pt idx="195">
                  <c:v>2013.1666666666667</c:v>
                </c:pt>
                <c:pt idx="196">
                  <c:v>2013.25</c:v>
                </c:pt>
                <c:pt idx="197">
                  <c:v>2013.3333333333333</c:v>
                </c:pt>
                <c:pt idx="198">
                  <c:v>2013.4166666666667</c:v>
                </c:pt>
                <c:pt idx="199">
                  <c:v>2013.5</c:v>
                </c:pt>
                <c:pt idx="200">
                  <c:v>2013.5833333333333</c:v>
                </c:pt>
                <c:pt idx="201">
                  <c:v>2013.6666666666667</c:v>
                </c:pt>
                <c:pt idx="202">
                  <c:v>2013.75</c:v>
                </c:pt>
                <c:pt idx="203">
                  <c:v>2013.8333333333333</c:v>
                </c:pt>
                <c:pt idx="204">
                  <c:v>2013.9166666666667</c:v>
                </c:pt>
                <c:pt idx="205">
                  <c:v>2014</c:v>
                </c:pt>
                <c:pt idx="206">
                  <c:v>2014.0833333333333</c:v>
                </c:pt>
                <c:pt idx="207">
                  <c:v>2014.25</c:v>
                </c:pt>
                <c:pt idx="208">
                  <c:v>2014.3333333333333</c:v>
                </c:pt>
                <c:pt idx="209">
                  <c:v>2014.4166666666667</c:v>
                </c:pt>
                <c:pt idx="210">
                  <c:v>2014.6666666666667</c:v>
                </c:pt>
                <c:pt idx="211">
                  <c:v>2014.75</c:v>
                </c:pt>
                <c:pt idx="212">
                  <c:v>2014.8333333333333</c:v>
                </c:pt>
                <c:pt idx="213">
                  <c:v>2014.9166666666667</c:v>
                </c:pt>
                <c:pt idx="214">
                  <c:v>2015.0833333333333</c:v>
                </c:pt>
                <c:pt idx="215">
                  <c:v>2015.1666666666667</c:v>
                </c:pt>
                <c:pt idx="216">
                  <c:v>2015.25</c:v>
                </c:pt>
              </c:numCache>
            </c:numRef>
          </c:xVal>
          <c:yVal>
            <c:numRef>
              <c:f>Sheet2!$I$2:$I$219</c:f>
              <c:numCache>
                <c:formatCode>000</c:formatCode>
                <c:ptCount val="218"/>
                <c:pt idx="0">
                  <c:v>118</c:v>
                </c:pt>
                <c:pt idx="1">
                  <c:v>94</c:v>
                </c:pt>
                <c:pt idx="2">
                  <c:v>62</c:v>
                </c:pt>
                <c:pt idx="3">
                  <c:v>66</c:v>
                </c:pt>
                <c:pt idx="4">
                  <c:v>24</c:v>
                </c:pt>
                <c:pt idx="5">
                  <c:v>26</c:v>
                </c:pt>
                <c:pt idx="6">
                  <c:v>8</c:v>
                </c:pt>
                <c:pt idx="7">
                  <c:v>39</c:v>
                </c:pt>
                <c:pt idx="8">
                  <c:v>93</c:v>
                </c:pt>
                <c:pt idx="9">
                  <c:v>48</c:v>
                </c:pt>
                <c:pt idx="10">
                  <c:v>89</c:v>
                </c:pt>
                <c:pt idx="11">
                  <c:v>98</c:v>
                </c:pt>
                <c:pt idx="12">
                  <c:v>73</c:v>
                </c:pt>
                <c:pt idx="13">
                  <c:v>92</c:v>
                </c:pt>
                <c:pt idx="14">
                  <c:v>56</c:v>
                </c:pt>
                <c:pt idx="15">
                  <c:v>34</c:v>
                </c:pt>
                <c:pt idx="16">
                  <c:v>5</c:v>
                </c:pt>
                <c:pt idx="17">
                  <c:v>21</c:v>
                </c:pt>
                <c:pt idx="18">
                  <c:v>25</c:v>
                </c:pt>
                <c:pt idx="19">
                  <c:v>71</c:v>
                </c:pt>
                <c:pt idx="20">
                  <c:v>41</c:v>
                </c:pt>
                <c:pt idx="21">
                  <c:v>16</c:v>
                </c:pt>
                <c:pt idx="22">
                  <c:v>83</c:v>
                </c:pt>
                <c:pt idx="23">
                  <c:v>111</c:v>
                </c:pt>
                <c:pt idx="24">
                  <c:v>57</c:v>
                </c:pt>
                <c:pt idx="25">
                  <c:v>27</c:v>
                </c:pt>
                <c:pt idx="26">
                  <c:v>47</c:v>
                </c:pt>
                <c:pt idx="27">
                  <c:v>46</c:v>
                </c:pt>
                <c:pt idx="28">
                  <c:v>6</c:v>
                </c:pt>
                <c:pt idx="29">
                  <c:v>54</c:v>
                </c:pt>
                <c:pt idx="30">
                  <c:v>98</c:v>
                </c:pt>
                <c:pt idx="31">
                  <c:v>27</c:v>
                </c:pt>
                <c:pt idx="32">
                  <c:v>76</c:v>
                </c:pt>
                <c:pt idx="33">
                  <c:v>94</c:v>
                </c:pt>
                <c:pt idx="34">
                  <c:v>101</c:v>
                </c:pt>
                <c:pt idx="35">
                  <c:v>113</c:v>
                </c:pt>
                <c:pt idx="36">
                  <c:v>103</c:v>
                </c:pt>
                <c:pt idx="37">
                  <c:v>49</c:v>
                </c:pt>
                <c:pt idx="38">
                  <c:v>29</c:v>
                </c:pt>
                <c:pt idx="39">
                  <c:v>28</c:v>
                </c:pt>
                <c:pt idx="40">
                  <c:v>46</c:v>
                </c:pt>
                <c:pt idx="41">
                  <c:v>78</c:v>
                </c:pt>
                <c:pt idx="42">
                  <c:v>61</c:v>
                </c:pt>
                <c:pt idx="43">
                  <c:v>62</c:v>
                </c:pt>
                <c:pt idx="44">
                  <c:v>74</c:v>
                </c:pt>
                <c:pt idx="45">
                  <c:v>115</c:v>
                </c:pt>
                <c:pt idx="46">
                  <c:v>112</c:v>
                </c:pt>
                <c:pt idx="47">
                  <c:v>107</c:v>
                </c:pt>
                <c:pt idx="48">
                  <c:v>113</c:v>
                </c:pt>
                <c:pt idx="49">
                  <c:v>51</c:v>
                </c:pt>
                <c:pt idx="50">
                  <c:v>35</c:v>
                </c:pt>
                <c:pt idx="51">
                  <c:v>26</c:v>
                </c:pt>
                <c:pt idx="52">
                  <c:v>41</c:v>
                </c:pt>
                <c:pt idx="53">
                  <c:v>12</c:v>
                </c:pt>
                <c:pt idx="54">
                  <c:v>49</c:v>
                </c:pt>
                <c:pt idx="55">
                  <c:v>10</c:v>
                </c:pt>
                <c:pt idx="56">
                  <c:v>86</c:v>
                </c:pt>
                <c:pt idx="57">
                  <c:v>92</c:v>
                </c:pt>
                <c:pt idx="58">
                  <c:v>103</c:v>
                </c:pt>
                <c:pt idx="59">
                  <c:v>100</c:v>
                </c:pt>
                <c:pt idx="60">
                  <c:v>71</c:v>
                </c:pt>
                <c:pt idx="61">
                  <c:v>42</c:v>
                </c:pt>
                <c:pt idx="62">
                  <c:v>0</c:v>
                </c:pt>
                <c:pt idx="63">
                  <c:v>0</c:v>
                </c:pt>
                <c:pt idx="64">
                  <c:v>35</c:v>
                </c:pt>
                <c:pt idx="65">
                  <c:v>45</c:v>
                </c:pt>
                <c:pt idx="66">
                  <c:v>50</c:v>
                </c:pt>
                <c:pt idx="67">
                  <c:v>27</c:v>
                </c:pt>
                <c:pt idx="68">
                  <c:v>91</c:v>
                </c:pt>
                <c:pt idx="69">
                  <c:v>63</c:v>
                </c:pt>
                <c:pt idx="70">
                  <c:v>101</c:v>
                </c:pt>
                <c:pt idx="71">
                  <c:v>115</c:v>
                </c:pt>
                <c:pt idx="72">
                  <c:v>107</c:v>
                </c:pt>
                <c:pt idx="73">
                  <c:v>91</c:v>
                </c:pt>
                <c:pt idx="74">
                  <c:v>55</c:v>
                </c:pt>
                <c:pt idx="75">
                  <c:v>22</c:v>
                </c:pt>
                <c:pt idx="76">
                  <c:v>31</c:v>
                </c:pt>
                <c:pt idx="77">
                  <c:v>84</c:v>
                </c:pt>
                <c:pt idx="78">
                  <c:v>98</c:v>
                </c:pt>
                <c:pt idx="79">
                  <c:v>8</c:v>
                </c:pt>
                <c:pt idx="80">
                  <c:v>49</c:v>
                </c:pt>
                <c:pt idx="81">
                  <c:v>112</c:v>
                </c:pt>
                <c:pt idx="82">
                  <c:v>106</c:v>
                </c:pt>
                <c:pt idx="83">
                  <c:v>44</c:v>
                </c:pt>
                <c:pt idx="84">
                  <c:v>33</c:v>
                </c:pt>
                <c:pt idx="85">
                  <c:v>29</c:v>
                </c:pt>
                <c:pt idx="86">
                  <c:v>8</c:v>
                </c:pt>
                <c:pt idx="87">
                  <c:v>77</c:v>
                </c:pt>
                <c:pt idx="88">
                  <c:v>43</c:v>
                </c:pt>
                <c:pt idx="89">
                  <c:v>52</c:v>
                </c:pt>
                <c:pt idx="90">
                  <c:v>45</c:v>
                </c:pt>
                <c:pt idx="91">
                  <c:v>34</c:v>
                </c:pt>
                <c:pt idx="92">
                  <c:v>122</c:v>
                </c:pt>
                <c:pt idx="93">
                  <c:v>121</c:v>
                </c:pt>
                <c:pt idx="94">
                  <c:v>110</c:v>
                </c:pt>
                <c:pt idx="95">
                  <c:v>70</c:v>
                </c:pt>
                <c:pt idx="96">
                  <c:v>87</c:v>
                </c:pt>
                <c:pt idx="97">
                  <c:v>65</c:v>
                </c:pt>
                <c:pt idx="98">
                  <c:v>52</c:v>
                </c:pt>
                <c:pt idx="99" formatCode="00">
                  <c:v>38</c:v>
                </c:pt>
                <c:pt idx="100" formatCode="00">
                  <c:v>82</c:v>
                </c:pt>
                <c:pt idx="101">
                  <c:v>41</c:v>
                </c:pt>
                <c:pt idx="102">
                  <c:v>30</c:v>
                </c:pt>
                <c:pt idx="103">
                  <c:v>106</c:v>
                </c:pt>
                <c:pt idx="104">
                  <c:v>121</c:v>
                </c:pt>
                <c:pt idx="105">
                  <c:v>111</c:v>
                </c:pt>
                <c:pt idx="106">
                  <c:v>58</c:v>
                </c:pt>
                <c:pt idx="107" formatCode="00">
                  <c:v>54</c:v>
                </c:pt>
                <c:pt idx="108" formatCode="00">
                  <c:v>72</c:v>
                </c:pt>
                <c:pt idx="109">
                  <c:v>97</c:v>
                </c:pt>
                <c:pt idx="110">
                  <c:v>36</c:v>
                </c:pt>
                <c:pt idx="111">
                  <c:v>97</c:v>
                </c:pt>
                <c:pt idx="112">
                  <c:v>88</c:v>
                </c:pt>
                <c:pt idx="113">
                  <c:v>79</c:v>
                </c:pt>
                <c:pt idx="114">
                  <c:v>33</c:v>
                </c:pt>
                <c:pt idx="115">
                  <c:v>117</c:v>
                </c:pt>
                <c:pt idx="116">
                  <c:v>78</c:v>
                </c:pt>
                <c:pt idx="117">
                  <c:v>52</c:v>
                </c:pt>
                <c:pt idx="118">
                  <c:v>36</c:v>
                </c:pt>
                <c:pt idx="119">
                  <c:v>36</c:v>
                </c:pt>
                <c:pt idx="120">
                  <c:v>16</c:v>
                </c:pt>
                <c:pt idx="121">
                  <c:v>72</c:v>
                </c:pt>
                <c:pt idx="122">
                  <c:v>75</c:v>
                </c:pt>
                <c:pt idx="123">
                  <c:v>73</c:v>
                </c:pt>
                <c:pt idx="124">
                  <c:v>20</c:v>
                </c:pt>
                <c:pt idx="125">
                  <c:v>85</c:v>
                </c:pt>
                <c:pt idx="126">
                  <c:v>85</c:v>
                </c:pt>
                <c:pt idx="127">
                  <c:v>109</c:v>
                </c:pt>
                <c:pt idx="128">
                  <c:v>119</c:v>
                </c:pt>
                <c:pt idx="129">
                  <c:v>23</c:v>
                </c:pt>
                <c:pt idx="130">
                  <c:v>13</c:v>
                </c:pt>
                <c:pt idx="131">
                  <c:v>20</c:v>
                </c:pt>
                <c:pt idx="132">
                  <c:v>40</c:v>
                </c:pt>
                <c:pt idx="133">
                  <c:v>112</c:v>
                </c:pt>
                <c:pt idx="134">
                  <c:v>46</c:v>
                </c:pt>
                <c:pt idx="135">
                  <c:v>103</c:v>
                </c:pt>
                <c:pt idx="136">
                  <c:v>105</c:v>
                </c:pt>
                <c:pt idx="137">
                  <c:v>105</c:v>
                </c:pt>
                <c:pt idx="138">
                  <c:v>91</c:v>
                </c:pt>
                <c:pt idx="139">
                  <c:v>62</c:v>
                </c:pt>
                <c:pt idx="140">
                  <c:v>48</c:v>
                </c:pt>
                <c:pt idx="141">
                  <c:v>28</c:v>
                </c:pt>
                <c:pt idx="142">
                  <c:v>29</c:v>
                </c:pt>
                <c:pt idx="143">
                  <c:v>39</c:v>
                </c:pt>
                <c:pt idx="144">
                  <c:v>93</c:v>
                </c:pt>
                <c:pt idx="145">
                  <c:v>51</c:v>
                </c:pt>
                <c:pt idx="146">
                  <c:v>79</c:v>
                </c:pt>
                <c:pt idx="147">
                  <c:v>118</c:v>
                </c:pt>
                <c:pt idx="148">
                  <c:v>126</c:v>
                </c:pt>
                <c:pt idx="149">
                  <c:v>114</c:v>
                </c:pt>
                <c:pt idx="150">
                  <c:v>116</c:v>
                </c:pt>
                <c:pt idx="151">
                  <c:v>66</c:v>
                </c:pt>
                <c:pt idx="152">
                  <c:v>45</c:v>
                </c:pt>
                <c:pt idx="153">
                  <c:v>27</c:v>
                </c:pt>
                <c:pt idx="154">
                  <c:v>33</c:v>
                </c:pt>
                <c:pt idx="155">
                  <c:v>25</c:v>
                </c:pt>
                <c:pt idx="156">
                  <c:v>30</c:v>
                </c:pt>
                <c:pt idx="157">
                  <c:v>70</c:v>
                </c:pt>
                <c:pt idx="158">
                  <c:v>54</c:v>
                </c:pt>
                <c:pt idx="159">
                  <c:v>66</c:v>
                </c:pt>
                <c:pt idx="160">
                  <c:v>99</c:v>
                </c:pt>
                <c:pt idx="161">
                  <c:v>125</c:v>
                </c:pt>
                <c:pt idx="162">
                  <c:v>85</c:v>
                </c:pt>
                <c:pt idx="163">
                  <c:v>71</c:v>
                </c:pt>
                <c:pt idx="164">
                  <c:v>19</c:v>
                </c:pt>
                <c:pt idx="165">
                  <c:v>92</c:v>
                </c:pt>
                <c:pt idx="166">
                  <c:v>86</c:v>
                </c:pt>
                <c:pt idx="167">
                  <c:v>93</c:v>
                </c:pt>
                <c:pt idx="168">
                  <c:v>92</c:v>
                </c:pt>
                <c:pt idx="169">
                  <c:v>114</c:v>
                </c:pt>
                <c:pt idx="170">
                  <c:v>114</c:v>
                </c:pt>
                <c:pt idx="171">
                  <c:v>125</c:v>
                </c:pt>
                <c:pt idx="172">
                  <c:v>136</c:v>
                </c:pt>
                <c:pt idx="173">
                  <c:v>89</c:v>
                </c:pt>
                <c:pt idx="174">
                  <c:v>91</c:v>
                </c:pt>
                <c:pt idx="175">
                  <c:v>46</c:v>
                </c:pt>
                <c:pt idx="176">
                  <c:v>38</c:v>
                </c:pt>
                <c:pt idx="177">
                  <c:v>23</c:v>
                </c:pt>
                <c:pt idx="178">
                  <c:v>62</c:v>
                </c:pt>
                <c:pt idx="179">
                  <c:v>120</c:v>
                </c:pt>
                <c:pt idx="180">
                  <c:v>83</c:v>
                </c:pt>
                <c:pt idx="181">
                  <c:v>94</c:v>
                </c:pt>
                <c:pt idx="182">
                  <c:v>97</c:v>
                </c:pt>
                <c:pt idx="183">
                  <c:v>94</c:v>
                </c:pt>
                <c:pt idx="184">
                  <c:v>100</c:v>
                </c:pt>
                <c:pt idx="185">
                  <c:v>57</c:v>
                </c:pt>
                <c:pt idx="186">
                  <c:v>38</c:v>
                </c:pt>
                <c:pt idx="187">
                  <c:v>3</c:v>
                </c:pt>
                <c:pt idx="188">
                  <c:v>16</c:v>
                </c:pt>
                <c:pt idx="189">
                  <c:v>115</c:v>
                </c:pt>
                <c:pt idx="190">
                  <c:v>67</c:v>
                </c:pt>
                <c:pt idx="191">
                  <c:v>78</c:v>
                </c:pt>
                <c:pt idx="192">
                  <c:v>108</c:v>
                </c:pt>
                <c:pt idx="193">
                  <c:v>116</c:v>
                </c:pt>
                <c:pt idx="194">
                  <c:v>109</c:v>
                </c:pt>
                <c:pt idx="195">
                  <c:v>101</c:v>
                </c:pt>
                <c:pt idx="196">
                  <c:v>27</c:v>
                </c:pt>
                <c:pt idx="197">
                  <c:v>47</c:v>
                </c:pt>
                <c:pt idx="198">
                  <c:v>46</c:v>
                </c:pt>
                <c:pt idx="199">
                  <c:v>100</c:v>
                </c:pt>
                <c:pt idx="200">
                  <c:v>89</c:v>
                </c:pt>
                <c:pt idx="201">
                  <c:v>50</c:v>
                </c:pt>
                <c:pt idx="202">
                  <c:v>115</c:v>
                </c:pt>
                <c:pt idx="203">
                  <c:v>80</c:v>
                </c:pt>
                <c:pt idx="204">
                  <c:v>104</c:v>
                </c:pt>
                <c:pt idx="205">
                  <c:v>92</c:v>
                </c:pt>
                <c:pt idx="206">
                  <c:v>25</c:v>
                </c:pt>
                <c:pt idx="207">
                  <c:v>5</c:v>
                </c:pt>
                <c:pt idx="208">
                  <c:v>24</c:v>
                </c:pt>
                <c:pt idx="209">
                  <c:v>16</c:v>
                </c:pt>
                <c:pt idx="210">
                  <c:v>89</c:v>
                </c:pt>
                <c:pt idx="211">
                  <c:v>106</c:v>
                </c:pt>
                <c:pt idx="212">
                  <c:v>105</c:v>
                </c:pt>
                <c:pt idx="213">
                  <c:v>107</c:v>
                </c:pt>
                <c:pt idx="214">
                  <c:v>108</c:v>
                </c:pt>
                <c:pt idx="215">
                  <c:v>37</c:v>
                </c:pt>
                <c:pt idx="216">
                  <c:v>41</c:v>
                </c:pt>
                <c:pt idx="217">
                  <c:v>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D2-47F9-A505-FA6AF4BC87F1}"/>
            </c:ext>
          </c:extLst>
        </c:ser>
        <c:ser>
          <c:idx val="1"/>
          <c:order val="3"/>
          <c:tx>
            <c:v>MLD 0.125</c:v>
          </c:tx>
          <c:marker>
            <c:symbol val="square"/>
            <c:size val="4"/>
          </c:marker>
          <c:xVal>
            <c:numRef>
              <c:f>Sheet2!$C$5:$C$219</c:f>
              <c:numCache>
                <c:formatCode>General</c:formatCode>
                <c:ptCount val="215"/>
                <c:pt idx="0">
                  <c:v>1996.1155913978494</c:v>
                </c:pt>
                <c:pt idx="1">
                  <c:v>1996.2016129032259</c:v>
                </c:pt>
                <c:pt idx="2">
                  <c:v>1996.2849462365591</c:v>
                </c:pt>
                <c:pt idx="3">
                  <c:v>1996.3763440860214</c:v>
                </c:pt>
                <c:pt idx="4">
                  <c:v>1996.4408602150538</c:v>
                </c:pt>
                <c:pt idx="5">
                  <c:v>1996.5322580645161</c:v>
                </c:pt>
                <c:pt idx="6">
                  <c:v>1996.6102150537633</c:v>
                </c:pt>
                <c:pt idx="7">
                  <c:v>1996.6827956989248</c:v>
                </c:pt>
                <c:pt idx="8">
                  <c:v>1996.7768817204301</c:v>
                </c:pt>
                <c:pt idx="9">
                  <c:v>1996.8575268817203</c:v>
                </c:pt>
                <c:pt idx="10">
                  <c:v>1996.9435483870968</c:v>
                </c:pt>
                <c:pt idx="11">
                  <c:v>1997.0295698924731</c:v>
                </c:pt>
                <c:pt idx="12">
                  <c:v>1997.1021505376343</c:v>
                </c:pt>
                <c:pt idx="13">
                  <c:v>1997.2016129032259</c:v>
                </c:pt>
                <c:pt idx="14">
                  <c:v>1997.2849462365591</c:v>
                </c:pt>
                <c:pt idx="15">
                  <c:v>1997.3736559139784</c:v>
                </c:pt>
                <c:pt idx="16">
                  <c:v>1997.4435483870968</c:v>
                </c:pt>
                <c:pt idx="17">
                  <c:v>1997.5456989247311</c:v>
                </c:pt>
                <c:pt idx="18">
                  <c:v>1997.6048387096773</c:v>
                </c:pt>
                <c:pt idx="19">
                  <c:v>1997.7123655913979</c:v>
                </c:pt>
                <c:pt idx="20">
                  <c:v>1997.7956989247311</c:v>
                </c:pt>
                <c:pt idx="21">
                  <c:v>1997.8709677419354</c:v>
                </c:pt>
                <c:pt idx="22">
                  <c:v>1997.9516129032259</c:v>
                </c:pt>
                <c:pt idx="23">
                  <c:v>1998.0456989247311</c:v>
                </c:pt>
                <c:pt idx="24">
                  <c:v>1998.1209677419354</c:v>
                </c:pt>
                <c:pt idx="25">
                  <c:v>1998.1962365591398</c:v>
                </c:pt>
                <c:pt idx="26">
                  <c:v>1998.2822580645161</c:v>
                </c:pt>
                <c:pt idx="27">
                  <c:v>1998.3897849462364</c:v>
                </c:pt>
                <c:pt idx="28">
                  <c:v>1998.5241935483871</c:v>
                </c:pt>
                <c:pt idx="29">
                  <c:v>1998.6075268817203</c:v>
                </c:pt>
                <c:pt idx="30">
                  <c:v>1998.6801075268818</c:v>
                </c:pt>
                <c:pt idx="31">
                  <c:v>1998.752688172043</c:v>
                </c:pt>
                <c:pt idx="32">
                  <c:v>1998.8709677419354</c:v>
                </c:pt>
                <c:pt idx="33">
                  <c:v>1998.9435483870968</c:v>
                </c:pt>
                <c:pt idx="34">
                  <c:v>1999.0430107526881</c:v>
                </c:pt>
                <c:pt idx="35">
                  <c:v>1999.1155913978494</c:v>
                </c:pt>
                <c:pt idx="36">
                  <c:v>1999.1935483870968</c:v>
                </c:pt>
                <c:pt idx="37">
                  <c:v>1999.260752688172</c:v>
                </c:pt>
                <c:pt idx="38">
                  <c:v>1999.3521505376343</c:v>
                </c:pt>
                <c:pt idx="39">
                  <c:v>1999.4327956989248</c:v>
                </c:pt>
                <c:pt idx="40">
                  <c:v>1999.5215053763441</c:v>
                </c:pt>
                <c:pt idx="41">
                  <c:v>1999.6236559139784</c:v>
                </c:pt>
                <c:pt idx="42">
                  <c:v>1999.6962365591398</c:v>
                </c:pt>
                <c:pt idx="43">
                  <c:v>1999.7876344086021</c:v>
                </c:pt>
                <c:pt idx="44">
                  <c:v>1999.8467741935483</c:v>
                </c:pt>
                <c:pt idx="45">
                  <c:v>1999.9274193548388</c:v>
                </c:pt>
                <c:pt idx="46">
                  <c:v>2000.0188172043011</c:v>
                </c:pt>
                <c:pt idx="47">
                  <c:v>2000.1129032258063</c:v>
                </c:pt>
                <c:pt idx="48">
                  <c:v>2000.1881720430108</c:v>
                </c:pt>
                <c:pt idx="49">
                  <c:v>2000.2741935483871</c:v>
                </c:pt>
                <c:pt idx="50">
                  <c:v>2000.3629032258063</c:v>
                </c:pt>
                <c:pt idx="51">
                  <c:v>2000.4462365591398</c:v>
                </c:pt>
                <c:pt idx="52">
                  <c:v>2000.516129032258</c:v>
                </c:pt>
                <c:pt idx="53">
                  <c:v>2000.6021505376343</c:v>
                </c:pt>
                <c:pt idx="54">
                  <c:v>2000.6908602150538</c:v>
                </c:pt>
                <c:pt idx="55">
                  <c:v>2000.7822580645161</c:v>
                </c:pt>
                <c:pt idx="56">
                  <c:v>2000.8602150537633</c:v>
                </c:pt>
                <c:pt idx="57">
                  <c:v>2000.9247311827958</c:v>
                </c:pt>
                <c:pt idx="58">
                  <c:v>2001.013440860215</c:v>
                </c:pt>
                <c:pt idx="59">
                  <c:v>2001.1129032258063</c:v>
                </c:pt>
                <c:pt idx="60">
                  <c:v>2001.2096774193549</c:v>
                </c:pt>
                <c:pt idx="61">
                  <c:v>2001.2876344086021</c:v>
                </c:pt>
                <c:pt idx="62">
                  <c:v>2001.3440860215053</c:v>
                </c:pt>
                <c:pt idx="63">
                  <c:v>2001.4301075268818</c:v>
                </c:pt>
                <c:pt idx="64">
                  <c:v>2001.5322580645161</c:v>
                </c:pt>
                <c:pt idx="65">
                  <c:v>2001.6102150537633</c:v>
                </c:pt>
                <c:pt idx="66">
                  <c:v>2001.6854838709678</c:v>
                </c:pt>
                <c:pt idx="67">
                  <c:v>2001.7822580645161</c:v>
                </c:pt>
                <c:pt idx="68">
                  <c:v>2001.8575268817203</c:v>
                </c:pt>
                <c:pt idx="69">
                  <c:v>2001.9327956989248</c:v>
                </c:pt>
                <c:pt idx="70">
                  <c:v>2002.0295698924731</c:v>
                </c:pt>
                <c:pt idx="71">
                  <c:v>2002.1102150537633</c:v>
                </c:pt>
                <c:pt idx="72">
                  <c:v>2002.2043010752689</c:v>
                </c:pt>
                <c:pt idx="73">
                  <c:v>2002.2822580645161</c:v>
                </c:pt>
                <c:pt idx="74">
                  <c:v>2002.3387096774193</c:v>
                </c:pt>
                <c:pt idx="75">
                  <c:v>2002.4354838709678</c:v>
                </c:pt>
                <c:pt idx="76">
                  <c:v>2002.5322580645161</c:v>
                </c:pt>
                <c:pt idx="77">
                  <c:v>2002.6075268817203</c:v>
                </c:pt>
                <c:pt idx="78">
                  <c:v>2002.6827956989248</c:v>
                </c:pt>
                <c:pt idx="79">
                  <c:v>2002.8413978494623</c:v>
                </c:pt>
                <c:pt idx="80">
                  <c:v>2002.9354838709678</c:v>
                </c:pt>
                <c:pt idx="81">
                  <c:v>2003.013440860215</c:v>
                </c:pt>
                <c:pt idx="82">
                  <c:v>2003.1209677419354</c:v>
                </c:pt>
                <c:pt idx="83">
                  <c:v>2003.1962365591398</c:v>
                </c:pt>
                <c:pt idx="84">
                  <c:v>2003.2795698924731</c:v>
                </c:pt>
                <c:pt idx="85">
                  <c:v>2003.3548387096773</c:v>
                </c:pt>
                <c:pt idx="86">
                  <c:v>2003.4516129032259</c:v>
                </c:pt>
                <c:pt idx="87">
                  <c:v>2003.5268817204301</c:v>
                </c:pt>
                <c:pt idx="88">
                  <c:v>2003.6048387096773</c:v>
                </c:pt>
                <c:pt idx="89">
                  <c:v>2003.6774193548388</c:v>
                </c:pt>
                <c:pt idx="90">
                  <c:v>2003.7741935483871</c:v>
                </c:pt>
                <c:pt idx="91">
                  <c:v>2003.9462365591398</c:v>
                </c:pt>
                <c:pt idx="92">
                  <c:v>2004.0241935483871</c:v>
                </c:pt>
                <c:pt idx="93">
                  <c:v>2004.1182795698924</c:v>
                </c:pt>
                <c:pt idx="94">
                  <c:v>2004.1881720430108</c:v>
                </c:pt>
                <c:pt idx="95">
                  <c:v>2004.2715053763441</c:v>
                </c:pt>
                <c:pt idx="96">
                  <c:v>2004.3494623655913</c:v>
                </c:pt>
                <c:pt idx="97">
                  <c:v>2004.4516129032259</c:v>
                </c:pt>
                <c:pt idx="98">
                  <c:v>2004.5215053763441</c:v>
                </c:pt>
                <c:pt idx="99">
                  <c:v>2004.6021505376343</c:v>
                </c:pt>
                <c:pt idx="100">
                  <c:v>2004.6935483870968</c:v>
                </c:pt>
                <c:pt idx="101">
                  <c:v>2004.7688172043011</c:v>
                </c:pt>
                <c:pt idx="102">
                  <c:v>2004.8467741935483</c:v>
                </c:pt>
                <c:pt idx="103">
                  <c:v>2004.9408602150538</c:v>
                </c:pt>
                <c:pt idx="104">
                  <c:v>2005.0188172043011</c:v>
                </c:pt>
                <c:pt idx="105">
                  <c:v>2005.1129032258063</c:v>
                </c:pt>
                <c:pt idx="106">
                  <c:v>2005.1935483870968</c:v>
                </c:pt>
                <c:pt idx="107">
                  <c:v>2005.2715053763441</c:v>
                </c:pt>
                <c:pt idx="108">
                  <c:v>2005.3467741935483</c:v>
                </c:pt>
                <c:pt idx="109">
                  <c:v>2005.4435483870968</c:v>
                </c:pt>
                <c:pt idx="110">
                  <c:v>2005.5376344086021</c:v>
                </c:pt>
                <c:pt idx="111">
                  <c:v>2005.6155913978494</c:v>
                </c:pt>
                <c:pt idx="112">
                  <c:v>2005.6935483870968</c:v>
                </c:pt>
                <c:pt idx="113">
                  <c:v>2005.8467741935483</c:v>
                </c:pt>
                <c:pt idx="114">
                  <c:v>2006.0403225806451</c:v>
                </c:pt>
                <c:pt idx="115">
                  <c:v>2006.1155913978494</c:v>
                </c:pt>
                <c:pt idx="116">
                  <c:v>2006.1854838709678</c:v>
                </c:pt>
                <c:pt idx="117">
                  <c:v>2006.2930107526881</c:v>
                </c:pt>
                <c:pt idx="118">
                  <c:v>2006.3440860215053</c:v>
                </c:pt>
                <c:pt idx="119">
                  <c:v>2006.4435483870968</c:v>
                </c:pt>
                <c:pt idx="120">
                  <c:v>2006.516129032258</c:v>
                </c:pt>
                <c:pt idx="121">
                  <c:v>2006.5940860215053</c:v>
                </c:pt>
                <c:pt idx="122">
                  <c:v>2006.6747311827958</c:v>
                </c:pt>
                <c:pt idx="123">
                  <c:v>2006.7822580645161</c:v>
                </c:pt>
                <c:pt idx="124">
                  <c:v>2006.8602150537633</c:v>
                </c:pt>
                <c:pt idx="125">
                  <c:v>2006.9220430107528</c:v>
                </c:pt>
                <c:pt idx="126">
                  <c:v>2007.013440860215</c:v>
                </c:pt>
                <c:pt idx="127">
                  <c:v>2007.1827956989248</c:v>
                </c:pt>
                <c:pt idx="128">
                  <c:v>2007.266129032258</c:v>
                </c:pt>
                <c:pt idx="129">
                  <c:v>2007.3602150537633</c:v>
                </c:pt>
                <c:pt idx="130">
                  <c:v>2007.4381720430108</c:v>
                </c:pt>
                <c:pt idx="131">
                  <c:v>2007.513440860215</c:v>
                </c:pt>
                <c:pt idx="132">
                  <c:v>2007.5913978494623</c:v>
                </c:pt>
                <c:pt idx="133">
                  <c:v>2007.6854838709678</c:v>
                </c:pt>
                <c:pt idx="134">
                  <c:v>2007.760752688172</c:v>
                </c:pt>
                <c:pt idx="135">
                  <c:v>2007.8575268817203</c:v>
                </c:pt>
                <c:pt idx="136">
                  <c:v>2008.0295698924731</c:v>
                </c:pt>
                <c:pt idx="137">
                  <c:v>2008.1102150537633</c:v>
                </c:pt>
                <c:pt idx="138">
                  <c:v>2008.1989247311828</c:v>
                </c:pt>
                <c:pt idx="139">
                  <c:v>2008.2795698924731</c:v>
                </c:pt>
                <c:pt idx="140">
                  <c:v>2008.3548387096773</c:v>
                </c:pt>
                <c:pt idx="141">
                  <c:v>2008.4327956989248</c:v>
                </c:pt>
                <c:pt idx="142">
                  <c:v>2008.510752688172</c:v>
                </c:pt>
                <c:pt idx="143">
                  <c:v>2008.6048387096773</c:v>
                </c:pt>
                <c:pt idx="144">
                  <c:v>2008.6801075268818</c:v>
                </c:pt>
                <c:pt idx="145">
                  <c:v>2008.7768817204301</c:v>
                </c:pt>
                <c:pt idx="146">
                  <c:v>2008.8602150537633</c:v>
                </c:pt>
                <c:pt idx="147">
                  <c:v>2008.9650537634409</c:v>
                </c:pt>
                <c:pt idx="148">
                  <c:v>2009.0268817204301</c:v>
                </c:pt>
                <c:pt idx="149">
                  <c:v>2009.1182795698924</c:v>
                </c:pt>
                <c:pt idx="150">
                  <c:v>2009.1935483870968</c:v>
                </c:pt>
                <c:pt idx="151">
                  <c:v>2009.258064516129</c:v>
                </c:pt>
                <c:pt idx="152">
                  <c:v>2009.3521505376343</c:v>
                </c:pt>
                <c:pt idx="153">
                  <c:v>2009.4381720430108</c:v>
                </c:pt>
                <c:pt idx="154">
                  <c:v>2009.505376344086</c:v>
                </c:pt>
                <c:pt idx="155">
                  <c:v>2009.6209677419354</c:v>
                </c:pt>
                <c:pt idx="156">
                  <c:v>2009.6962365591398</c:v>
                </c:pt>
                <c:pt idx="157">
                  <c:v>2009.7903225806451</c:v>
                </c:pt>
                <c:pt idx="158">
                  <c:v>2009.8494623655913</c:v>
                </c:pt>
                <c:pt idx="159">
                  <c:v>2009.9435483870968</c:v>
                </c:pt>
                <c:pt idx="160">
                  <c:v>2010.0215053763441</c:v>
                </c:pt>
                <c:pt idx="161">
                  <c:v>2010.1155913978494</c:v>
                </c:pt>
                <c:pt idx="162">
                  <c:v>2010.1962365591398</c:v>
                </c:pt>
                <c:pt idx="163">
                  <c:v>2010.2741935483871</c:v>
                </c:pt>
                <c:pt idx="164">
                  <c:v>2010.3521505376343</c:v>
                </c:pt>
                <c:pt idx="165">
                  <c:v>2010.4462365591398</c:v>
                </c:pt>
                <c:pt idx="166">
                  <c:v>2010.5215053763441</c:v>
                </c:pt>
                <c:pt idx="167">
                  <c:v>2010.6774193548388</c:v>
                </c:pt>
                <c:pt idx="168">
                  <c:v>2010.7903225806451</c:v>
                </c:pt>
                <c:pt idx="169">
                  <c:v>2010.8440860215053</c:v>
                </c:pt>
                <c:pt idx="170">
                  <c:v>2010.9408602150538</c:v>
                </c:pt>
                <c:pt idx="171">
                  <c:v>2011.0215053763441</c:v>
                </c:pt>
                <c:pt idx="172">
                  <c:v>2011.1129032258063</c:v>
                </c:pt>
                <c:pt idx="173">
                  <c:v>2011.1881720430108</c:v>
                </c:pt>
                <c:pt idx="174">
                  <c:v>2011.2903225806451</c:v>
                </c:pt>
                <c:pt idx="175">
                  <c:v>2011.3655913978494</c:v>
                </c:pt>
                <c:pt idx="176">
                  <c:v>2011.4435483870968</c:v>
                </c:pt>
                <c:pt idx="177">
                  <c:v>2011.5241935483871</c:v>
                </c:pt>
                <c:pt idx="178">
                  <c:v>2011.6021505376343</c:v>
                </c:pt>
                <c:pt idx="179">
                  <c:v>2011.6908602150538</c:v>
                </c:pt>
                <c:pt idx="180">
                  <c:v>2011.766129032258</c:v>
                </c:pt>
                <c:pt idx="181">
                  <c:v>2011.8440860215053</c:v>
                </c:pt>
                <c:pt idx="182" formatCode="0.0000">
                  <c:v>2012</c:v>
                </c:pt>
                <c:pt idx="183" formatCode="0.0000">
                  <c:v>2012.0833333333333</c:v>
                </c:pt>
                <c:pt idx="184" formatCode="0.0000">
                  <c:v>2012.1666666666667</c:v>
                </c:pt>
                <c:pt idx="185" formatCode="0.0000">
                  <c:v>2012.25</c:v>
                </c:pt>
                <c:pt idx="186" formatCode="0.0000">
                  <c:v>2012.3333333333333</c:v>
                </c:pt>
                <c:pt idx="187">
                  <c:v>2012.5</c:v>
                </c:pt>
                <c:pt idx="188">
                  <c:v>2012.5833333333333</c:v>
                </c:pt>
                <c:pt idx="189">
                  <c:v>2012.6666666666667</c:v>
                </c:pt>
                <c:pt idx="190">
                  <c:v>2012.75</c:v>
                </c:pt>
                <c:pt idx="191">
                  <c:v>2012.8333333333333</c:v>
                </c:pt>
                <c:pt idx="192">
                  <c:v>2012.9166666666667</c:v>
                </c:pt>
                <c:pt idx="193">
                  <c:v>2013.1666666666667</c:v>
                </c:pt>
                <c:pt idx="194">
                  <c:v>2013.25</c:v>
                </c:pt>
                <c:pt idx="195">
                  <c:v>2013.3333333333333</c:v>
                </c:pt>
                <c:pt idx="196">
                  <c:v>2013.4166666666667</c:v>
                </c:pt>
                <c:pt idx="197">
                  <c:v>2013.5</c:v>
                </c:pt>
                <c:pt idx="198">
                  <c:v>2013.5833333333333</c:v>
                </c:pt>
                <c:pt idx="199">
                  <c:v>2013.6666666666667</c:v>
                </c:pt>
                <c:pt idx="200">
                  <c:v>2013.75</c:v>
                </c:pt>
                <c:pt idx="201">
                  <c:v>2013.8333333333333</c:v>
                </c:pt>
                <c:pt idx="202">
                  <c:v>2013.9166666666667</c:v>
                </c:pt>
                <c:pt idx="203">
                  <c:v>2014</c:v>
                </c:pt>
                <c:pt idx="204">
                  <c:v>2014.0833333333333</c:v>
                </c:pt>
                <c:pt idx="205">
                  <c:v>2014.25</c:v>
                </c:pt>
                <c:pt idx="206">
                  <c:v>2014.3333333333333</c:v>
                </c:pt>
                <c:pt idx="207">
                  <c:v>2014.4166666666667</c:v>
                </c:pt>
                <c:pt idx="208">
                  <c:v>2014.6666666666667</c:v>
                </c:pt>
                <c:pt idx="209">
                  <c:v>2014.75</c:v>
                </c:pt>
                <c:pt idx="210">
                  <c:v>2014.8333333333333</c:v>
                </c:pt>
                <c:pt idx="211">
                  <c:v>2014.9166666666667</c:v>
                </c:pt>
                <c:pt idx="212">
                  <c:v>2015.0833333333333</c:v>
                </c:pt>
                <c:pt idx="213">
                  <c:v>2015.1666666666667</c:v>
                </c:pt>
                <c:pt idx="214">
                  <c:v>2015.25</c:v>
                </c:pt>
              </c:numCache>
            </c:numRef>
          </c:xVal>
          <c:yVal>
            <c:numRef>
              <c:f>Sheet2!$K$4:$K$219</c:f>
              <c:numCache>
                <c:formatCode>General</c:formatCode>
                <c:ptCount val="216"/>
                <c:pt idx="0">
                  <c:v>6</c:v>
                </c:pt>
                <c:pt idx="1">
                  <c:v>6.0339999999999998</c:v>
                </c:pt>
                <c:pt idx="2">
                  <c:v>7.04</c:v>
                </c:pt>
                <c:pt idx="3">
                  <c:v>4.0229999999999997</c:v>
                </c:pt>
                <c:pt idx="4">
                  <c:v>4.0229999999999997</c:v>
                </c:pt>
                <c:pt idx="5">
                  <c:v>2.012</c:v>
                </c:pt>
                <c:pt idx="6">
                  <c:v>3.0169999999999999</c:v>
                </c:pt>
                <c:pt idx="7">
                  <c:v>2.0110000000000001</c:v>
                </c:pt>
                <c:pt idx="8">
                  <c:v>7.04</c:v>
                </c:pt>
                <c:pt idx="9">
                  <c:v>5.0309999999999997</c:v>
                </c:pt>
                <c:pt idx="10">
                  <c:v>2.0289999999999999</c:v>
                </c:pt>
                <c:pt idx="11">
                  <c:v>9.0109999999999992</c:v>
                </c:pt>
                <c:pt idx="12">
                  <c:v>7.0339999999999998</c:v>
                </c:pt>
                <c:pt idx="13">
                  <c:v>7.016</c:v>
                </c:pt>
                <c:pt idx="14">
                  <c:v>4.0469999999999997</c:v>
                </c:pt>
                <c:pt idx="15">
                  <c:v>6.0640000000000001</c:v>
                </c:pt>
                <c:pt idx="16">
                  <c:v>4.9870000000000001</c:v>
                </c:pt>
                <c:pt idx="17">
                  <c:v>10.94</c:v>
                </c:pt>
                <c:pt idx="18">
                  <c:v>2.056</c:v>
                </c:pt>
                <c:pt idx="19">
                  <c:v>1.1120000000000001</c:v>
                </c:pt>
                <c:pt idx="20">
                  <c:v>3.0710000000000002</c:v>
                </c:pt>
                <c:pt idx="21">
                  <c:v>2.0499999999999998</c:v>
                </c:pt>
                <c:pt idx="22">
                  <c:v>7.1219999999999999</c:v>
                </c:pt>
                <c:pt idx="23">
                  <c:v>4.0250000000000004</c:v>
                </c:pt>
                <c:pt idx="24">
                  <c:v>3.0179999999999998</c:v>
                </c:pt>
                <c:pt idx="25">
                  <c:v>20.085000000000001</c:v>
                </c:pt>
                <c:pt idx="26">
                  <c:v>4.9930000000000003</c:v>
                </c:pt>
                <c:pt idx="27">
                  <c:v>3.0110000000000001</c:v>
                </c:pt>
                <c:pt idx="28">
                  <c:v>4.0640000000000001</c:v>
                </c:pt>
                <c:pt idx="29">
                  <c:v>12.074999999999999</c:v>
                </c:pt>
                <c:pt idx="30">
                  <c:v>3.0049999999999999</c:v>
                </c:pt>
                <c:pt idx="31">
                  <c:v>2.161</c:v>
                </c:pt>
                <c:pt idx="32">
                  <c:v>3.0379999999999998</c:v>
                </c:pt>
                <c:pt idx="33">
                  <c:v>4.9690000000000003</c:v>
                </c:pt>
                <c:pt idx="34">
                  <c:v>7.03</c:v>
                </c:pt>
                <c:pt idx="35">
                  <c:v>1.119</c:v>
                </c:pt>
                <c:pt idx="36">
                  <c:v>7.06</c:v>
                </c:pt>
                <c:pt idx="37">
                  <c:v>3.0110000000000001</c:v>
                </c:pt>
                <c:pt idx="38">
                  <c:v>18.145</c:v>
                </c:pt>
                <c:pt idx="39">
                  <c:v>3</c:v>
                </c:pt>
                <c:pt idx="40">
                  <c:v>2.1680000000000001</c:v>
                </c:pt>
                <c:pt idx="41">
                  <c:v>3.988</c:v>
                </c:pt>
                <c:pt idx="42">
                  <c:v>9.0429999999999993</c:v>
                </c:pt>
                <c:pt idx="43">
                  <c:v>4.0060000000000002</c:v>
                </c:pt>
                <c:pt idx="44">
                  <c:v>13.106</c:v>
                </c:pt>
                <c:pt idx="45">
                  <c:v>13.137</c:v>
                </c:pt>
                <c:pt idx="46">
                  <c:v>17.079000000000001</c:v>
                </c:pt>
                <c:pt idx="47">
                  <c:v>6.1379999999999999</c:v>
                </c:pt>
                <c:pt idx="48">
                  <c:v>7.0049999999999999</c:v>
                </c:pt>
                <c:pt idx="49">
                  <c:v>4.0620000000000003</c:v>
                </c:pt>
                <c:pt idx="50">
                  <c:v>8.0559999999999992</c:v>
                </c:pt>
                <c:pt idx="51">
                  <c:v>8.0329999999999995</c:v>
                </c:pt>
                <c:pt idx="52">
                  <c:v>3.0379999999999998</c:v>
                </c:pt>
                <c:pt idx="53">
                  <c:v>1.083</c:v>
                </c:pt>
                <c:pt idx="54">
                  <c:v>2.173</c:v>
                </c:pt>
                <c:pt idx="55">
                  <c:v>3.08</c:v>
                </c:pt>
                <c:pt idx="56">
                  <c:v>7.0209999999999999</c:v>
                </c:pt>
                <c:pt idx="57">
                  <c:v>10.057</c:v>
                </c:pt>
                <c:pt idx="58">
                  <c:v>7.04</c:v>
                </c:pt>
                <c:pt idx="59">
                  <c:v>15.086</c:v>
                </c:pt>
                <c:pt idx="60">
                  <c:v>6.0339999999999998</c:v>
                </c:pt>
                <c:pt idx="61">
                  <c:v>6.0339999999999998</c:v>
                </c:pt>
                <c:pt idx="62">
                  <c:v>2.0110000000000001</c:v>
                </c:pt>
                <c:pt idx="63" formatCode="0.00">
                  <c:v>4.0229999999999997</c:v>
                </c:pt>
                <c:pt idx="64">
                  <c:v>6.0339999999999998</c:v>
                </c:pt>
                <c:pt idx="65">
                  <c:v>4.0229999999999997</c:v>
                </c:pt>
                <c:pt idx="66">
                  <c:v>2.012</c:v>
                </c:pt>
                <c:pt idx="67">
                  <c:v>8.0459999999999994</c:v>
                </c:pt>
                <c:pt idx="68">
                  <c:v>2.8929999999999998</c:v>
                </c:pt>
                <c:pt idx="69">
                  <c:v>3.0169999999999999</c:v>
                </c:pt>
                <c:pt idx="70">
                  <c:v>7.04</c:v>
                </c:pt>
                <c:pt idx="71">
                  <c:v>3.0169999999999999</c:v>
                </c:pt>
                <c:pt idx="72">
                  <c:v>2.012</c:v>
                </c:pt>
                <c:pt idx="73">
                  <c:v>7.04</c:v>
                </c:pt>
                <c:pt idx="74" formatCode="0.000">
                  <c:v>10.057</c:v>
                </c:pt>
                <c:pt idx="75">
                  <c:v>5.0289999999999999</c:v>
                </c:pt>
                <c:pt idx="76">
                  <c:v>4.0229999999999997</c:v>
                </c:pt>
                <c:pt idx="77">
                  <c:v>3.0169999999999999</c:v>
                </c:pt>
                <c:pt idx="78" formatCode="0.000">
                  <c:v>4.0229999999999997</c:v>
                </c:pt>
                <c:pt idx="79" formatCode="0.000">
                  <c:v>2.0110000000000001</c:v>
                </c:pt>
                <c:pt idx="80" formatCode="0.000">
                  <c:v>7.04</c:v>
                </c:pt>
                <c:pt idx="81" formatCode="0.000">
                  <c:v>16.091999999999999</c:v>
                </c:pt>
                <c:pt idx="82" formatCode="0.000">
                  <c:v>3.0169999999999999</c:v>
                </c:pt>
                <c:pt idx="83">
                  <c:v>3.992</c:v>
                </c:pt>
                <c:pt idx="84" formatCode="0.00">
                  <c:v>3.9039999999999999</c:v>
                </c:pt>
                <c:pt idx="85" formatCode="0.00">
                  <c:v>6.92</c:v>
                </c:pt>
                <c:pt idx="86" formatCode="0.00">
                  <c:v>8.9209999999999994</c:v>
                </c:pt>
                <c:pt idx="87" formatCode="0.00">
                  <c:v>6.9349999999999996</c:v>
                </c:pt>
                <c:pt idx="88" formatCode="0.00">
                  <c:v>2.9420000000000002</c:v>
                </c:pt>
                <c:pt idx="89">
                  <c:v>1.9890000000000001</c:v>
                </c:pt>
                <c:pt idx="90">
                  <c:v>2.9830000000000001</c:v>
                </c:pt>
                <c:pt idx="91">
                  <c:v>1.9890000000000001</c:v>
                </c:pt>
                <c:pt idx="92" formatCode="0.000">
                  <c:v>5.9660000000000002</c:v>
                </c:pt>
                <c:pt idx="93" formatCode="0.00">
                  <c:v>5.9660000000000002</c:v>
                </c:pt>
                <c:pt idx="94" formatCode="0.00">
                  <c:v>11.932</c:v>
                </c:pt>
                <c:pt idx="95">
                  <c:v>1.988</c:v>
                </c:pt>
                <c:pt idx="96" formatCode="0.00">
                  <c:v>5.9660000000000002</c:v>
                </c:pt>
                <c:pt idx="97">
                  <c:v>17.896999999999998</c:v>
                </c:pt>
                <c:pt idx="98" formatCode="0.00">
                  <c:v>2.9830000000000001</c:v>
                </c:pt>
                <c:pt idx="99" formatCode="0.00">
                  <c:v>1.9890000000000001</c:v>
                </c:pt>
                <c:pt idx="100" formatCode="0.00">
                  <c:v>3.9769999999999999</c:v>
                </c:pt>
                <c:pt idx="101">
                  <c:v>19.885999999999999</c:v>
                </c:pt>
                <c:pt idx="102" formatCode="0.00">
                  <c:v>11.932</c:v>
                </c:pt>
                <c:pt idx="103" formatCode="0.00">
                  <c:v>1.9890000000000001</c:v>
                </c:pt>
                <c:pt idx="104" formatCode="0.00">
                  <c:v>9.9429999999999996</c:v>
                </c:pt>
                <c:pt idx="105" formatCode="0.00">
                  <c:v>2.9830000000000001</c:v>
                </c:pt>
                <c:pt idx="106" formatCode="0.00">
                  <c:v>2.9830000000000001</c:v>
                </c:pt>
                <c:pt idx="107" formatCode="0.00">
                  <c:v>5.9660000000000002</c:v>
                </c:pt>
                <c:pt idx="108">
                  <c:v>2.9830000000000001</c:v>
                </c:pt>
                <c:pt idx="109" formatCode="0.00">
                  <c:v>2.9830000000000001</c:v>
                </c:pt>
                <c:pt idx="110" formatCode="0.00">
                  <c:v>2.9830000000000001</c:v>
                </c:pt>
                <c:pt idx="111" formatCode="0.00">
                  <c:v>2.9830000000000001</c:v>
                </c:pt>
                <c:pt idx="112" formatCode="0.00">
                  <c:v>2.9830000000000001</c:v>
                </c:pt>
                <c:pt idx="113" formatCode="0.00">
                  <c:v>2.9830000000000001</c:v>
                </c:pt>
                <c:pt idx="114" formatCode="0.00">
                  <c:v>10.936999999999999</c:v>
                </c:pt>
                <c:pt idx="115" formatCode="0.00">
                  <c:v>1.9890000000000001</c:v>
                </c:pt>
                <c:pt idx="116" formatCode="0.00">
                  <c:v>7.9550000000000001</c:v>
                </c:pt>
                <c:pt idx="117" formatCode="0.00">
                  <c:v>11.932</c:v>
                </c:pt>
                <c:pt idx="118" formatCode="0.00">
                  <c:v>1.9890000000000001</c:v>
                </c:pt>
                <c:pt idx="119" formatCode="0.00">
                  <c:v>1.9890000000000001</c:v>
                </c:pt>
                <c:pt idx="120">
                  <c:v>5.9660000000000002</c:v>
                </c:pt>
                <c:pt idx="121" formatCode="0.00">
                  <c:v>1.9890000000000001</c:v>
                </c:pt>
                <c:pt idx="122" formatCode="0.00">
                  <c:v>2.9830000000000001</c:v>
                </c:pt>
                <c:pt idx="123">
                  <c:v>5.9660000000000002</c:v>
                </c:pt>
                <c:pt idx="124" formatCode="0.00">
                  <c:v>1.9890000000000001</c:v>
                </c:pt>
                <c:pt idx="125" formatCode="0.00">
                  <c:v>6.96</c:v>
                </c:pt>
                <c:pt idx="126" formatCode="0.00">
                  <c:v>1.9890000000000001</c:v>
                </c:pt>
                <c:pt idx="127" formatCode="0.00">
                  <c:v>3.9769999999999999</c:v>
                </c:pt>
                <c:pt idx="128" formatCode="0.00">
                  <c:v>1.9890000000000001</c:v>
                </c:pt>
                <c:pt idx="129" formatCode="0.00">
                  <c:v>6.96</c:v>
                </c:pt>
                <c:pt idx="130" formatCode="0.00">
                  <c:v>3.9769999999999999</c:v>
                </c:pt>
                <c:pt idx="131" formatCode="0.00">
                  <c:v>5.9660000000000002</c:v>
                </c:pt>
                <c:pt idx="132" formatCode="0.00">
                  <c:v>3.9769999999999999</c:v>
                </c:pt>
                <c:pt idx="133" formatCode="0.00">
                  <c:v>3.9769999999999999</c:v>
                </c:pt>
                <c:pt idx="134" formatCode="0.00">
                  <c:v>3.9769999999999999</c:v>
                </c:pt>
                <c:pt idx="135" formatCode="0.00">
                  <c:v>0.99399999999999999</c:v>
                </c:pt>
                <c:pt idx="136" formatCode="0.00">
                  <c:v>2.9830000000000001</c:v>
                </c:pt>
                <c:pt idx="137" formatCode="0.00">
                  <c:v>2.9830000000000001</c:v>
                </c:pt>
                <c:pt idx="138" formatCode="0.00">
                  <c:v>11.932</c:v>
                </c:pt>
                <c:pt idx="139" formatCode="0.00">
                  <c:v>6.96</c:v>
                </c:pt>
                <c:pt idx="140" formatCode="0.00">
                  <c:v>3.9769999999999999</c:v>
                </c:pt>
                <c:pt idx="141" formatCode="0.00">
                  <c:v>4.9720000000000004</c:v>
                </c:pt>
                <c:pt idx="142" formatCode="0.00">
                  <c:v>5.9660000000000002</c:v>
                </c:pt>
                <c:pt idx="143" formatCode="0.00">
                  <c:v>1.9890000000000001</c:v>
                </c:pt>
                <c:pt idx="144" formatCode="0.00">
                  <c:v>7.9550000000000001</c:v>
                </c:pt>
                <c:pt idx="145" formatCode="0.00">
                  <c:v>2.9830000000000001</c:v>
                </c:pt>
                <c:pt idx="146" formatCode="0.00">
                  <c:v>1.9890000000000001</c:v>
                </c:pt>
                <c:pt idx="147" formatCode="0.00">
                  <c:v>3.9780000000000002</c:v>
                </c:pt>
                <c:pt idx="148" formatCode="0.00">
                  <c:v>19.888999999999999</c:v>
                </c:pt>
                <c:pt idx="149" formatCode="0.00">
                  <c:v>15.911</c:v>
                </c:pt>
                <c:pt idx="150" formatCode="0.00">
                  <c:v>24.861000000000001</c:v>
                </c:pt>
                <c:pt idx="151" formatCode="0.00">
                  <c:v>14.914</c:v>
                </c:pt>
                <c:pt idx="152" formatCode="0.00">
                  <c:v>17.896999999999998</c:v>
                </c:pt>
                <c:pt idx="153" formatCode="0.00">
                  <c:v>3.9769999999999999</c:v>
                </c:pt>
                <c:pt idx="154" formatCode="0.00">
                  <c:v>2.9830000000000001</c:v>
                </c:pt>
                <c:pt idx="155" formatCode="0.00">
                  <c:v>2.9830000000000001</c:v>
                </c:pt>
                <c:pt idx="156" formatCode="0.00">
                  <c:v>1.9890000000000001</c:v>
                </c:pt>
                <c:pt idx="157" formatCode="0.00">
                  <c:v>1.9890000000000001</c:v>
                </c:pt>
                <c:pt idx="158" formatCode="0.00">
                  <c:v>1.9890000000000001</c:v>
                </c:pt>
                <c:pt idx="159" formatCode="0.00">
                  <c:v>5.9660000000000002</c:v>
                </c:pt>
                <c:pt idx="160" formatCode="0.00">
                  <c:v>5.9660000000000002</c:v>
                </c:pt>
                <c:pt idx="161" formatCode="0.00">
                  <c:v>2.9830000000000001</c:v>
                </c:pt>
                <c:pt idx="162" formatCode="0.00">
                  <c:v>3.9769999999999999</c:v>
                </c:pt>
                <c:pt idx="163" formatCode="0.00">
                  <c:v>2.9830000000000001</c:v>
                </c:pt>
                <c:pt idx="164" formatCode="0.00">
                  <c:v>0.99399999999999999</c:v>
                </c:pt>
                <c:pt idx="165" formatCode="0.00">
                  <c:v>3.9769999999999999</c:v>
                </c:pt>
                <c:pt idx="166" formatCode="0.00">
                  <c:v>6.96</c:v>
                </c:pt>
                <c:pt idx="167">
                  <c:v>9.9429999999999996</c:v>
                </c:pt>
                <c:pt idx="168" formatCode="0.00">
                  <c:v>2.9830000000000001</c:v>
                </c:pt>
                <c:pt idx="169" formatCode="0.00">
                  <c:v>20.88</c:v>
                </c:pt>
                <c:pt idx="170" formatCode="0.00">
                  <c:v>1.9890000000000001</c:v>
                </c:pt>
                <c:pt idx="171" formatCode="0.00">
                  <c:v>3.9769999999999999</c:v>
                </c:pt>
                <c:pt idx="172" formatCode="0.00">
                  <c:v>8.9489999999999998</c:v>
                </c:pt>
                <c:pt idx="173" formatCode="0.00">
                  <c:v>3.9769999999999999</c:v>
                </c:pt>
                <c:pt idx="174" formatCode="0.00">
                  <c:v>14.914</c:v>
                </c:pt>
                <c:pt idx="175" formatCode="0.00">
                  <c:v>2.9830000000000001</c:v>
                </c:pt>
                <c:pt idx="176" formatCode="0.00">
                  <c:v>4.9720000000000004</c:v>
                </c:pt>
                <c:pt idx="177" formatCode="0.00">
                  <c:v>1.9890000000000001</c:v>
                </c:pt>
                <c:pt idx="178" formatCode="0.00">
                  <c:v>2.9830000000000001</c:v>
                </c:pt>
                <c:pt idx="179" formatCode="0.00">
                  <c:v>0.99399999999999999</c:v>
                </c:pt>
                <c:pt idx="180" formatCode="0.00">
                  <c:v>2.9830000000000001</c:v>
                </c:pt>
                <c:pt idx="181" formatCode="0.00">
                  <c:v>2.9830000000000001</c:v>
                </c:pt>
                <c:pt idx="182" formatCode="0.00">
                  <c:v>1.9890000000000001</c:v>
                </c:pt>
                <c:pt idx="183">
                  <c:v>6.96</c:v>
                </c:pt>
                <c:pt idx="184" formatCode="0.00">
                  <c:v>3.9769999999999999</c:v>
                </c:pt>
                <c:pt idx="185" formatCode="0.00">
                  <c:v>1.9890000000000001</c:v>
                </c:pt>
                <c:pt idx="186" formatCode="0.00">
                  <c:v>0.99399999999999999</c:v>
                </c:pt>
                <c:pt idx="187" formatCode="0.00">
                  <c:v>6.96</c:v>
                </c:pt>
                <c:pt idx="188" formatCode="0.00">
                  <c:v>3.9769999999999999</c:v>
                </c:pt>
                <c:pt idx="189" formatCode="0.00">
                  <c:v>2.9830000000000001</c:v>
                </c:pt>
                <c:pt idx="190" formatCode="0.00">
                  <c:v>0.99399999999999999</c:v>
                </c:pt>
                <c:pt idx="191" formatCode="0.00">
                  <c:v>1.9890000000000001</c:v>
                </c:pt>
                <c:pt idx="192" formatCode="0.00">
                  <c:v>7.9550000000000001</c:v>
                </c:pt>
                <c:pt idx="193" formatCode="0.00">
                  <c:v>4.9720000000000004</c:v>
                </c:pt>
                <c:pt idx="194" formatCode="0.00">
                  <c:v>3.9769999999999999</c:v>
                </c:pt>
                <c:pt idx="195" formatCode="0.00">
                  <c:v>2.9830000000000001</c:v>
                </c:pt>
                <c:pt idx="196" formatCode="0.00">
                  <c:v>2.9830000000000001</c:v>
                </c:pt>
                <c:pt idx="197" formatCode="0.00">
                  <c:v>2.9830000000000001</c:v>
                </c:pt>
                <c:pt idx="198" formatCode="0.00">
                  <c:v>1.9890000000000001</c:v>
                </c:pt>
                <c:pt idx="199" formatCode="0">
                  <c:v>0</c:v>
                </c:pt>
                <c:pt idx="200" formatCode="0.00">
                  <c:v>2.9830000000000001</c:v>
                </c:pt>
                <c:pt idx="201" formatCode="0.00">
                  <c:v>2.9830000000000001</c:v>
                </c:pt>
                <c:pt idx="202" formatCode="0.00">
                  <c:v>11.932</c:v>
                </c:pt>
                <c:pt idx="203" formatCode="0.00">
                  <c:v>0.99399999999999999</c:v>
                </c:pt>
                <c:pt idx="204" formatCode="0.00">
                  <c:v>15.909000000000001</c:v>
                </c:pt>
                <c:pt idx="205" formatCode="0.00">
                  <c:v>3.9769999999999999</c:v>
                </c:pt>
                <c:pt idx="206" formatCode="0.00">
                  <c:v>1.9890000000000001</c:v>
                </c:pt>
                <c:pt idx="207" formatCode="0.00">
                  <c:v>2.9830000000000001</c:v>
                </c:pt>
                <c:pt idx="208" formatCode="0.00">
                  <c:v>1.9890000000000001</c:v>
                </c:pt>
                <c:pt idx="209" formatCode="0.00">
                  <c:v>0.99399999999999999</c:v>
                </c:pt>
                <c:pt idx="210" formatCode="0.00">
                  <c:v>6.96</c:v>
                </c:pt>
                <c:pt idx="211" formatCode="0.00">
                  <c:v>8.9489999999999998</c:v>
                </c:pt>
                <c:pt idx="212" formatCode="0.00">
                  <c:v>3.9769999999999999</c:v>
                </c:pt>
                <c:pt idx="213" formatCode="0.00">
                  <c:v>10.936999999999999</c:v>
                </c:pt>
                <c:pt idx="214" formatCode="0.00">
                  <c:v>26.844999999999999</c:v>
                </c:pt>
                <c:pt idx="215" formatCode="0.00">
                  <c:v>2.9830000000000001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D2-47F9-A505-FA6AF4BC8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497856"/>
        <c:axId val="245498432"/>
      </c:scatterChart>
      <c:valAx>
        <c:axId val="245497856"/>
        <c:scaling>
          <c:orientation val="minMax"/>
          <c:max val="2016"/>
          <c:min val="1995.7"/>
        </c:scaling>
        <c:delete val="0"/>
        <c:axPos val="t"/>
        <c:numFmt formatCode="General" sourceLinked="1"/>
        <c:majorTickMark val="none"/>
        <c:minorTickMark val="none"/>
        <c:tickLblPos val="nextTo"/>
        <c:crossAx val="245498432"/>
        <c:crosses val="autoZero"/>
        <c:crossBetween val="midCat"/>
      </c:valAx>
      <c:valAx>
        <c:axId val="245498432"/>
        <c:scaling>
          <c:orientation val="maxMin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Depth (m)</a:t>
                </a:r>
              </a:p>
            </c:rich>
          </c:tx>
          <c:layout/>
          <c:overlay val="0"/>
        </c:title>
        <c:numFmt formatCode="000" sourceLinked="1"/>
        <c:majorTickMark val="none"/>
        <c:minorTickMark val="none"/>
        <c:tickLblPos val="nextTo"/>
        <c:crossAx val="245497856"/>
        <c:crosses val="autoZero"/>
        <c:crossBetween val="midCat"/>
        <c:majorUnit val="10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gif"/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89535</xdr:colOff>
      <xdr:row>1</xdr:row>
      <xdr:rowOff>104775</xdr:rowOff>
    </xdr:from>
    <xdr:to>
      <xdr:col>30</xdr:col>
      <xdr:colOff>173355</xdr:colOff>
      <xdr:row>37</xdr:row>
      <xdr:rowOff>50145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500"/>
        <a:stretch/>
      </xdr:blipFill>
      <xdr:spPr>
        <a:xfrm>
          <a:off x="14910435" y="266700"/>
          <a:ext cx="6789420" cy="5793720"/>
        </a:xfrm>
        <a:prstGeom prst="rect">
          <a:avLst/>
        </a:prstGeom>
      </xdr:spPr>
    </xdr:pic>
    <xdr:clientData/>
  </xdr:twoCellAnchor>
  <xdr:twoCellAnchor>
    <xdr:from>
      <xdr:col>13</xdr:col>
      <xdr:colOff>695325</xdr:colOff>
      <xdr:row>39</xdr:row>
      <xdr:rowOff>142874</xdr:rowOff>
    </xdr:from>
    <xdr:to>
      <xdr:col>25</xdr:col>
      <xdr:colOff>566737</xdr:colOff>
      <xdr:row>64</xdr:row>
      <xdr:rowOff>161924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14</xdr:col>
      <xdr:colOff>114300</xdr:colOff>
      <xdr:row>66</xdr:row>
      <xdr:rowOff>28575</xdr:rowOff>
    </xdr:from>
    <xdr:to>
      <xdr:col>30</xdr:col>
      <xdr:colOff>304800</xdr:colOff>
      <xdr:row>108</xdr:row>
      <xdr:rowOff>63003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382500" y="10734675"/>
          <a:ext cx="10058400" cy="6835278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0.08773</cdr:x>
      <cdr:y>0.35129</cdr:y>
    </cdr:from>
    <cdr:to>
      <cdr:x>0.84806</cdr:x>
      <cdr:y>0.35363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657225" y="1428751"/>
          <a:ext cx="5695950" cy="9525"/>
        </a:xfrm>
        <a:prstGeom xmlns:a="http://schemas.openxmlformats.org/drawingml/2006/main" prst="line">
          <a:avLst/>
        </a:prstGeom>
        <a:effectLst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1">
          <a:schemeClr val="accent6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0.08773</cdr:x>
      <cdr:y>0.35129</cdr:y>
    </cdr:from>
    <cdr:to>
      <cdr:x>0.84806</cdr:x>
      <cdr:y>0.35363</cdr:y>
    </cdr:to>
    <cdr:cxnSp macro="">
      <cdr:nvCxnSpPr>
        <cdr:cNvPr id="2" name="Straight Connector 2"/>
        <cdr:cNvCxnSpPr/>
      </cdr:nvCxnSpPr>
      <cdr:spPr>
        <a:xfrm xmlns:a="http://schemas.openxmlformats.org/drawingml/2006/main">
          <a:off x="657225" y="1428751"/>
          <a:ext cx="5695950" cy="9525"/>
        </a:xfrm>
        <a:prstGeom xmlns:a="http://schemas.openxmlformats.org/drawingml/2006/main" prst="line">
          <a:avLst/>
        </a:prstGeom>
        <a:effectLst xmlns:a="http://schemas.openxmlformats.org/drawingml/2006/main"/>
      </cdr:spPr>
      <cdr:style>
        <a:lnRef xmlns:a="http://schemas.openxmlformats.org/drawingml/2006/main" idx="2">
          <a:schemeClr val="accent6"/>
        </a:lnRef>
        <a:fillRef xmlns:a="http://schemas.openxmlformats.org/drawingml/2006/main" idx="0">
          <a:schemeClr val="accent6"/>
        </a:fillRef>
        <a:effectRef xmlns:a="http://schemas.openxmlformats.org/drawingml/2006/main" idx="1">
          <a:schemeClr val="accent6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291"/>
  <sheetViews>
    <sheetView tabSelected="1" topLeftCell="I3" workbookViewId="0">
      <selection activeCell="N3" sqref="N3"/>
    </sheetView>
  </sheetViews>
  <sheetFormatPr defaultRowHeight="12.75" x14ac:dyDescent="0.2"/>
  <cols>
    <col min="1" max="2" width="9.140625" style="26"/>
    <col min="3" max="3" width="10.42578125" style="26" customWidth="1"/>
    <col min="4" max="4" width="10.42578125" style="26" bestFit="1" customWidth="1"/>
    <col min="5" max="5" width="12.85546875" style="26" bestFit="1" customWidth="1"/>
    <col min="6" max="6" width="11.5703125" style="26" bestFit="1" customWidth="1"/>
    <col min="7" max="7" width="9.85546875" style="24" customWidth="1"/>
    <col min="8" max="8" width="31" bestFit="1" customWidth="1"/>
    <col min="9" max="9" width="31" style="35" bestFit="1" customWidth="1"/>
    <col min="14" max="14" width="12" style="119" customWidth="1"/>
    <col min="15" max="15" width="11.5703125" style="19" customWidth="1"/>
    <col min="16" max="16" width="8.42578125" style="19" customWidth="1"/>
  </cols>
  <sheetData>
    <row r="1" spans="1:15" x14ac:dyDescent="0.2">
      <c r="A1" s="1" t="s">
        <v>0</v>
      </c>
      <c r="B1" s="3" t="s">
        <v>2</v>
      </c>
      <c r="C1" s="4" t="s">
        <v>5</v>
      </c>
      <c r="D1" s="6" t="s">
        <v>41</v>
      </c>
      <c r="E1" s="9" t="s">
        <v>42</v>
      </c>
      <c r="F1" s="7" t="s">
        <v>43</v>
      </c>
      <c r="G1" s="7" t="s">
        <v>44</v>
      </c>
      <c r="H1" s="216" t="s">
        <v>38</v>
      </c>
      <c r="I1" s="216" t="s">
        <v>39</v>
      </c>
      <c r="J1" t="s">
        <v>46</v>
      </c>
      <c r="K1" s="232" t="s">
        <v>45</v>
      </c>
      <c r="L1" s="236" t="s">
        <v>45</v>
      </c>
      <c r="N1" s="113" t="s">
        <v>28</v>
      </c>
      <c r="O1" s="225" t="s">
        <v>48</v>
      </c>
    </row>
    <row r="2" spans="1:15" x14ac:dyDescent="0.2">
      <c r="A2" s="26">
        <v>1</v>
      </c>
      <c r="B2" s="26">
        <v>11</v>
      </c>
      <c r="C2" s="26">
        <v>1995.8330000000001</v>
      </c>
      <c r="D2" s="67">
        <v>27.494999999999997</v>
      </c>
      <c r="E2" s="67">
        <v>23.72</v>
      </c>
      <c r="F2" s="67"/>
      <c r="G2" s="67">
        <v>8.4385714285714286E-2</v>
      </c>
      <c r="H2" s="35">
        <v>130</v>
      </c>
      <c r="I2" s="35">
        <v>118</v>
      </c>
      <c r="L2" s="223">
        <v>35004</v>
      </c>
      <c r="M2" s="72">
        <v>24.138000000000002</v>
      </c>
      <c r="N2" s="12" t="s">
        <v>40</v>
      </c>
      <c r="O2" s="225" t="s">
        <v>49</v>
      </c>
    </row>
    <row r="3" spans="1:15" x14ac:dyDescent="0.2">
      <c r="A3" s="26">
        <v>2</v>
      </c>
      <c r="B3" s="26">
        <v>12</v>
      </c>
      <c r="C3" s="26">
        <v>1995.9381720430108</v>
      </c>
      <c r="D3" s="67">
        <v>25.395</v>
      </c>
      <c r="E3" s="67">
        <v>24.59</v>
      </c>
      <c r="F3" s="67">
        <v>1.385207646772955</v>
      </c>
      <c r="G3" s="67">
        <v>0.13500000000000001</v>
      </c>
      <c r="H3" s="35">
        <v>114</v>
      </c>
      <c r="I3" s="35">
        <v>94</v>
      </c>
      <c r="L3" s="223">
        <v>35034</v>
      </c>
      <c r="M3" s="72">
        <v>18.103000000000002</v>
      </c>
      <c r="N3" s="61" t="s">
        <v>29</v>
      </c>
      <c r="O3" s="225" t="s">
        <v>47</v>
      </c>
    </row>
    <row r="4" spans="1:15" x14ac:dyDescent="0.2">
      <c r="A4" s="26">
        <v>3</v>
      </c>
      <c r="B4" s="26">
        <v>1</v>
      </c>
      <c r="C4" s="26">
        <v>1996.0349462365591</v>
      </c>
      <c r="D4" s="67">
        <v>24.25</v>
      </c>
      <c r="E4" s="67">
        <v>25.022500000000001</v>
      </c>
      <c r="F4" s="67">
        <v>14.02420094583147</v>
      </c>
      <c r="G4" s="67">
        <v>1.385</v>
      </c>
      <c r="H4" s="13">
        <v>102</v>
      </c>
      <c r="I4" s="13">
        <v>62</v>
      </c>
      <c r="J4" s="223">
        <v>35065</v>
      </c>
      <c r="K4">
        <v>6</v>
      </c>
      <c r="L4" s="223">
        <v>35065</v>
      </c>
      <c r="M4" s="72">
        <v>10.057</v>
      </c>
    </row>
    <row r="5" spans="1:15" x14ac:dyDescent="0.2">
      <c r="A5" s="26">
        <v>4</v>
      </c>
      <c r="B5" s="26">
        <v>2</v>
      </c>
      <c r="C5" s="26">
        <v>1996.1155913978494</v>
      </c>
      <c r="D5" s="67">
        <v>23.814999999999998</v>
      </c>
      <c r="E5" s="67">
        <v>25.148499999999999</v>
      </c>
      <c r="F5" s="67">
        <v>9.7854822763747364</v>
      </c>
      <c r="G5" s="67">
        <v>0.82209999999999994</v>
      </c>
      <c r="H5" s="114">
        <v>94</v>
      </c>
      <c r="I5" s="114">
        <v>66</v>
      </c>
      <c r="J5" s="223">
        <v>35096</v>
      </c>
      <c r="K5">
        <v>6.0339999999999998</v>
      </c>
      <c r="L5" s="223">
        <v>35096</v>
      </c>
      <c r="M5" s="72">
        <v>8.0459999999999994</v>
      </c>
    </row>
    <row r="6" spans="1:15" x14ac:dyDescent="0.2">
      <c r="A6" s="26">
        <v>5</v>
      </c>
      <c r="B6" s="26">
        <v>3</v>
      </c>
      <c r="C6" s="26">
        <v>1996.2016129032259</v>
      </c>
      <c r="D6" s="67">
        <v>22.747250000000001</v>
      </c>
      <c r="E6" s="67">
        <v>25.422650000000001</v>
      </c>
      <c r="F6" s="67">
        <v>15.386444907937147</v>
      </c>
      <c r="G6" s="67">
        <v>3.0046190476190477</v>
      </c>
      <c r="H6" s="49">
        <v>48</v>
      </c>
      <c r="I6" s="49">
        <v>24</v>
      </c>
      <c r="J6" s="223">
        <v>35125</v>
      </c>
      <c r="K6">
        <v>7.04</v>
      </c>
      <c r="L6" s="223">
        <v>35125</v>
      </c>
      <c r="M6" s="72">
        <v>10.057</v>
      </c>
      <c r="N6" s="233" t="s">
        <v>50</v>
      </c>
      <c r="O6" s="225"/>
    </row>
    <row r="7" spans="1:15" x14ac:dyDescent="0.2">
      <c r="A7" s="26">
        <v>6</v>
      </c>
      <c r="B7" s="26">
        <v>4</v>
      </c>
      <c r="C7" s="26">
        <v>1996.2849462365591</v>
      </c>
      <c r="D7" s="67">
        <v>22.747299999999999</v>
      </c>
      <c r="E7" s="67">
        <v>25.418599999999998</v>
      </c>
      <c r="F7" s="67">
        <v>4.9002305948988614</v>
      </c>
      <c r="G7" s="67">
        <v>3.4047619047619042</v>
      </c>
      <c r="H7" s="49">
        <v>48</v>
      </c>
      <c r="I7" s="49">
        <v>26</v>
      </c>
      <c r="J7" s="223">
        <v>35156</v>
      </c>
      <c r="K7">
        <v>4.0229999999999997</v>
      </c>
      <c r="L7" s="223">
        <v>35156</v>
      </c>
      <c r="M7" s="72">
        <v>7.04</v>
      </c>
      <c r="N7" s="236" t="s">
        <v>51</v>
      </c>
    </row>
    <row r="8" spans="1:15" ht="14.25" x14ac:dyDescent="0.2">
      <c r="A8" s="218">
        <v>7</v>
      </c>
      <c r="B8" s="218">
        <v>5</v>
      </c>
      <c r="C8" s="26">
        <v>1996.3763440860214</v>
      </c>
      <c r="D8" s="219">
        <v>23.015450000000001</v>
      </c>
      <c r="E8" s="219">
        <v>25.314700000000002</v>
      </c>
      <c r="F8" s="219">
        <v>53.936168851677898</v>
      </c>
      <c r="G8" s="219">
        <v>6.1222857142857139</v>
      </c>
      <c r="H8" s="220">
        <v>30</v>
      </c>
      <c r="I8" s="220">
        <v>8</v>
      </c>
      <c r="J8" s="223">
        <v>35186</v>
      </c>
      <c r="K8">
        <v>4.0229999999999997</v>
      </c>
      <c r="L8" s="223">
        <v>35186</v>
      </c>
      <c r="M8" s="72">
        <v>8.0459999999999994</v>
      </c>
      <c r="N8" s="236" t="s">
        <v>52</v>
      </c>
    </row>
    <row r="9" spans="1:15" x14ac:dyDescent="0.2">
      <c r="A9" s="26">
        <v>8</v>
      </c>
      <c r="B9" s="26">
        <v>6</v>
      </c>
      <c r="C9" s="218">
        <v>1996.4408602150538</v>
      </c>
      <c r="D9" s="67">
        <v>25.085000000000001</v>
      </c>
      <c r="E9" s="67">
        <v>24.765000000000001</v>
      </c>
      <c r="F9" s="67">
        <v>3.6161428548986541</v>
      </c>
      <c r="G9" s="67">
        <v>0.32499999999999996</v>
      </c>
      <c r="H9" s="35">
        <v>81</v>
      </c>
      <c r="I9" s="35">
        <v>39</v>
      </c>
      <c r="J9" s="223">
        <v>35217</v>
      </c>
      <c r="K9">
        <v>2.012</v>
      </c>
      <c r="L9" s="223">
        <v>35217</v>
      </c>
      <c r="M9" s="72">
        <v>4.0229999999999997</v>
      </c>
    </row>
    <row r="10" spans="1:15" x14ac:dyDescent="0.2">
      <c r="A10" s="26">
        <v>9</v>
      </c>
      <c r="B10" s="26">
        <v>7</v>
      </c>
      <c r="C10" s="26">
        <v>1996.5322580645161</v>
      </c>
      <c r="D10" s="67">
        <v>27.130000000000003</v>
      </c>
      <c r="E10" s="67">
        <v>24.060000000000002</v>
      </c>
      <c r="F10" s="67">
        <v>1.9956735991495038</v>
      </c>
      <c r="G10" s="67">
        <v>0.20271428571428574</v>
      </c>
      <c r="H10" s="35">
        <v>108</v>
      </c>
      <c r="I10" s="35">
        <v>93</v>
      </c>
      <c r="J10" s="223">
        <v>35247</v>
      </c>
      <c r="K10">
        <v>3.0169999999999999</v>
      </c>
      <c r="L10" s="223">
        <v>35247</v>
      </c>
      <c r="M10" s="161">
        <v>4.0229999999999997</v>
      </c>
    </row>
    <row r="11" spans="1:15" x14ac:dyDescent="0.2">
      <c r="A11" s="26">
        <v>10</v>
      </c>
      <c r="B11" s="26">
        <v>8</v>
      </c>
      <c r="C11" s="26">
        <v>1996.6102150537633</v>
      </c>
      <c r="D11" s="67">
        <v>25.655000000000001</v>
      </c>
      <c r="E11" s="67">
        <v>24.572499999999998</v>
      </c>
      <c r="F11" s="67">
        <v>1.5779853434042115</v>
      </c>
      <c r="G11" s="67">
        <v>0.15122380952380954</v>
      </c>
      <c r="H11" s="35">
        <v>86</v>
      </c>
      <c r="I11" s="35">
        <v>48</v>
      </c>
      <c r="J11" s="223">
        <v>35278</v>
      </c>
      <c r="K11">
        <v>2.0110000000000001</v>
      </c>
      <c r="L11" s="223">
        <v>35278</v>
      </c>
      <c r="M11" s="72">
        <v>4.0229999999999997</v>
      </c>
    </row>
    <row r="12" spans="1:15" x14ac:dyDescent="0.2">
      <c r="A12" s="26">
        <v>11</v>
      </c>
      <c r="B12" s="26">
        <v>9</v>
      </c>
      <c r="C12" s="26">
        <v>1996.6827956989248</v>
      </c>
      <c r="D12" s="67">
        <v>28.998200000000001</v>
      </c>
      <c r="E12" s="67">
        <v>23.131350000000001</v>
      </c>
      <c r="F12" s="67">
        <v>1.9433977338070383</v>
      </c>
      <c r="G12" s="67">
        <v>0.17374761904761904</v>
      </c>
      <c r="H12" s="35">
        <v>125</v>
      </c>
      <c r="I12" s="35">
        <v>89</v>
      </c>
      <c r="J12" s="223">
        <v>35309</v>
      </c>
      <c r="K12" s="224">
        <v>7.04</v>
      </c>
      <c r="L12" s="223">
        <v>35309</v>
      </c>
      <c r="M12" s="234">
        <v>9.01</v>
      </c>
    </row>
    <row r="13" spans="1:15" x14ac:dyDescent="0.2">
      <c r="A13" s="26">
        <v>12</v>
      </c>
      <c r="B13" s="26">
        <v>10</v>
      </c>
      <c r="C13" s="26">
        <v>1996.7768817204301</v>
      </c>
      <c r="D13" s="67">
        <v>27.274099999999997</v>
      </c>
      <c r="E13" s="67">
        <v>23.810000000000002</v>
      </c>
      <c r="F13" s="67">
        <v>2.1386254442844397</v>
      </c>
      <c r="G13" s="67">
        <v>0.19500000000000001</v>
      </c>
      <c r="H13" s="35">
        <v>108</v>
      </c>
      <c r="I13" s="35">
        <v>98</v>
      </c>
      <c r="J13" s="223">
        <v>35339</v>
      </c>
      <c r="K13">
        <v>5.0309999999999997</v>
      </c>
      <c r="L13" s="223">
        <v>35339</v>
      </c>
      <c r="M13" s="72">
        <v>6.008</v>
      </c>
    </row>
    <row r="14" spans="1:15" x14ac:dyDescent="0.2">
      <c r="A14" s="26">
        <v>13</v>
      </c>
      <c r="B14" s="26">
        <v>11</v>
      </c>
      <c r="C14" s="26">
        <v>1996.8575268817203</v>
      </c>
      <c r="D14" s="67">
        <v>26.01465</v>
      </c>
      <c r="E14" s="67">
        <v>24.280799999999999</v>
      </c>
      <c r="F14" s="67">
        <v>2.2167689794743599</v>
      </c>
      <c r="G14" s="67">
        <v>0.28500000000000003</v>
      </c>
      <c r="H14" s="35">
        <v>102</v>
      </c>
      <c r="I14" s="35">
        <v>73</v>
      </c>
      <c r="J14" s="223">
        <v>35370</v>
      </c>
      <c r="K14">
        <v>2.0289999999999999</v>
      </c>
      <c r="L14" s="223">
        <v>35370</v>
      </c>
      <c r="M14" s="72">
        <v>3.0019999999999998</v>
      </c>
    </row>
    <row r="15" spans="1:15" x14ac:dyDescent="0.2">
      <c r="A15" s="26">
        <v>14</v>
      </c>
      <c r="B15" s="26">
        <v>12</v>
      </c>
      <c r="C15" s="26">
        <v>1996.9435483870968</v>
      </c>
      <c r="D15" s="67">
        <v>26.470649999999999</v>
      </c>
      <c r="E15" s="67">
        <v>24.128450000000001</v>
      </c>
      <c r="F15" s="67">
        <v>1.1766182318486034</v>
      </c>
      <c r="G15" s="67">
        <v>0.2</v>
      </c>
      <c r="H15" s="35">
        <v>114</v>
      </c>
      <c r="I15" s="35">
        <v>92</v>
      </c>
      <c r="J15" s="223">
        <v>35400</v>
      </c>
      <c r="K15">
        <v>9.0109999999999992</v>
      </c>
      <c r="L15" s="223">
        <v>35409</v>
      </c>
      <c r="M15" s="72">
        <v>26.093</v>
      </c>
    </row>
    <row r="16" spans="1:15" x14ac:dyDescent="0.2">
      <c r="A16" s="26">
        <v>15</v>
      </c>
      <c r="B16" s="26">
        <v>1</v>
      </c>
      <c r="C16" s="26">
        <v>1997.0295698924731</v>
      </c>
      <c r="D16" s="67">
        <v>24.150950000000002</v>
      </c>
      <c r="E16" s="67">
        <v>24.994299999999999</v>
      </c>
      <c r="F16" s="67">
        <v>32.941714197817141</v>
      </c>
      <c r="G16" s="67">
        <v>5.32</v>
      </c>
      <c r="H16" s="114">
        <v>63</v>
      </c>
      <c r="I16" s="114">
        <v>56</v>
      </c>
      <c r="J16" s="223">
        <v>35431</v>
      </c>
      <c r="K16">
        <v>7.0339999999999998</v>
      </c>
      <c r="L16" s="223">
        <v>35431</v>
      </c>
      <c r="M16" s="72">
        <v>11.11</v>
      </c>
    </row>
    <row r="17" spans="1:14" x14ac:dyDescent="0.2">
      <c r="A17" s="26">
        <v>16</v>
      </c>
      <c r="B17" s="26">
        <v>2</v>
      </c>
      <c r="C17" s="26">
        <v>1997.1021505376343</v>
      </c>
      <c r="D17" s="67">
        <v>23.86</v>
      </c>
      <c r="E17" s="67">
        <v>25.191000000000003</v>
      </c>
      <c r="F17" s="67">
        <v>8.0922015475605029</v>
      </c>
      <c r="G17" s="67">
        <v>1.1010476190476188</v>
      </c>
      <c r="H17" s="49">
        <v>46</v>
      </c>
      <c r="I17" s="49">
        <v>34</v>
      </c>
      <c r="J17" s="223">
        <v>35462</v>
      </c>
      <c r="K17">
        <v>7.016</v>
      </c>
      <c r="L17" s="223">
        <v>35462</v>
      </c>
      <c r="M17" s="72">
        <v>11.022</v>
      </c>
    </row>
    <row r="18" spans="1:14" x14ac:dyDescent="0.2">
      <c r="A18" s="26">
        <v>17</v>
      </c>
      <c r="B18" s="26">
        <v>3</v>
      </c>
      <c r="C18" s="26">
        <v>1997.2016129032259</v>
      </c>
      <c r="D18" s="67">
        <v>21.993850000000002</v>
      </c>
      <c r="E18" s="67">
        <v>25.552</v>
      </c>
      <c r="F18" s="67">
        <v>8.8193350234449497</v>
      </c>
      <c r="G18" s="67">
        <v>1.915</v>
      </c>
      <c r="H18" s="115">
        <v>18</v>
      </c>
      <c r="I18" s="115">
        <v>5</v>
      </c>
      <c r="J18" s="223">
        <v>35490</v>
      </c>
      <c r="K18">
        <v>4.0469999999999997</v>
      </c>
      <c r="L18" s="223">
        <v>35490</v>
      </c>
      <c r="M18" s="72">
        <v>6.0860000000000003</v>
      </c>
    </row>
    <row r="19" spans="1:14" x14ac:dyDescent="0.2">
      <c r="A19" s="26">
        <v>18</v>
      </c>
      <c r="B19" s="26">
        <v>4</v>
      </c>
      <c r="C19" s="26">
        <v>1997.2849462365591</v>
      </c>
      <c r="D19" s="67">
        <v>23.111750000000001</v>
      </c>
      <c r="E19" s="67">
        <v>25.317700000000002</v>
      </c>
      <c r="F19" s="67">
        <v>13.434543976107136</v>
      </c>
      <c r="G19" s="67">
        <v>2.9550000000000001</v>
      </c>
      <c r="H19" s="115">
        <v>31</v>
      </c>
      <c r="I19" s="115">
        <v>21</v>
      </c>
      <c r="J19" s="223">
        <v>35521</v>
      </c>
      <c r="K19">
        <v>6.0640000000000001</v>
      </c>
      <c r="L19" s="223">
        <v>35521</v>
      </c>
      <c r="M19" s="72">
        <v>7.9349999999999996</v>
      </c>
    </row>
    <row r="20" spans="1:14" x14ac:dyDescent="0.2">
      <c r="A20" s="26">
        <v>19</v>
      </c>
      <c r="B20" s="26">
        <v>5</v>
      </c>
      <c r="C20" s="26">
        <v>1997.3736559139784</v>
      </c>
      <c r="D20" s="67">
        <v>24.117850000000001</v>
      </c>
      <c r="E20" s="67">
        <v>24.966250000000002</v>
      </c>
      <c r="F20" s="67">
        <v>10.680623139326379</v>
      </c>
      <c r="G20" s="67">
        <v>1.62</v>
      </c>
      <c r="H20" s="49">
        <v>56</v>
      </c>
      <c r="I20" s="49">
        <v>25</v>
      </c>
      <c r="J20" s="223">
        <v>35551</v>
      </c>
      <c r="K20">
        <v>4.9870000000000001</v>
      </c>
      <c r="L20" s="223">
        <v>35551</v>
      </c>
      <c r="M20" s="72">
        <v>6.9859999999999998</v>
      </c>
    </row>
    <row r="21" spans="1:14" x14ac:dyDescent="0.2">
      <c r="A21" s="26">
        <v>20</v>
      </c>
      <c r="B21" s="26">
        <v>6</v>
      </c>
      <c r="C21" s="26">
        <v>1997.4435483870968</v>
      </c>
      <c r="D21" s="67">
        <v>25.215699999999998</v>
      </c>
      <c r="E21" s="67">
        <v>25.004899999999999</v>
      </c>
      <c r="F21" s="67">
        <v>1.9414880106262469</v>
      </c>
      <c r="G21" s="67">
        <v>0.28500000000000003</v>
      </c>
      <c r="H21" s="35">
        <v>112</v>
      </c>
      <c r="I21" s="35">
        <v>71</v>
      </c>
      <c r="J21" s="223">
        <v>35582</v>
      </c>
      <c r="K21">
        <v>10.94</v>
      </c>
      <c r="L21" s="223">
        <v>35582</v>
      </c>
      <c r="M21" s="72">
        <v>13.204000000000001</v>
      </c>
    </row>
    <row r="22" spans="1:14" x14ac:dyDescent="0.2">
      <c r="A22" s="26">
        <v>21</v>
      </c>
      <c r="B22" s="26">
        <v>7</v>
      </c>
      <c r="C22" s="26">
        <v>1997.5456989247311</v>
      </c>
      <c r="D22" s="67">
        <v>24.465150000000001</v>
      </c>
      <c r="E22" s="67">
        <v>25.004800000000003</v>
      </c>
      <c r="F22" s="67">
        <v>3.5650974163526472</v>
      </c>
      <c r="G22" s="67">
        <v>0.37</v>
      </c>
      <c r="H22" s="35">
        <v>83</v>
      </c>
      <c r="I22" s="35">
        <v>41</v>
      </c>
      <c r="J22" s="223">
        <v>35612</v>
      </c>
      <c r="K22">
        <v>2.056</v>
      </c>
      <c r="L22" s="223">
        <v>35612</v>
      </c>
      <c r="M22" s="72">
        <v>7.0389999999999997</v>
      </c>
    </row>
    <row r="23" spans="1:14" x14ac:dyDescent="0.2">
      <c r="A23" s="26">
        <v>22</v>
      </c>
      <c r="B23" s="26">
        <v>8</v>
      </c>
      <c r="C23" s="26">
        <v>1997.6048387096773</v>
      </c>
      <c r="D23" s="67">
        <v>24.16695</v>
      </c>
      <c r="E23" s="67">
        <v>24.975349999999999</v>
      </c>
      <c r="F23" s="67">
        <v>2.2432023916083046</v>
      </c>
      <c r="G23" s="67">
        <v>0.2</v>
      </c>
      <c r="H23" s="35">
        <v>48</v>
      </c>
      <c r="I23" s="35">
        <v>16</v>
      </c>
      <c r="J23" s="223">
        <v>35643</v>
      </c>
      <c r="K23">
        <v>1.1120000000000001</v>
      </c>
      <c r="L23" s="223">
        <v>35643</v>
      </c>
      <c r="M23" s="72">
        <v>1.1120000000000001</v>
      </c>
    </row>
    <row r="24" spans="1:14" x14ac:dyDescent="0.2">
      <c r="A24" s="26">
        <v>23</v>
      </c>
      <c r="B24" s="26">
        <v>9</v>
      </c>
      <c r="C24" s="26">
        <v>1997.7123655913979</v>
      </c>
      <c r="D24" s="67">
        <v>28.232150000000001</v>
      </c>
      <c r="E24" s="67">
        <v>23.4861</v>
      </c>
      <c r="F24" s="67">
        <v>0.76460798666171592</v>
      </c>
      <c r="G24" s="67">
        <v>0.10500000000000001</v>
      </c>
      <c r="H24" s="35">
        <v>113</v>
      </c>
      <c r="I24" s="35">
        <v>83</v>
      </c>
      <c r="J24" s="223">
        <v>35674</v>
      </c>
      <c r="K24">
        <v>3.0710000000000002</v>
      </c>
      <c r="L24" s="223">
        <v>35674</v>
      </c>
      <c r="M24" s="72">
        <v>3.996</v>
      </c>
    </row>
    <row r="25" spans="1:14" x14ac:dyDescent="0.2">
      <c r="A25" s="26">
        <v>24</v>
      </c>
      <c r="B25" s="26">
        <v>10</v>
      </c>
      <c r="C25" s="26">
        <v>1997.7956989247311</v>
      </c>
      <c r="D25" s="67">
        <v>28.593499999999999</v>
      </c>
      <c r="E25" s="67">
        <v>23.297000000000001</v>
      </c>
      <c r="F25" s="67">
        <v>0.79908411146228797</v>
      </c>
      <c r="G25" s="67">
        <v>0.11356212121212121</v>
      </c>
      <c r="H25" s="35">
        <v>123</v>
      </c>
      <c r="I25" s="35">
        <v>111</v>
      </c>
      <c r="J25" s="223">
        <v>35704</v>
      </c>
      <c r="K25">
        <v>2.0499999999999998</v>
      </c>
      <c r="L25" s="223">
        <v>35704</v>
      </c>
      <c r="M25" s="72">
        <v>3.0070000000000001</v>
      </c>
    </row>
    <row r="26" spans="1:14" x14ac:dyDescent="0.2">
      <c r="A26" s="26">
        <v>25</v>
      </c>
      <c r="B26" s="26">
        <v>11</v>
      </c>
      <c r="C26" s="26">
        <v>1997.8709677419354</v>
      </c>
      <c r="D26" s="67">
        <v>26.563700000000001</v>
      </c>
      <c r="E26" s="67">
        <v>24.0929</v>
      </c>
      <c r="F26" s="67">
        <v>0.51461435496776942</v>
      </c>
      <c r="G26" s="67">
        <v>0.17096515151515151</v>
      </c>
      <c r="H26" s="35">
        <v>68</v>
      </c>
      <c r="I26" s="35">
        <v>57</v>
      </c>
      <c r="J26" s="223">
        <v>35735</v>
      </c>
      <c r="K26">
        <v>7.1219999999999999</v>
      </c>
      <c r="L26" s="223">
        <v>35735</v>
      </c>
      <c r="M26" s="72">
        <v>15.064</v>
      </c>
    </row>
    <row r="27" spans="1:14" x14ac:dyDescent="0.2">
      <c r="A27" s="26">
        <v>26</v>
      </c>
      <c r="B27" s="26">
        <v>12</v>
      </c>
      <c r="C27" s="26">
        <v>1997.9516129032259</v>
      </c>
      <c r="D27" s="67">
        <v>25.015250000000002</v>
      </c>
      <c r="E27" s="67">
        <v>24.7166</v>
      </c>
      <c r="F27" s="67">
        <v>5.6720615084939521</v>
      </c>
      <c r="G27" s="67">
        <v>0.82621566731141205</v>
      </c>
      <c r="H27" s="35">
        <v>45</v>
      </c>
      <c r="I27" s="35">
        <v>27</v>
      </c>
      <c r="J27" s="223">
        <v>35765</v>
      </c>
      <c r="K27">
        <v>4.0250000000000004</v>
      </c>
      <c r="L27" s="223">
        <v>35765</v>
      </c>
      <c r="M27" s="72">
        <v>5.12</v>
      </c>
    </row>
    <row r="28" spans="1:14" x14ac:dyDescent="0.2">
      <c r="A28" s="26">
        <v>27</v>
      </c>
      <c r="B28" s="26">
        <v>1</v>
      </c>
      <c r="C28" s="26">
        <v>1998.0456989247311</v>
      </c>
      <c r="D28" s="67">
        <v>24.725000000000001</v>
      </c>
      <c r="E28" s="67">
        <v>24.814900000000002</v>
      </c>
      <c r="F28" s="67">
        <v>6.7900732574407048</v>
      </c>
      <c r="G28" s="67">
        <v>0.65366666666666673</v>
      </c>
      <c r="H28" s="35">
        <v>90</v>
      </c>
      <c r="I28" s="35">
        <v>47</v>
      </c>
      <c r="J28" s="223">
        <v>35796</v>
      </c>
      <c r="K28">
        <v>3.0179999999999998</v>
      </c>
      <c r="L28" s="223">
        <v>35796</v>
      </c>
      <c r="M28" s="72">
        <v>7.12</v>
      </c>
    </row>
    <row r="29" spans="1:14" x14ac:dyDescent="0.2">
      <c r="A29" s="26">
        <v>28</v>
      </c>
      <c r="B29" s="26">
        <v>2</v>
      </c>
      <c r="C29" s="26">
        <v>1998.1209677419354</v>
      </c>
      <c r="D29" s="67">
        <v>25.857949999999999</v>
      </c>
      <c r="E29" s="67">
        <v>24.545549999999999</v>
      </c>
      <c r="F29" s="67">
        <v>1.9106028572694005</v>
      </c>
      <c r="G29" s="67">
        <v>0.38143939393939397</v>
      </c>
      <c r="H29" s="35">
        <v>90</v>
      </c>
      <c r="I29" s="35">
        <v>46</v>
      </c>
      <c r="J29" s="223">
        <v>35827</v>
      </c>
      <c r="K29">
        <v>20.085000000000001</v>
      </c>
      <c r="L29" s="223">
        <v>35827</v>
      </c>
      <c r="M29" s="72">
        <v>22.123000000000001</v>
      </c>
    </row>
    <row r="30" spans="1:14" x14ac:dyDescent="0.2">
      <c r="A30" s="26">
        <v>29</v>
      </c>
      <c r="B30" s="26">
        <v>3</v>
      </c>
      <c r="C30" s="26">
        <v>1998.1962365591398</v>
      </c>
      <c r="D30" s="67">
        <v>22.33325</v>
      </c>
      <c r="E30" s="67">
        <v>25.515549999999998</v>
      </c>
      <c r="F30" s="67">
        <v>25.947961477144876</v>
      </c>
      <c r="G30" s="67">
        <v>6.131939393939394</v>
      </c>
      <c r="H30" s="115">
        <v>40</v>
      </c>
      <c r="I30" s="115">
        <v>6</v>
      </c>
      <c r="J30" s="223">
        <v>35855</v>
      </c>
      <c r="K30">
        <v>4.9930000000000003</v>
      </c>
      <c r="L30" s="223">
        <v>35855</v>
      </c>
      <c r="M30" s="72">
        <v>4.9930000000000003</v>
      </c>
    </row>
    <row r="31" spans="1:14" x14ac:dyDescent="0.2">
      <c r="A31" s="26">
        <v>30</v>
      </c>
      <c r="B31" s="26">
        <v>4</v>
      </c>
      <c r="C31" s="26">
        <v>1998.2822580645161</v>
      </c>
      <c r="D31" s="67">
        <v>26.50985</v>
      </c>
      <c r="E31" s="67">
        <v>24.3339</v>
      </c>
      <c r="F31" s="67">
        <v>1.1095931142512168</v>
      </c>
      <c r="G31" s="67">
        <v>0.29499999999999998</v>
      </c>
      <c r="H31" s="35">
        <v>87</v>
      </c>
      <c r="I31" s="35">
        <v>54</v>
      </c>
      <c r="J31" s="223">
        <v>35886</v>
      </c>
      <c r="K31">
        <v>3.0110000000000001</v>
      </c>
      <c r="L31" s="223">
        <v>35886</v>
      </c>
      <c r="M31" s="72">
        <v>9.0370000000000008</v>
      </c>
      <c r="N31" t="s">
        <v>30</v>
      </c>
    </row>
    <row r="32" spans="1:14" x14ac:dyDescent="0.2">
      <c r="A32" s="26">
        <v>31</v>
      </c>
      <c r="B32" s="26">
        <v>6</v>
      </c>
      <c r="C32" s="26">
        <v>1998.3897849462364</v>
      </c>
      <c r="D32" s="67">
        <v>26.466050000000003</v>
      </c>
      <c r="E32" s="67">
        <v>24.299299999999999</v>
      </c>
      <c r="F32" s="67">
        <v>1.4962243040306529</v>
      </c>
      <c r="G32" s="67">
        <v>0.19545757575757577</v>
      </c>
      <c r="H32" s="35">
        <v>115</v>
      </c>
      <c r="I32" s="35">
        <v>98</v>
      </c>
      <c r="J32" s="223">
        <v>35947</v>
      </c>
      <c r="K32">
        <v>4.0640000000000001</v>
      </c>
      <c r="L32" s="223">
        <v>35947</v>
      </c>
      <c r="M32" s="72">
        <v>5.0339999999999998</v>
      </c>
    </row>
    <row r="33" spans="1:13" x14ac:dyDescent="0.2">
      <c r="A33" s="26">
        <v>32</v>
      </c>
      <c r="B33" s="26">
        <v>7</v>
      </c>
      <c r="C33" s="26">
        <v>1998.5241935483871</v>
      </c>
      <c r="D33" s="67">
        <v>24.796199999999999</v>
      </c>
      <c r="E33" s="67">
        <v>24.81305</v>
      </c>
      <c r="F33" s="67">
        <v>1.5659017711568228</v>
      </c>
      <c r="G33" s="67">
        <v>0.2646787878787879</v>
      </c>
      <c r="H33" s="35">
        <v>72</v>
      </c>
      <c r="I33" s="35">
        <v>27</v>
      </c>
      <c r="J33" s="223">
        <v>35977</v>
      </c>
      <c r="K33">
        <v>12.074999999999999</v>
      </c>
      <c r="L33" s="223">
        <v>35977</v>
      </c>
      <c r="M33" s="72">
        <v>14.106999999999999</v>
      </c>
    </row>
    <row r="34" spans="1:13" x14ac:dyDescent="0.2">
      <c r="A34" s="26">
        <v>33</v>
      </c>
      <c r="B34" s="26">
        <v>8</v>
      </c>
      <c r="C34" s="26">
        <v>1998.6075268817203</v>
      </c>
      <c r="D34" s="67">
        <v>28.402349999999998</v>
      </c>
      <c r="E34" s="67">
        <v>23.522950000000002</v>
      </c>
      <c r="F34" s="67">
        <v>1.0283197894582572</v>
      </c>
      <c r="G34" s="67">
        <v>0.17587742577288035</v>
      </c>
      <c r="H34" s="35">
        <v>109</v>
      </c>
      <c r="I34" s="35">
        <v>76</v>
      </c>
      <c r="J34" s="223">
        <v>36008</v>
      </c>
      <c r="K34">
        <v>3.0049999999999999</v>
      </c>
      <c r="L34" s="223">
        <v>36008</v>
      </c>
      <c r="M34" s="72">
        <v>4.0019999999999998</v>
      </c>
    </row>
    <row r="35" spans="1:13" x14ac:dyDescent="0.2">
      <c r="A35" s="26">
        <v>34</v>
      </c>
      <c r="B35" s="26">
        <v>9</v>
      </c>
      <c r="C35" s="26">
        <v>1998.6801075268818</v>
      </c>
      <c r="D35" s="67">
        <v>28.3035</v>
      </c>
      <c r="E35" s="67">
        <v>23.409700000000001</v>
      </c>
      <c r="F35" s="67">
        <v>1.1998009524600404</v>
      </c>
      <c r="G35" s="67">
        <v>0.14500000000000002</v>
      </c>
      <c r="H35" s="35">
        <v>117</v>
      </c>
      <c r="I35" s="35">
        <v>94</v>
      </c>
      <c r="J35" s="223">
        <v>36039</v>
      </c>
      <c r="K35">
        <v>2.161</v>
      </c>
      <c r="L35" s="223">
        <v>36039</v>
      </c>
      <c r="M35" s="72">
        <v>3.0430000000000001</v>
      </c>
    </row>
    <row r="36" spans="1:13" x14ac:dyDescent="0.2">
      <c r="A36" s="26">
        <v>35</v>
      </c>
      <c r="B36" s="26">
        <v>10</v>
      </c>
      <c r="C36" s="26">
        <v>1998.752688172043</v>
      </c>
      <c r="D36" s="67">
        <v>27.08175</v>
      </c>
      <c r="E36" s="67">
        <v>23.973849999999999</v>
      </c>
      <c r="F36" s="67">
        <v>1.6728374132737376</v>
      </c>
      <c r="G36" s="67">
        <v>0.16</v>
      </c>
      <c r="H36" s="35">
        <v>110</v>
      </c>
      <c r="I36" s="35">
        <v>101</v>
      </c>
      <c r="J36" s="223">
        <v>36069</v>
      </c>
      <c r="K36">
        <v>3.0379999999999998</v>
      </c>
      <c r="L36" s="223">
        <v>36069</v>
      </c>
      <c r="M36" s="72">
        <v>4.1219999999999999</v>
      </c>
    </row>
    <row r="37" spans="1:13" x14ac:dyDescent="0.2">
      <c r="A37" s="26">
        <v>36</v>
      </c>
      <c r="B37" s="26">
        <v>11</v>
      </c>
      <c r="C37" s="26">
        <v>1998.8709677419354</v>
      </c>
      <c r="D37" s="67">
        <v>27.269400000000001</v>
      </c>
      <c r="E37" s="67">
        <v>23.857399999999998</v>
      </c>
      <c r="F37" s="67">
        <v>1.63</v>
      </c>
      <c r="G37" s="67">
        <v>0.13500000000000001</v>
      </c>
      <c r="H37" s="217">
        <v>122</v>
      </c>
      <c r="I37" s="35">
        <v>113</v>
      </c>
      <c r="J37" s="223">
        <v>36100</v>
      </c>
      <c r="K37">
        <v>4.9690000000000003</v>
      </c>
      <c r="L37" s="223">
        <v>36100</v>
      </c>
      <c r="M37" s="72">
        <v>8.1110000000000007</v>
      </c>
    </row>
    <row r="38" spans="1:13" x14ac:dyDescent="0.2">
      <c r="A38" s="26">
        <v>37</v>
      </c>
      <c r="B38" s="26">
        <v>12</v>
      </c>
      <c r="C38" s="26">
        <v>1998.9435483870968</v>
      </c>
      <c r="D38" s="67">
        <v>27.024949999999997</v>
      </c>
      <c r="E38" s="67">
        <v>24.036949999999997</v>
      </c>
      <c r="F38" s="67">
        <v>1.27</v>
      </c>
      <c r="G38" s="67">
        <v>0.15610909090909092</v>
      </c>
      <c r="H38" s="217">
        <v>109</v>
      </c>
      <c r="I38" s="35">
        <v>103</v>
      </c>
      <c r="J38" s="223">
        <v>36130</v>
      </c>
      <c r="K38">
        <v>7.03</v>
      </c>
      <c r="L38" s="223">
        <v>36130</v>
      </c>
      <c r="M38" s="72">
        <v>23.123999999999999</v>
      </c>
    </row>
    <row r="39" spans="1:13" x14ac:dyDescent="0.2">
      <c r="A39" s="26">
        <v>38</v>
      </c>
      <c r="B39" s="26">
        <v>1</v>
      </c>
      <c r="C39" s="26">
        <v>1999.0430107526881</v>
      </c>
      <c r="D39" s="67">
        <v>24.551449999999999</v>
      </c>
      <c r="E39" s="67">
        <v>24.93835</v>
      </c>
      <c r="F39" s="67">
        <v>9.2249999999999996</v>
      </c>
      <c r="G39" s="67">
        <v>1.3659545454545454</v>
      </c>
      <c r="H39" s="221">
        <v>75</v>
      </c>
      <c r="I39" s="114">
        <v>49</v>
      </c>
      <c r="J39" s="223">
        <v>36161</v>
      </c>
      <c r="K39">
        <v>1.119</v>
      </c>
      <c r="L39" s="223">
        <v>36161</v>
      </c>
      <c r="M39" s="72">
        <v>1.119</v>
      </c>
    </row>
    <row r="40" spans="1:13" x14ac:dyDescent="0.2">
      <c r="A40" s="26">
        <v>39</v>
      </c>
      <c r="B40" s="26">
        <v>2</v>
      </c>
      <c r="C40" s="26">
        <v>1999.1155913978494</v>
      </c>
      <c r="D40" s="67">
        <v>22.39235</v>
      </c>
      <c r="E40" s="67">
        <v>25.5105</v>
      </c>
      <c r="F40" s="67">
        <v>22.1</v>
      </c>
      <c r="G40" s="67">
        <v>3.3654185331576643</v>
      </c>
      <c r="H40" s="221">
        <v>60</v>
      </c>
      <c r="I40" s="114">
        <v>29</v>
      </c>
      <c r="J40" s="223">
        <v>36192</v>
      </c>
      <c r="K40">
        <v>7.06</v>
      </c>
      <c r="L40" s="223">
        <v>36192</v>
      </c>
      <c r="M40" s="72">
        <v>24.123000000000001</v>
      </c>
    </row>
    <row r="41" spans="1:13" x14ac:dyDescent="0.2">
      <c r="A41" s="26">
        <v>40</v>
      </c>
      <c r="B41" s="26">
        <v>3</v>
      </c>
      <c r="C41" s="26">
        <v>1999.1935483870968</v>
      </c>
      <c r="D41" s="67">
        <v>24.620699999999999</v>
      </c>
      <c r="E41" s="67">
        <v>24.882849999999998</v>
      </c>
      <c r="F41" s="67">
        <v>3.7250000000000001</v>
      </c>
      <c r="G41" s="67">
        <v>0.50912121212121209</v>
      </c>
      <c r="H41" s="221">
        <v>54</v>
      </c>
      <c r="I41" s="114">
        <v>28</v>
      </c>
      <c r="J41" s="223">
        <v>36220</v>
      </c>
      <c r="K41">
        <v>3.0110000000000001</v>
      </c>
      <c r="L41" s="223">
        <v>36220</v>
      </c>
      <c r="M41" s="72">
        <v>9.0879999999999992</v>
      </c>
    </row>
    <row r="42" spans="1:13" x14ac:dyDescent="0.2">
      <c r="A42" s="26">
        <v>41</v>
      </c>
      <c r="B42" s="26">
        <v>4</v>
      </c>
      <c r="C42" s="26">
        <v>1999.260752688172</v>
      </c>
      <c r="D42" s="67">
        <v>25.758949999999999</v>
      </c>
      <c r="E42" s="67">
        <v>24.561</v>
      </c>
      <c r="F42" s="67">
        <v>0.52848017706249129</v>
      </c>
      <c r="G42" s="67">
        <v>0.15683181818181821</v>
      </c>
      <c r="H42" s="217">
        <v>78</v>
      </c>
      <c r="I42" s="35">
        <v>46</v>
      </c>
      <c r="J42" s="223">
        <v>36251</v>
      </c>
      <c r="K42">
        <v>18.145</v>
      </c>
      <c r="L42" s="223">
        <v>36251</v>
      </c>
      <c r="M42" s="72">
        <v>19.196999999999999</v>
      </c>
    </row>
    <row r="43" spans="1:13" x14ac:dyDescent="0.2">
      <c r="A43" s="26">
        <v>42</v>
      </c>
      <c r="B43" s="26">
        <v>5</v>
      </c>
      <c r="C43" s="26">
        <v>1999.3521505376343</v>
      </c>
      <c r="D43" s="67">
        <v>25.8903</v>
      </c>
      <c r="E43" s="67">
        <v>24.478999999999999</v>
      </c>
      <c r="F43" s="67">
        <v>2.35</v>
      </c>
      <c r="G43" s="67">
        <v>0.18943484848484851</v>
      </c>
      <c r="H43" s="217">
        <v>103</v>
      </c>
      <c r="I43" s="35">
        <v>78</v>
      </c>
      <c r="J43" s="223">
        <v>36281</v>
      </c>
      <c r="K43">
        <v>3</v>
      </c>
      <c r="L43" s="223">
        <v>36281</v>
      </c>
      <c r="M43" s="72">
        <v>4.0549999999999997</v>
      </c>
    </row>
    <row r="44" spans="1:13" x14ac:dyDescent="0.2">
      <c r="A44" s="26">
        <v>43</v>
      </c>
      <c r="B44" s="26">
        <v>6</v>
      </c>
      <c r="C44" s="26">
        <v>1999.4327956989248</v>
      </c>
      <c r="D44" s="67">
        <v>26.00855</v>
      </c>
      <c r="E44" s="67">
        <v>24.422499999999999</v>
      </c>
      <c r="F44" s="67">
        <v>1.655</v>
      </c>
      <c r="G44" s="67">
        <v>0.1274409090909091</v>
      </c>
      <c r="H44" s="217">
        <v>80</v>
      </c>
      <c r="I44" s="35">
        <v>61</v>
      </c>
      <c r="J44" s="223">
        <v>36312</v>
      </c>
      <c r="K44">
        <v>2.1680000000000001</v>
      </c>
      <c r="L44" s="223">
        <v>36312</v>
      </c>
      <c r="M44" s="72">
        <v>2.1680000000000001</v>
      </c>
    </row>
    <row r="45" spans="1:13" x14ac:dyDescent="0.2">
      <c r="A45" s="26">
        <v>44</v>
      </c>
      <c r="B45" s="26">
        <v>7</v>
      </c>
      <c r="C45" s="26">
        <v>1999.5215053763441</v>
      </c>
      <c r="D45" s="67">
        <v>26.368099999999998</v>
      </c>
      <c r="E45" s="67">
        <v>24.287799999999997</v>
      </c>
      <c r="F45" s="67">
        <v>4.835</v>
      </c>
      <c r="G45" s="67">
        <v>0.32280625000000002</v>
      </c>
      <c r="H45" s="217">
        <v>92</v>
      </c>
      <c r="I45" s="35">
        <v>62</v>
      </c>
      <c r="J45" s="223">
        <v>36342</v>
      </c>
      <c r="K45">
        <v>3.988</v>
      </c>
      <c r="L45" s="223">
        <v>36342</v>
      </c>
      <c r="M45" s="72">
        <v>6.0759999999999996</v>
      </c>
    </row>
    <row r="46" spans="1:13" x14ac:dyDescent="0.2">
      <c r="A46" s="26">
        <v>45</v>
      </c>
      <c r="B46" s="26">
        <v>8</v>
      </c>
      <c r="C46" s="26">
        <v>1999.6236559139784</v>
      </c>
      <c r="D46" s="67">
        <v>27.33935</v>
      </c>
      <c r="E46" s="67">
        <v>23.874850000000002</v>
      </c>
      <c r="F46" s="67">
        <v>1.5150000000000001</v>
      </c>
      <c r="G46" s="67">
        <v>0.16095625000000002</v>
      </c>
      <c r="H46" s="217">
        <v>105</v>
      </c>
      <c r="I46" s="35">
        <v>74</v>
      </c>
      <c r="J46" s="223">
        <v>36373</v>
      </c>
      <c r="K46">
        <v>9.0429999999999993</v>
      </c>
      <c r="L46" s="223">
        <v>36373</v>
      </c>
      <c r="M46" s="72">
        <v>12.035</v>
      </c>
    </row>
    <row r="47" spans="1:13" x14ac:dyDescent="0.2">
      <c r="A47" s="26">
        <v>46</v>
      </c>
      <c r="B47" s="26">
        <v>9</v>
      </c>
      <c r="C47" s="26">
        <v>1999.6962365591398</v>
      </c>
      <c r="D47" s="67">
        <v>29.199649999999998</v>
      </c>
      <c r="E47" s="67">
        <v>23.073050000000002</v>
      </c>
      <c r="F47" s="67">
        <v>0.66999999999999993</v>
      </c>
      <c r="G47" s="67">
        <v>9.7662499999999999E-2</v>
      </c>
      <c r="H47" s="217">
        <v>120</v>
      </c>
      <c r="I47" s="35">
        <v>115</v>
      </c>
      <c r="J47" s="223">
        <v>36404</v>
      </c>
      <c r="K47">
        <v>4.0060000000000002</v>
      </c>
      <c r="L47" s="223">
        <v>36404</v>
      </c>
      <c r="M47" s="72">
        <v>12.039</v>
      </c>
    </row>
    <row r="48" spans="1:13" x14ac:dyDescent="0.2">
      <c r="A48" s="26">
        <v>47</v>
      </c>
      <c r="B48" s="26">
        <v>10</v>
      </c>
      <c r="C48" s="26">
        <v>1999.7876344086021</v>
      </c>
      <c r="D48" s="67">
        <v>28.342449999999999</v>
      </c>
      <c r="E48" s="67">
        <v>23.34355</v>
      </c>
      <c r="F48" s="67">
        <v>0.52</v>
      </c>
      <c r="G48" s="67">
        <v>0.06</v>
      </c>
      <c r="H48" s="217">
        <v>122</v>
      </c>
      <c r="I48" s="35">
        <v>112</v>
      </c>
      <c r="J48" s="223">
        <v>36434</v>
      </c>
      <c r="K48">
        <v>13.106</v>
      </c>
      <c r="L48" s="223">
        <v>36434</v>
      </c>
      <c r="M48" s="72">
        <v>17.103000000000002</v>
      </c>
    </row>
    <row r="49" spans="1:13" x14ac:dyDescent="0.2">
      <c r="A49" s="26">
        <v>48</v>
      </c>
      <c r="B49" s="26">
        <v>11</v>
      </c>
      <c r="C49" s="26">
        <v>1999.8467741935483</v>
      </c>
      <c r="D49" s="67">
        <v>28.431850000000001</v>
      </c>
      <c r="E49" s="67">
        <v>23.265999999999998</v>
      </c>
      <c r="F49" s="67">
        <v>1.1600000000000001</v>
      </c>
      <c r="G49" s="67">
        <v>0.16250000000000001</v>
      </c>
      <c r="H49" s="217">
        <v>114</v>
      </c>
      <c r="I49" s="35">
        <v>107</v>
      </c>
      <c r="J49" s="223">
        <v>36465</v>
      </c>
      <c r="K49">
        <v>13.137</v>
      </c>
      <c r="L49" s="223">
        <v>36465</v>
      </c>
      <c r="M49" s="72">
        <v>18.064</v>
      </c>
    </row>
    <row r="50" spans="1:13" x14ac:dyDescent="0.2">
      <c r="A50" s="26">
        <v>49</v>
      </c>
      <c r="B50" s="26">
        <v>12</v>
      </c>
      <c r="C50" s="26">
        <v>1999.9274193548388</v>
      </c>
      <c r="D50" s="67">
        <v>28.564900000000002</v>
      </c>
      <c r="E50" s="67">
        <v>23.014899999999997</v>
      </c>
      <c r="F50" s="67">
        <v>0.77256355577913882</v>
      </c>
      <c r="G50" s="67">
        <v>0.1225</v>
      </c>
      <c r="H50" s="217">
        <v>126</v>
      </c>
      <c r="I50" s="35">
        <v>113</v>
      </c>
      <c r="J50" s="223">
        <v>36495</v>
      </c>
      <c r="K50">
        <v>17.079000000000001</v>
      </c>
      <c r="L50" s="223">
        <v>36495</v>
      </c>
      <c r="M50" s="72">
        <v>35.158999999999999</v>
      </c>
    </row>
    <row r="51" spans="1:13" x14ac:dyDescent="0.2">
      <c r="A51" s="26">
        <v>50</v>
      </c>
      <c r="B51" s="26">
        <v>1</v>
      </c>
      <c r="C51" s="26">
        <v>2000.0188172043011</v>
      </c>
      <c r="D51" s="67">
        <v>25.050850000000001</v>
      </c>
      <c r="E51" s="67">
        <v>24.695499999999999</v>
      </c>
      <c r="F51" s="67">
        <v>13.307274548691817</v>
      </c>
      <c r="G51" s="67">
        <v>1.0010000000000001</v>
      </c>
      <c r="H51" s="221">
        <v>81</v>
      </c>
      <c r="I51" s="114">
        <v>51</v>
      </c>
      <c r="J51" s="223">
        <v>36526</v>
      </c>
      <c r="K51">
        <v>6.1379999999999999</v>
      </c>
      <c r="L51" s="223">
        <v>36526</v>
      </c>
      <c r="M51" s="72">
        <v>9.06</v>
      </c>
    </row>
    <row r="52" spans="1:13" x14ac:dyDescent="0.2">
      <c r="A52" s="26">
        <v>51</v>
      </c>
      <c r="B52" s="26">
        <v>2</v>
      </c>
      <c r="C52" s="26">
        <v>2000.1129032258063</v>
      </c>
      <c r="D52" s="67">
        <v>23.555499999999999</v>
      </c>
      <c r="E52" s="67">
        <v>25.158000000000001</v>
      </c>
      <c r="F52" s="67">
        <v>6.5347277999408293</v>
      </c>
      <c r="G52" s="67">
        <v>1.0976874999999999</v>
      </c>
      <c r="H52" s="222">
        <v>43</v>
      </c>
      <c r="I52" s="49">
        <v>35</v>
      </c>
      <c r="J52" s="223">
        <v>36557</v>
      </c>
      <c r="K52">
        <v>7.0049999999999999</v>
      </c>
      <c r="L52" s="223">
        <v>36557</v>
      </c>
      <c r="M52" s="72">
        <v>11.034000000000001</v>
      </c>
    </row>
    <row r="53" spans="1:13" x14ac:dyDescent="0.2">
      <c r="A53" s="26">
        <v>52</v>
      </c>
      <c r="B53" s="26">
        <v>3</v>
      </c>
      <c r="C53" s="26">
        <v>2000.1881720430108</v>
      </c>
      <c r="D53" s="67">
        <v>24.6633</v>
      </c>
      <c r="E53" s="67">
        <v>24.852499999999999</v>
      </c>
      <c r="F53" s="67">
        <v>1.4352624291834712</v>
      </c>
      <c r="G53" s="67">
        <v>0.19369999999999998</v>
      </c>
      <c r="H53" s="222">
        <v>46</v>
      </c>
      <c r="I53" s="49">
        <v>26</v>
      </c>
      <c r="J53" s="223">
        <v>36586</v>
      </c>
      <c r="K53">
        <v>4.0620000000000003</v>
      </c>
      <c r="L53" s="223">
        <v>36586</v>
      </c>
      <c r="M53" s="72">
        <v>6.024</v>
      </c>
    </row>
    <row r="54" spans="1:13" x14ac:dyDescent="0.2">
      <c r="A54" s="26">
        <v>53</v>
      </c>
      <c r="B54" s="26">
        <v>4</v>
      </c>
      <c r="C54" s="26">
        <v>2000.2741935483871</v>
      </c>
      <c r="D54" s="67">
        <v>24.443200000000001</v>
      </c>
      <c r="E54" s="67">
        <v>24.984500000000001</v>
      </c>
      <c r="F54" s="67">
        <v>5.6368062669545447</v>
      </c>
      <c r="G54" s="67">
        <v>0.8</v>
      </c>
      <c r="H54" s="221">
        <v>53</v>
      </c>
      <c r="I54" s="114">
        <v>41</v>
      </c>
      <c r="J54" s="223">
        <v>36617</v>
      </c>
      <c r="K54">
        <v>8.0559999999999992</v>
      </c>
      <c r="L54" s="223">
        <v>36617</v>
      </c>
      <c r="M54" s="72">
        <v>24.120999999999999</v>
      </c>
    </row>
    <row r="55" spans="1:13" x14ac:dyDescent="0.2">
      <c r="A55" s="26">
        <v>54</v>
      </c>
      <c r="B55" s="26">
        <v>5</v>
      </c>
      <c r="C55" s="26">
        <v>2000.3629032258063</v>
      </c>
      <c r="D55" s="67">
        <v>23.722100000000001</v>
      </c>
      <c r="E55" s="67">
        <v>25.1265</v>
      </c>
      <c r="F55" s="67">
        <v>3.6300080723324109</v>
      </c>
      <c r="G55" s="67">
        <v>0.39487500000000003</v>
      </c>
      <c r="H55" s="220">
        <v>28</v>
      </c>
      <c r="I55" s="115">
        <v>12</v>
      </c>
      <c r="J55" s="223">
        <v>36647</v>
      </c>
      <c r="K55">
        <v>8.0329999999999995</v>
      </c>
      <c r="L55" s="223">
        <v>36647</v>
      </c>
      <c r="M55" s="72">
        <v>11.13</v>
      </c>
    </row>
    <row r="56" spans="1:13" x14ac:dyDescent="0.2">
      <c r="A56" s="26">
        <v>55</v>
      </c>
      <c r="B56" s="26">
        <v>6</v>
      </c>
      <c r="C56" s="26">
        <v>2000.4462365591398</v>
      </c>
      <c r="D56" s="67">
        <v>25.1389</v>
      </c>
      <c r="E56" s="67">
        <v>24.78135</v>
      </c>
      <c r="F56" s="67">
        <v>1.1206701090917053</v>
      </c>
      <c r="G56" s="67">
        <v>0.12041250000000001</v>
      </c>
      <c r="H56" s="217">
        <v>92</v>
      </c>
      <c r="I56" s="35">
        <v>49</v>
      </c>
      <c r="J56" s="223">
        <v>36678</v>
      </c>
      <c r="K56">
        <v>3.0379999999999998</v>
      </c>
      <c r="L56" s="223">
        <v>36678</v>
      </c>
      <c r="M56" s="72">
        <v>3.9980000000000002</v>
      </c>
    </row>
    <row r="57" spans="1:13" x14ac:dyDescent="0.2">
      <c r="A57" s="26">
        <v>56</v>
      </c>
      <c r="B57" s="26">
        <v>7</v>
      </c>
      <c r="C57" s="26">
        <v>2000.516129032258</v>
      </c>
      <c r="D57" s="67">
        <v>23.344899999999999</v>
      </c>
      <c r="E57" s="67">
        <v>25.268599999999999</v>
      </c>
      <c r="F57" s="67">
        <v>10.442642205336615</v>
      </c>
      <c r="G57" s="67">
        <v>1.0546250000000001</v>
      </c>
      <c r="H57" s="217">
        <v>48</v>
      </c>
      <c r="I57" s="35">
        <v>10</v>
      </c>
      <c r="J57" s="223">
        <v>36708</v>
      </c>
      <c r="K57">
        <v>1.083</v>
      </c>
      <c r="L57" s="223">
        <v>36708</v>
      </c>
      <c r="M57" s="72">
        <v>2.0099999999999998</v>
      </c>
    </row>
    <row r="58" spans="1:13" x14ac:dyDescent="0.2">
      <c r="A58" s="26">
        <v>57</v>
      </c>
      <c r="B58" s="26">
        <v>8</v>
      </c>
      <c r="C58" s="26">
        <v>2000.6021505376343</v>
      </c>
      <c r="D58" s="67">
        <v>28.151699999999998</v>
      </c>
      <c r="E58" s="67">
        <v>23.6419</v>
      </c>
      <c r="F58" s="67">
        <v>1.0091217619113486</v>
      </c>
      <c r="G58" s="67">
        <v>0.16120000000000001</v>
      </c>
      <c r="H58" s="217">
        <v>113</v>
      </c>
      <c r="I58" s="35">
        <v>86</v>
      </c>
      <c r="J58" s="223">
        <v>36739</v>
      </c>
      <c r="K58">
        <v>2.173</v>
      </c>
      <c r="L58" s="223">
        <v>36739</v>
      </c>
      <c r="M58" s="72">
        <v>5.0579999999999998</v>
      </c>
    </row>
    <row r="59" spans="1:13" x14ac:dyDescent="0.2">
      <c r="A59" s="26">
        <v>58</v>
      </c>
      <c r="B59" s="26">
        <v>9</v>
      </c>
      <c r="C59" s="26">
        <v>2000.6908602150538</v>
      </c>
      <c r="D59" s="67">
        <v>27.543799999999997</v>
      </c>
      <c r="E59" s="67">
        <v>23.795449999999999</v>
      </c>
      <c r="F59" s="67">
        <v>3.2305830884665148</v>
      </c>
      <c r="G59" s="67">
        <v>0.29518125000000001</v>
      </c>
      <c r="H59" s="217">
        <v>111</v>
      </c>
      <c r="I59" s="35">
        <v>92</v>
      </c>
      <c r="J59" s="223">
        <v>36770</v>
      </c>
      <c r="K59">
        <v>3.08</v>
      </c>
      <c r="L59" s="223">
        <v>36770</v>
      </c>
      <c r="M59" s="72">
        <v>6.9930000000000003</v>
      </c>
    </row>
    <row r="60" spans="1:13" x14ac:dyDescent="0.2">
      <c r="A60" s="26">
        <v>59</v>
      </c>
      <c r="B60" s="26">
        <v>10</v>
      </c>
      <c r="C60" s="26">
        <v>2000.7822580645161</v>
      </c>
      <c r="D60" s="67">
        <v>27.762450000000001</v>
      </c>
      <c r="E60" s="67"/>
      <c r="F60" s="67">
        <v>0.94648694134538147</v>
      </c>
      <c r="G60" s="67">
        <v>0.11499999999999999</v>
      </c>
      <c r="H60" s="217">
        <v>124</v>
      </c>
      <c r="I60" s="35">
        <v>103</v>
      </c>
      <c r="J60" s="223">
        <v>36800</v>
      </c>
      <c r="K60" s="36">
        <v>7.0209999999999999</v>
      </c>
      <c r="L60" s="223">
        <v>36800</v>
      </c>
      <c r="M60" s="37">
        <v>11.055999999999999</v>
      </c>
    </row>
    <row r="61" spans="1:13" x14ac:dyDescent="0.2">
      <c r="A61" s="26">
        <v>60</v>
      </c>
      <c r="B61" s="26">
        <v>11</v>
      </c>
      <c r="C61" s="26">
        <v>2000.8602150537633</v>
      </c>
      <c r="D61" s="226">
        <v>28.025199999999998</v>
      </c>
      <c r="F61" s="67">
        <v>0.90196759281381089</v>
      </c>
      <c r="G61" s="67">
        <v>0.16</v>
      </c>
      <c r="H61" s="217">
        <v>111</v>
      </c>
      <c r="I61" s="35">
        <v>100</v>
      </c>
      <c r="J61" s="223">
        <v>36831</v>
      </c>
      <c r="K61">
        <v>10.057</v>
      </c>
      <c r="L61" s="223">
        <v>36831</v>
      </c>
      <c r="M61" s="72">
        <v>12.069000000000001</v>
      </c>
    </row>
    <row r="62" spans="1:13" x14ac:dyDescent="0.2">
      <c r="A62" s="26">
        <v>61</v>
      </c>
      <c r="B62" s="26">
        <v>12</v>
      </c>
      <c r="C62" s="26">
        <v>2000.9247311827958</v>
      </c>
      <c r="D62" s="226">
        <v>25.15</v>
      </c>
      <c r="F62" s="67">
        <v>7.7003244519369094</v>
      </c>
      <c r="G62" s="67">
        <v>1.3900000000000001</v>
      </c>
      <c r="H62" s="217">
        <v>81</v>
      </c>
      <c r="I62" s="35">
        <v>71</v>
      </c>
      <c r="J62" s="223">
        <v>36861</v>
      </c>
      <c r="K62">
        <v>7.04</v>
      </c>
      <c r="L62" s="223">
        <v>36861</v>
      </c>
      <c r="M62" s="72">
        <v>24.138000000000002</v>
      </c>
    </row>
    <row r="63" spans="1:13" x14ac:dyDescent="0.2">
      <c r="A63" s="26">
        <v>62</v>
      </c>
      <c r="B63" s="26">
        <v>1</v>
      </c>
      <c r="C63" s="26">
        <v>2001.013440860215</v>
      </c>
      <c r="D63" s="226">
        <v>23.755200000000002</v>
      </c>
      <c r="E63" s="67"/>
      <c r="F63" s="67">
        <v>13.473141810826261</v>
      </c>
      <c r="G63" s="67">
        <v>3.1069242424242427</v>
      </c>
      <c r="H63" s="221">
        <v>91</v>
      </c>
      <c r="I63" s="114">
        <v>42</v>
      </c>
      <c r="J63" s="223">
        <v>36892</v>
      </c>
      <c r="K63">
        <v>15.086</v>
      </c>
      <c r="L63" s="223">
        <v>36892</v>
      </c>
      <c r="M63" s="72">
        <v>29.167000000000002</v>
      </c>
    </row>
    <row r="64" spans="1:13" x14ac:dyDescent="0.2">
      <c r="A64" s="26">
        <v>63</v>
      </c>
      <c r="B64" s="26">
        <v>2</v>
      </c>
      <c r="C64" s="26">
        <v>2001.1129032258063</v>
      </c>
      <c r="D64" s="67">
        <v>21.842700000000001</v>
      </c>
      <c r="E64" s="67">
        <v>25.636800000000001</v>
      </c>
      <c r="F64" s="67">
        <v>16.539796798488556</v>
      </c>
      <c r="G64" s="67">
        <v>3.9420757575757577</v>
      </c>
      <c r="H64" s="222">
        <v>46</v>
      </c>
      <c r="I64" s="49">
        <v>0</v>
      </c>
      <c r="J64" s="223">
        <v>36923</v>
      </c>
      <c r="K64">
        <v>6.0339999999999998</v>
      </c>
      <c r="L64" s="223">
        <v>36923</v>
      </c>
      <c r="M64" s="72">
        <v>10.057</v>
      </c>
    </row>
    <row r="65" spans="1:13" x14ac:dyDescent="0.2">
      <c r="A65" s="26">
        <v>64</v>
      </c>
      <c r="B65" s="26">
        <v>3</v>
      </c>
      <c r="C65" s="26">
        <v>2001.2096774193549</v>
      </c>
      <c r="D65" s="67">
        <v>21.703800000000001</v>
      </c>
      <c r="E65" s="67">
        <v>25.666450000000001</v>
      </c>
      <c r="F65" s="67">
        <v>26.336575480299963</v>
      </c>
      <c r="G65" s="67">
        <v>7.0259797979797982</v>
      </c>
      <c r="H65" s="220">
        <v>25</v>
      </c>
      <c r="I65" s="115">
        <v>0</v>
      </c>
      <c r="J65" s="223">
        <v>36951</v>
      </c>
      <c r="K65">
        <v>6.0339999999999998</v>
      </c>
      <c r="L65" s="223">
        <v>36951</v>
      </c>
      <c r="M65" s="72">
        <v>10.057</v>
      </c>
    </row>
    <row r="66" spans="1:13" x14ac:dyDescent="0.2">
      <c r="A66" s="26">
        <v>65</v>
      </c>
      <c r="B66" s="26">
        <v>4</v>
      </c>
      <c r="C66" s="26">
        <v>2001.2876344086021</v>
      </c>
      <c r="D66" s="67">
        <v>24.54185</v>
      </c>
      <c r="E66" s="67">
        <v>24.925850000000001</v>
      </c>
      <c r="F66" s="67">
        <v>5.7810765698566158</v>
      </c>
      <c r="G66" s="67">
        <v>0.81186363636363634</v>
      </c>
      <c r="H66" s="217">
        <v>48</v>
      </c>
      <c r="I66" s="35">
        <v>35</v>
      </c>
      <c r="J66" s="223">
        <v>36982</v>
      </c>
      <c r="K66">
        <v>2.0110000000000001</v>
      </c>
      <c r="L66" s="223">
        <v>36982</v>
      </c>
      <c r="M66" s="72">
        <v>25.143999999999998</v>
      </c>
    </row>
    <row r="67" spans="1:13" x14ac:dyDescent="0.2">
      <c r="A67" s="26">
        <v>66</v>
      </c>
      <c r="B67" s="26">
        <v>5</v>
      </c>
      <c r="C67" s="26">
        <v>2001.3440860215053</v>
      </c>
      <c r="D67" s="67">
        <v>25.293050000000001</v>
      </c>
      <c r="E67" s="67">
        <v>24.738949999999999</v>
      </c>
      <c r="F67" s="67">
        <v>2.257420181124727</v>
      </c>
      <c r="G67" s="67">
        <v>0.24026666666666668</v>
      </c>
      <c r="H67" s="217">
        <v>81</v>
      </c>
      <c r="I67" s="35">
        <v>45</v>
      </c>
      <c r="J67" s="223">
        <v>37012</v>
      </c>
      <c r="K67" s="23">
        <v>4.0229999999999997</v>
      </c>
      <c r="L67" s="223">
        <v>37012</v>
      </c>
      <c r="M67" s="38">
        <v>22.126000000000001</v>
      </c>
    </row>
    <row r="68" spans="1:13" x14ac:dyDescent="0.2">
      <c r="A68" s="26">
        <v>67</v>
      </c>
      <c r="B68" s="26">
        <v>6</v>
      </c>
      <c r="C68" s="26">
        <v>2001.4301075268818</v>
      </c>
      <c r="D68" s="67">
        <v>24.795749999999998</v>
      </c>
      <c r="E68" s="67">
        <v>24.93075</v>
      </c>
      <c r="F68" s="67">
        <v>0.89931500303946943</v>
      </c>
      <c r="G68" s="67">
        <v>0.28106060606060612</v>
      </c>
      <c r="H68" s="217">
        <v>67</v>
      </c>
      <c r="I68" s="35">
        <v>50</v>
      </c>
      <c r="J68" s="223">
        <v>37043</v>
      </c>
      <c r="K68">
        <v>6.0339999999999998</v>
      </c>
      <c r="L68" s="223">
        <v>37043</v>
      </c>
      <c r="M68" s="72">
        <v>14.08</v>
      </c>
    </row>
    <row r="69" spans="1:13" x14ac:dyDescent="0.2">
      <c r="A69" s="26">
        <v>68</v>
      </c>
      <c r="B69" s="26">
        <v>7</v>
      </c>
      <c r="C69" s="26">
        <v>2001.5322580645161</v>
      </c>
      <c r="D69" s="67">
        <v>25.404299999999999</v>
      </c>
      <c r="E69" s="67">
        <v>24.688800000000001</v>
      </c>
      <c r="F69" s="67">
        <v>1.6546266623073058</v>
      </c>
      <c r="G69" s="67">
        <v>0.21995000000000003</v>
      </c>
      <c r="H69" s="217">
        <v>56</v>
      </c>
      <c r="I69" s="35">
        <v>27</v>
      </c>
      <c r="J69" s="223">
        <v>37073</v>
      </c>
      <c r="K69">
        <v>4.0229999999999997</v>
      </c>
      <c r="L69" s="223">
        <v>37073</v>
      </c>
      <c r="M69" s="72">
        <v>10.057</v>
      </c>
    </row>
    <row r="70" spans="1:13" x14ac:dyDescent="0.2">
      <c r="A70" s="26">
        <v>69</v>
      </c>
      <c r="B70" s="26">
        <v>8</v>
      </c>
      <c r="C70" s="26">
        <v>2001.6102150537633</v>
      </c>
      <c r="D70" s="67">
        <v>27.968399999999999</v>
      </c>
      <c r="E70" s="67">
        <v>23.596599999999999</v>
      </c>
      <c r="F70" s="67"/>
      <c r="G70" s="67">
        <v>0.10985454545454545</v>
      </c>
      <c r="H70" s="217">
        <v>98</v>
      </c>
      <c r="I70" s="35">
        <v>91</v>
      </c>
      <c r="J70" s="223">
        <v>37104</v>
      </c>
      <c r="K70">
        <v>2.012</v>
      </c>
      <c r="L70" s="223">
        <v>37104</v>
      </c>
      <c r="M70" s="72">
        <v>4.0229999999999997</v>
      </c>
    </row>
    <row r="71" spans="1:13" x14ac:dyDescent="0.2">
      <c r="A71" s="26">
        <v>70</v>
      </c>
      <c r="B71" s="26">
        <v>9</v>
      </c>
      <c r="C71" s="26">
        <v>2001.6854838709678</v>
      </c>
      <c r="D71" s="67">
        <v>26.6524</v>
      </c>
      <c r="E71" s="67">
        <v>24.1493</v>
      </c>
      <c r="F71" s="67">
        <v>1.7792233702047175</v>
      </c>
      <c r="G71" s="67">
        <v>0.18847121212121215</v>
      </c>
      <c r="H71" s="217">
        <v>122</v>
      </c>
      <c r="I71" s="35">
        <v>63</v>
      </c>
      <c r="J71" s="223">
        <v>37135</v>
      </c>
      <c r="K71">
        <v>8.0459999999999994</v>
      </c>
      <c r="L71" s="223">
        <v>37135</v>
      </c>
      <c r="M71" s="72">
        <v>17.097999999999999</v>
      </c>
    </row>
    <row r="72" spans="1:13" x14ac:dyDescent="0.2">
      <c r="A72" s="26">
        <v>71</v>
      </c>
      <c r="B72" s="26">
        <v>10</v>
      </c>
      <c r="C72" s="26">
        <v>2001.7822580645161</v>
      </c>
      <c r="D72" s="67">
        <v>26.726300000000002</v>
      </c>
      <c r="E72" s="67">
        <v>24.163249999999998</v>
      </c>
      <c r="F72" s="67">
        <v>4.6614930050555969</v>
      </c>
      <c r="G72" s="67">
        <v>0.33486363636363636</v>
      </c>
      <c r="H72" s="217">
        <v>118</v>
      </c>
      <c r="I72" s="35">
        <v>101</v>
      </c>
      <c r="J72" s="223">
        <v>37165</v>
      </c>
      <c r="K72">
        <v>2.8929999999999998</v>
      </c>
      <c r="L72" s="223">
        <v>37165</v>
      </c>
      <c r="M72" s="72">
        <v>7.04</v>
      </c>
    </row>
    <row r="73" spans="1:13" x14ac:dyDescent="0.2">
      <c r="A73" s="26">
        <v>72</v>
      </c>
      <c r="B73" s="26">
        <v>11</v>
      </c>
      <c r="C73" s="26">
        <v>2001.8575268817203</v>
      </c>
      <c r="D73" s="67">
        <v>27.949300000000001</v>
      </c>
      <c r="E73" s="67">
        <v>23.644649999999999</v>
      </c>
      <c r="F73" s="67">
        <v>1.1579596021533289</v>
      </c>
      <c r="G73" s="67">
        <v>0.10933068783068783</v>
      </c>
      <c r="H73" s="217">
        <v>122</v>
      </c>
      <c r="I73" s="35">
        <v>115</v>
      </c>
      <c r="J73" s="223">
        <v>37196</v>
      </c>
      <c r="K73">
        <v>3.0169999999999999</v>
      </c>
      <c r="L73" s="223">
        <v>37196</v>
      </c>
      <c r="M73" s="72">
        <v>4.0229999999999997</v>
      </c>
    </row>
    <row r="74" spans="1:13" x14ac:dyDescent="0.2">
      <c r="A74" s="26">
        <v>73</v>
      </c>
      <c r="B74" s="26">
        <v>12</v>
      </c>
      <c r="C74" s="26">
        <v>2001.9327956989248</v>
      </c>
      <c r="D74" s="67">
        <v>27.308</v>
      </c>
      <c r="E74" s="67">
        <v>23.896850000000001</v>
      </c>
      <c r="F74" s="67">
        <v>1.4201741703293684</v>
      </c>
      <c r="G74" s="67">
        <v>0.13104391534391535</v>
      </c>
      <c r="H74" s="217">
        <v>115</v>
      </c>
      <c r="I74" s="35">
        <v>107</v>
      </c>
      <c r="J74" s="223">
        <v>37226</v>
      </c>
      <c r="K74">
        <v>7.04</v>
      </c>
      <c r="L74" s="223">
        <v>37226</v>
      </c>
      <c r="M74" s="72">
        <v>16.091999999999999</v>
      </c>
    </row>
    <row r="75" spans="1:13" x14ac:dyDescent="0.2">
      <c r="A75" s="26">
        <v>74</v>
      </c>
      <c r="B75" s="26">
        <v>1</v>
      </c>
      <c r="C75" s="26">
        <v>2002.0295698924731</v>
      </c>
      <c r="D75" s="67">
        <v>24.837800000000001</v>
      </c>
      <c r="E75" s="67">
        <v>24.793150000000001</v>
      </c>
      <c r="F75" s="67">
        <v>5.2892326328150387</v>
      </c>
      <c r="G75" s="67">
        <v>1.161351851851852</v>
      </c>
      <c r="H75" s="217">
        <v>122</v>
      </c>
      <c r="I75" s="35">
        <v>91</v>
      </c>
      <c r="J75" s="223">
        <v>37257</v>
      </c>
      <c r="K75">
        <v>3.0169999999999999</v>
      </c>
      <c r="L75" s="223">
        <v>37257</v>
      </c>
      <c r="M75" s="72">
        <v>5.0289999999999999</v>
      </c>
    </row>
    <row r="76" spans="1:13" x14ac:dyDescent="0.2">
      <c r="A76" s="26">
        <v>75</v>
      </c>
      <c r="B76" s="26">
        <v>2</v>
      </c>
      <c r="C76" s="26">
        <v>2002.1102150537633</v>
      </c>
      <c r="D76" s="67">
        <v>23.042349999999999</v>
      </c>
      <c r="E76" s="67">
        <v>25.328000000000003</v>
      </c>
      <c r="F76" s="67">
        <v>20.535684895859035</v>
      </c>
      <c r="G76" s="67">
        <v>2.6545185185185187</v>
      </c>
      <c r="H76" s="221">
        <v>70</v>
      </c>
      <c r="I76" s="114">
        <v>55</v>
      </c>
      <c r="J76" s="223">
        <v>37288</v>
      </c>
      <c r="K76">
        <v>2.012</v>
      </c>
      <c r="L76" s="223">
        <v>37288</v>
      </c>
      <c r="M76" s="72">
        <v>5.0289999999999999</v>
      </c>
    </row>
    <row r="77" spans="1:13" x14ac:dyDescent="0.2">
      <c r="A77" s="26">
        <v>76</v>
      </c>
      <c r="B77" s="26">
        <v>3</v>
      </c>
      <c r="C77" s="26">
        <v>2002.2043010752689</v>
      </c>
      <c r="D77" s="67">
        <v>22.999749999999999</v>
      </c>
      <c r="E77" s="67">
        <v>25.300350000000002</v>
      </c>
      <c r="F77" s="67">
        <v>13.95665358369815</v>
      </c>
      <c r="G77" s="67">
        <v>1.9343121693121694</v>
      </c>
      <c r="H77" s="220">
        <v>34</v>
      </c>
      <c r="I77" s="115">
        <v>22</v>
      </c>
      <c r="J77" s="223">
        <v>37316</v>
      </c>
      <c r="K77">
        <v>7.04</v>
      </c>
      <c r="L77" s="223">
        <v>37316</v>
      </c>
      <c r="M77" s="72">
        <v>15.086</v>
      </c>
    </row>
    <row r="78" spans="1:13" x14ac:dyDescent="0.2">
      <c r="A78" s="26">
        <v>77</v>
      </c>
      <c r="B78" s="26">
        <v>4</v>
      </c>
      <c r="C78" s="26">
        <v>2002.2822580645161</v>
      </c>
      <c r="D78" s="67">
        <v>24.277699999999999</v>
      </c>
      <c r="E78" s="67">
        <v>25.011800000000001</v>
      </c>
      <c r="F78" s="67">
        <v>7.6589090415933878</v>
      </c>
      <c r="G78" s="67">
        <v>0.85247354497354499</v>
      </c>
      <c r="H78" s="222">
        <v>49</v>
      </c>
      <c r="I78" s="49">
        <v>31</v>
      </c>
      <c r="J78" s="223">
        <v>37347</v>
      </c>
      <c r="K78" s="29">
        <v>10.057</v>
      </c>
      <c r="L78" s="223">
        <v>37347</v>
      </c>
      <c r="M78" s="27">
        <v>12.069000000000001</v>
      </c>
    </row>
    <row r="79" spans="1:13" x14ac:dyDescent="0.2">
      <c r="A79" s="26">
        <v>78</v>
      </c>
      <c r="B79" s="26">
        <v>5</v>
      </c>
      <c r="C79" s="26">
        <v>2002.3387096774193</v>
      </c>
      <c r="D79" s="67">
        <v>26.148049999999998</v>
      </c>
      <c r="E79" s="67">
        <v>24.456499999999998</v>
      </c>
      <c r="F79" s="67">
        <v>1.2754892790252732</v>
      </c>
      <c r="G79" s="67">
        <v>0.17936349206349209</v>
      </c>
      <c r="H79" s="217">
        <v>111</v>
      </c>
      <c r="I79" s="35">
        <v>84</v>
      </c>
      <c r="J79" s="223">
        <v>37377</v>
      </c>
      <c r="K79">
        <v>5.0289999999999999</v>
      </c>
      <c r="L79" s="223">
        <v>37377</v>
      </c>
      <c r="M79" s="72">
        <v>7.04</v>
      </c>
    </row>
    <row r="80" spans="1:13" x14ac:dyDescent="0.2">
      <c r="A80" s="26">
        <v>79</v>
      </c>
      <c r="B80" s="26">
        <v>6</v>
      </c>
      <c r="C80" s="26">
        <v>2002.4354838709678</v>
      </c>
      <c r="D80" s="67">
        <v>26.698650000000001</v>
      </c>
      <c r="E80" s="67">
        <v>24.327300000000001</v>
      </c>
      <c r="F80" s="67">
        <v>0.69634788045440388</v>
      </c>
      <c r="G80" s="67">
        <v>0.13150264550264554</v>
      </c>
      <c r="H80" s="217">
        <v>110</v>
      </c>
      <c r="I80" s="35">
        <v>98</v>
      </c>
      <c r="J80" s="223">
        <v>37408</v>
      </c>
      <c r="K80">
        <v>4.0229999999999997</v>
      </c>
      <c r="L80" s="223">
        <v>37408</v>
      </c>
      <c r="M80" s="72">
        <v>8.0459999999999994</v>
      </c>
    </row>
    <row r="81" spans="1:13" x14ac:dyDescent="0.2">
      <c r="A81" s="26">
        <v>80</v>
      </c>
      <c r="B81" s="26">
        <v>7</v>
      </c>
      <c r="C81" s="26">
        <v>2002.5322580645161</v>
      </c>
      <c r="D81" s="67">
        <v>23.140149999999998</v>
      </c>
      <c r="E81" s="67">
        <v>25.366949999999999</v>
      </c>
      <c r="F81" s="67">
        <v>13.392543902914772</v>
      </c>
      <c r="G81" s="67">
        <v>2.0704021164021169</v>
      </c>
      <c r="H81" s="217">
        <v>54</v>
      </c>
      <c r="I81" s="35">
        <v>8</v>
      </c>
      <c r="J81" s="223">
        <v>37438</v>
      </c>
      <c r="K81">
        <v>3.0169999999999999</v>
      </c>
      <c r="L81" s="223">
        <v>37438</v>
      </c>
      <c r="M81" s="72">
        <v>4.0229999999999997</v>
      </c>
    </row>
    <row r="82" spans="1:13" x14ac:dyDescent="0.2">
      <c r="A82" s="26">
        <v>81</v>
      </c>
      <c r="B82" s="26">
        <v>8</v>
      </c>
      <c r="C82" s="26">
        <v>2002.6075268817203</v>
      </c>
      <c r="D82" s="67">
        <v>27.235250000000001</v>
      </c>
      <c r="E82" s="67">
        <v>23.985849999999999</v>
      </c>
      <c r="F82" s="67">
        <v>2.9389768697052139</v>
      </c>
      <c r="G82" s="67">
        <v>0.18563280423280426</v>
      </c>
      <c r="H82" s="217">
        <v>89</v>
      </c>
      <c r="I82" s="35">
        <v>49</v>
      </c>
      <c r="J82" s="223">
        <v>37469</v>
      </c>
      <c r="K82" s="29">
        <v>4.0229999999999997</v>
      </c>
      <c r="L82" s="223">
        <v>37469</v>
      </c>
      <c r="M82" s="27">
        <v>5.0289999999999999</v>
      </c>
    </row>
    <row r="83" spans="1:13" x14ac:dyDescent="0.2">
      <c r="A83" s="26">
        <v>82</v>
      </c>
      <c r="B83" s="26">
        <v>10</v>
      </c>
      <c r="C83" s="26">
        <v>2002.6827956989248</v>
      </c>
      <c r="D83" s="67">
        <v>28.5352</v>
      </c>
      <c r="E83" s="67">
        <v>23.2971</v>
      </c>
      <c r="F83" s="67">
        <v>2.2180003061373244</v>
      </c>
      <c r="G83" s="67">
        <v>0.13899523809523812</v>
      </c>
      <c r="H83" s="217">
        <v>122</v>
      </c>
      <c r="I83" s="35">
        <v>112</v>
      </c>
      <c r="J83" s="223">
        <v>37530</v>
      </c>
      <c r="K83" s="29">
        <v>2.0110000000000001</v>
      </c>
      <c r="L83" s="223">
        <v>37530</v>
      </c>
      <c r="M83" s="27">
        <v>13.074999999999999</v>
      </c>
    </row>
    <row r="84" spans="1:13" x14ac:dyDescent="0.2">
      <c r="A84" s="26">
        <v>83</v>
      </c>
      <c r="B84" s="26">
        <v>11</v>
      </c>
      <c r="C84" s="26">
        <v>2002.8413978494623</v>
      </c>
      <c r="D84" s="67">
        <v>26.554749999999999</v>
      </c>
      <c r="E84" s="67">
        <v>24.173000000000002</v>
      </c>
      <c r="F84" s="67">
        <v>1.8158591344001844</v>
      </c>
      <c r="G84" s="67">
        <v>0.11679585987261146</v>
      </c>
      <c r="H84" s="217">
        <v>112</v>
      </c>
      <c r="I84" s="35">
        <v>106</v>
      </c>
      <c r="J84" s="223">
        <v>37561</v>
      </c>
      <c r="K84" s="29">
        <v>7.04</v>
      </c>
      <c r="L84" s="223">
        <v>37561</v>
      </c>
      <c r="M84" s="27">
        <v>12.069000000000001</v>
      </c>
    </row>
    <row r="85" spans="1:13" x14ac:dyDescent="0.2">
      <c r="A85" s="26">
        <v>84</v>
      </c>
      <c r="B85" s="26">
        <v>12</v>
      </c>
      <c r="C85" s="26">
        <v>2002.9354838709678</v>
      </c>
      <c r="D85" s="67">
        <v>24.238399999999999</v>
      </c>
      <c r="E85" s="67">
        <v>24.989000000000001</v>
      </c>
      <c r="F85" s="67">
        <v>12.833628687371625</v>
      </c>
      <c r="G85" s="67">
        <v>0.95</v>
      </c>
      <c r="H85" s="221">
        <v>98</v>
      </c>
      <c r="I85" s="114">
        <v>44</v>
      </c>
      <c r="J85" s="223">
        <v>37591</v>
      </c>
      <c r="K85" s="29">
        <v>16.091999999999999</v>
      </c>
      <c r="L85" s="223">
        <v>37591</v>
      </c>
      <c r="M85" s="27">
        <v>18.103000000000002</v>
      </c>
    </row>
    <row r="86" spans="1:13" x14ac:dyDescent="0.2">
      <c r="A86" s="26">
        <v>85</v>
      </c>
      <c r="B86" s="26">
        <v>1</v>
      </c>
      <c r="C86" s="26">
        <v>2003.013440860215</v>
      </c>
      <c r="D86" s="67">
        <v>23.736699999999999</v>
      </c>
      <c r="E86" s="67">
        <v>25.112500000000001</v>
      </c>
      <c r="F86" s="67">
        <v>15.131066551633355</v>
      </c>
      <c r="G86" s="67">
        <v>2.605</v>
      </c>
      <c r="H86" s="222">
        <v>56</v>
      </c>
      <c r="I86" s="49">
        <v>33</v>
      </c>
      <c r="J86" s="223">
        <v>37622</v>
      </c>
      <c r="K86" s="29">
        <v>3.0169999999999999</v>
      </c>
      <c r="L86" s="223">
        <v>37622</v>
      </c>
      <c r="M86" s="27">
        <v>5.0279999999999996</v>
      </c>
    </row>
    <row r="87" spans="1:13" x14ac:dyDescent="0.2">
      <c r="A87" s="26">
        <v>86</v>
      </c>
      <c r="B87" s="26">
        <v>2</v>
      </c>
      <c r="C87" s="26">
        <v>2003.1209677419354</v>
      </c>
      <c r="D87" s="67">
        <v>23.577950000000001</v>
      </c>
      <c r="E87" s="67">
        <v>25.212600000000002</v>
      </c>
      <c r="F87" s="67">
        <v>17.371016490091684</v>
      </c>
      <c r="G87" s="67">
        <v>3.86</v>
      </c>
      <c r="H87" s="221">
        <v>71</v>
      </c>
      <c r="I87" s="114">
        <v>29</v>
      </c>
      <c r="J87" s="223">
        <v>37653</v>
      </c>
      <c r="K87">
        <v>3.992</v>
      </c>
      <c r="L87" s="223">
        <v>37653</v>
      </c>
      <c r="M87" s="72">
        <v>6.0590000000000002</v>
      </c>
    </row>
    <row r="88" spans="1:13" x14ac:dyDescent="0.2">
      <c r="A88" s="26">
        <v>87</v>
      </c>
      <c r="B88" s="26">
        <v>3</v>
      </c>
      <c r="C88" s="26">
        <v>2003.1962365591398</v>
      </c>
      <c r="D88" s="67">
        <v>22.430250000000001</v>
      </c>
      <c r="E88" s="67">
        <v>25.455199999999998</v>
      </c>
      <c r="F88" s="67">
        <v>12.992388645644404</v>
      </c>
      <c r="G88" s="67">
        <v>3.0479872611464964</v>
      </c>
      <c r="H88" s="222">
        <v>42</v>
      </c>
      <c r="I88" s="49">
        <v>8</v>
      </c>
      <c r="J88" s="223">
        <v>37681</v>
      </c>
      <c r="K88" s="23">
        <v>3.9039999999999999</v>
      </c>
      <c r="L88" s="223">
        <v>37681</v>
      </c>
      <c r="M88" s="38">
        <v>5.9870000000000001</v>
      </c>
    </row>
    <row r="89" spans="1:13" x14ac:dyDescent="0.2">
      <c r="A89" s="26">
        <v>88</v>
      </c>
      <c r="B89" s="26">
        <v>4</v>
      </c>
      <c r="C89" s="26">
        <v>2003.2795698924731</v>
      </c>
      <c r="D89" s="67">
        <v>25.217300000000002</v>
      </c>
      <c r="E89" s="67">
        <v>24.727449999999997</v>
      </c>
      <c r="F89" s="67">
        <v>1.5451665970743549</v>
      </c>
      <c r="G89" s="67">
        <v>0.17769012738853501</v>
      </c>
      <c r="H89" s="217">
        <v>98</v>
      </c>
      <c r="I89" s="35">
        <v>77</v>
      </c>
      <c r="J89" s="223">
        <v>37712</v>
      </c>
      <c r="K89" s="23">
        <v>6.92</v>
      </c>
      <c r="L89" s="223">
        <v>37712</v>
      </c>
      <c r="M89" s="38">
        <v>24.786000000000001</v>
      </c>
    </row>
    <row r="90" spans="1:13" x14ac:dyDescent="0.2">
      <c r="A90" s="26">
        <v>89</v>
      </c>
      <c r="B90" s="26">
        <v>5</v>
      </c>
      <c r="C90" s="26">
        <v>2003.3548387096773</v>
      </c>
      <c r="D90" s="67">
        <v>24.436250000000001</v>
      </c>
      <c r="E90" s="67">
        <v>25.004449999999999</v>
      </c>
      <c r="F90" s="67">
        <v>4.5839710086777998</v>
      </c>
      <c r="G90" s="67">
        <v>0.46243630573248407</v>
      </c>
      <c r="H90" s="217">
        <v>77</v>
      </c>
      <c r="I90" s="35">
        <v>43</v>
      </c>
      <c r="J90" s="223">
        <v>37742</v>
      </c>
      <c r="K90" s="23">
        <v>8.9209999999999994</v>
      </c>
      <c r="L90" s="223">
        <v>37742</v>
      </c>
      <c r="M90" s="38">
        <v>10.923999999999999</v>
      </c>
    </row>
    <row r="91" spans="1:13" x14ac:dyDescent="0.2">
      <c r="A91" s="26">
        <v>90</v>
      </c>
      <c r="B91" s="26">
        <v>6</v>
      </c>
      <c r="C91" s="26">
        <v>2003.4516129032259</v>
      </c>
      <c r="D91" s="67">
        <v>25.436</v>
      </c>
      <c r="E91" s="67">
        <v>24.693849999999998</v>
      </c>
      <c r="F91" s="67">
        <v>1.6035276442872743</v>
      </c>
      <c r="G91" s="67">
        <v>0.16606783439490444</v>
      </c>
      <c r="H91" s="217">
        <v>105</v>
      </c>
      <c r="I91" s="35">
        <v>52</v>
      </c>
      <c r="J91" s="223">
        <v>37773</v>
      </c>
      <c r="K91" s="23">
        <v>6.9349999999999996</v>
      </c>
      <c r="L91" s="223">
        <v>37773</v>
      </c>
      <c r="M91" s="38">
        <v>10.887</v>
      </c>
    </row>
    <row r="92" spans="1:13" x14ac:dyDescent="0.2">
      <c r="A92" s="26">
        <v>91</v>
      </c>
      <c r="B92" s="26">
        <v>7</v>
      </c>
      <c r="C92" s="26">
        <v>2003.5268817204301</v>
      </c>
      <c r="D92" s="67">
        <v>25.371650000000002</v>
      </c>
      <c r="E92" s="67">
        <v>24.702500000000001</v>
      </c>
      <c r="F92" s="67">
        <v>1.9613202087566428</v>
      </c>
      <c r="G92" s="67">
        <v>0.23326433121019105</v>
      </c>
      <c r="H92" s="217">
        <v>86</v>
      </c>
      <c r="I92" s="35">
        <v>45</v>
      </c>
      <c r="J92" s="223">
        <v>37803</v>
      </c>
      <c r="K92" s="23">
        <v>2.9420000000000002</v>
      </c>
      <c r="L92" s="223">
        <v>37803</v>
      </c>
      <c r="M92" s="38">
        <v>5.032</v>
      </c>
    </row>
    <row r="93" spans="1:13" x14ac:dyDescent="0.2">
      <c r="A93" s="26">
        <v>92</v>
      </c>
      <c r="B93" s="26">
        <v>8</v>
      </c>
      <c r="C93" s="26">
        <v>2003.6048387096773</v>
      </c>
      <c r="D93" s="67">
        <v>26.3062</v>
      </c>
      <c r="E93" s="67">
        <v>24.4146</v>
      </c>
      <c r="F93" s="67">
        <v>1.5685111929978341</v>
      </c>
      <c r="G93" s="67">
        <v>0.11655031847133757</v>
      </c>
      <c r="H93" s="217">
        <v>87</v>
      </c>
      <c r="I93" s="35">
        <v>34</v>
      </c>
      <c r="J93" s="223">
        <v>37834</v>
      </c>
      <c r="K93">
        <v>1.9890000000000001</v>
      </c>
      <c r="L93" s="223">
        <v>37834</v>
      </c>
      <c r="M93" s="72">
        <v>1.9890000000000001</v>
      </c>
    </row>
    <row r="94" spans="1:13" x14ac:dyDescent="0.2">
      <c r="A94" s="26">
        <v>93</v>
      </c>
      <c r="B94" s="26">
        <v>9</v>
      </c>
      <c r="C94" s="26">
        <v>2003.6774193548388</v>
      </c>
      <c r="D94" s="67">
        <v>27.059249999999999</v>
      </c>
      <c r="E94" s="67">
        <v>24.03755</v>
      </c>
      <c r="F94" s="67">
        <v>1.9876586209833527</v>
      </c>
      <c r="G94" s="67">
        <v>0.15813684713375792</v>
      </c>
      <c r="H94" s="217">
        <v>127</v>
      </c>
      <c r="I94" s="35">
        <v>122</v>
      </c>
      <c r="J94" s="223">
        <v>37865</v>
      </c>
      <c r="K94">
        <v>2.9830000000000001</v>
      </c>
      <c r="L94" s="223">
        <v>37865</v>
      </c>
      <c r="M94" s="72">
        <v>5.9660000000000002</v>
      </c>
    </row>
    <row r="95" spans="1:13" x14ac:dyDescent="0.2">
      <c r="A95" s="26">
        <v>94</v>
      </c>
      <c r="B95" s="26">
        <v>11</v>
      </c>
      <c r="C95" s="26">
        <v>2003.7741935483871</v>
      </c>
      <c r="D95" s="67">
        <v>28.805949999999999</v>
      </c>
      <c r="E95" s="67">
        <v>23.312750000000001</v>
      </c>
      <c r="F95" s="67">
        <v>1.2417306472441549</v>
      </c>
      <c r="G95" s="67">
        <v>0.14381250000000001</v>
      </c>
      <c r="H95" s="217">
        <v>134</v>
      </c>
      <c r="I95" s="35">
        <v>121</v>
      </c>
      <c r="J95" s="223">
        <v>37926</v>
      </c>
      <c r="K95">
        <v>1.9890000000000001</v>
      </c>
      <c r="L95" s="223">
        <v>37926</v>
      </c>
      <c r="M95" s="72">
        <v>3.9769999999999999</v>
      </c>
    </row>
    <row r="96" spans="1:13" x14ac:dyDescent="0.2">
      <c r="A96" s="26">
        <v>95</v>
      </c>
      <c r="B96" s="26">
        <v>12</v>
      </c>
      <c r="C96" s="26">
        <v>2003.9462365591398</v>
      </c>
      <c r="D96" s="67">
        <v>27.815800000000003</v>
      </c>
      <c r="E96" s="67">
        <v>23.752200000000002</v>
      </c>
      <c r="F96" s="67">
        <v>0.75326404705809757</v>
      </c>
      <c r="G96" s="67">
        <v>0.10879374999999999</v>
      </c>
      <c r="H96" s="217">
        <v>121</v>
      </c>
      <c r="I96" s="35">
        <v>110</v>
      </c>
      <c r="J96" s="223">
        <v>37956</v>
      </c>
      <c r="K96" s="29">
        <v>5.9660000000000002</v>
      </c>
      <c r="L96" s="223">
        <v>37956</v>
      </c>
      <c r="M96" s="27">
        <v>19.885999999999999</v>
      </c>
    </row>
    <row r="97" spans="1:13" x14ac:dyDescent="0.2">
      <c r="A97" s="26">
        <v>96</v>
      </c>
      <c r="B97" s="26">
        <v>1</v>
      </c>
      <c r="C97" s="26">
        <v>2004.0241935483871</v>
      </c>
      <c r="D97" s="67">
        <v>25.145199999999999</v>
      </c>
      <c r="E97" s="67">
        <v>24.746299999999998</v>
      </c>
      <c r="F97" s="67">
        <v>4.7384761883515711</v>
      </c>
      <c r="G97" s="67">
        <v>1.0367500000000001</v>
      </c>
      <c r="H97" s="217">
        <v>83</v>
      </c>
      <c r="I97" s="35">
        <v>70</v>
      </c>
      <c r="J97" s="223">
        <v>37987</v>
      </c>
      <c r="K97" s="23">
        <v>5.9660000000000002</v>
      </c>
      <c r="L97" s="223">
        <v>37987</v>
      </c>
      <c r="M97" s="38">
        <v>29.827999999999999</v>
      </c>
    </row>
    <row r="98" spans="1:13" x14ac:dyDescent="0.2">
      <c r="A98" s="26">
        <v>97</v>
      </c>
      <c r="B98" s="26">
        <v>2</v>
      </c>
      <c r="C98" s="26">
        <v>2004.1182795698924</v>
      </c>
      <c r="D98" s="67">
        <v>24.222950000000001</v>
      </c>
      <c r="E98" s="67">
        <v>25.064149999999998</v>
      </c>
      <c r="F98" s="67">
        <v>9.2690740337055502</v>
      </c>
      <c r="G98" s="67">
        <v>2.5317500000000006</v>
      </c>
      <c r="H98" s="217">
        <v>112</v>
      </c>
      <c r="I98" s="35">
        <v>87</v>
      </c>
      <c r="J98" s="223">
        <v>38018</v>
      </c>
      <c r="K98" s="23">
        <v>11.932</v>
      </c>
      <c r="L98" s="223">
        <v>38018</v>
      </c>
      <c r="M98" s="38">
        <v>28.834</v>
      </c>
    </row>
    <row r="99" spans="1:13" x14ac:dyDescent="0.2">
      <c r="A99" s="26">
        <v>98</v>
      </c>
      <c r="B99" s="26">
        <v>3</v>
      </c>
      <c r="C99" s="26">
        <v>2004.1881720430108</v>
      </c>
      <c r="D99" s="67">
        <v>24.907150000000001</v>
      </c>
      <c r="E99" s="67">
        <v>24.84515</v>
      </c>
      <c r="F99" s="67">
        <v>10.025807289291212</v>
      </c>
      <c r="G99" s="67">
        <v>2.1490625000000003</v>
      </c>
      <c r="H99" s="221">
        <v>100</v>
      </c>
      <c r="I99" s="114">
        <v>65</v>
      </c>
      <c r="J99" s="223">
        <v>38047</v>
      </c>
      <c r="K99">
        <v>1.988</v>
      </c>
      <c r="L99" s="223">
        <v>38047</v>
      </c>
      <c r="M99" s="72">
        <v>2.9830000000000001</v>
      </c>
    </row>
    <row r="100" spans="1:13" x14ac:dyDescent="0.2">
      <c r="A100" s="26">
        <v>99</v>
      </c>
      <c r="B100" s="26">
        <v>4</v>
      </c>
      <c r="C100" s="26">
        <v>2004.2715053763441</v>
      </c>
      <c r="D100" s="67">
        <v>25.417650000000002</v>
      </c>
      <c r="E100" s="67">
        <v>24.73255</v>
      </c>
      <c r="F100" s="67">
        <v>2.7159235737514367</v>
      </c>
      <c r="G100" s="67">
        <v>0.22587499999999999</v>
      </c>
      <c r="H100" s="221">
        <v>87</v>
      </c>
      <c r="I100" s="114">
        <v>52</v>
      </c>
      <c r="J100" s="223">
        <v>38078</v>
      </c>
      <c r="K100" s="23">
        <v>5.9660000000000002</v>
      </c>
      <c r="L100" s="223">
        <v>38078</v>
      </c>
      <c r="M100" s="38">
        <v>6.96</v>
      </c>
    </row>
    <row r="101" spans="1:13" x14ac:dyDescent="0.2">
      <c r="A101" s="26">
        <v>100</v>
      </c>
      <c r="B101" s="26">
        <v>5</v>
      </c>
      <c r="C101" s="26">
        <v>2004.3494623655913</v>
      </c>
      <c r="D101" s="67"/>
      <c r="E101" s="67"/>
      <c r="F101" s="67">
        <v>7.3712199350368159</v>
      </c>
      <c r="G101" s="67"/>
      <c r="H101" s="217">
        <v>108</v>
      </c>
      <c r="I101" s="15">
        <v>38</v>
      </c>
      <c r="J101" s="223">
        <v>38108</v>
      </c>
      <c r="K101">
        <v>17.896999999999998</v>
      </c>
      <c r="L101" s="223">
        <v>38108</v>
      </c>
      <c r="M101" s="72">
        <v>20.88</v>
      </c>
    </row>
    <row r="102" spans="1:13" x14ac:dyDescent="0.2">
      <c r="A102" s="26">
        <v>101</v>
      </c>
      <c r="B102" s="26">
        <v>6</v>
      </c>
      <c r="C102" s="26">
        <v>2004.4516129032259</v>
      </c>
      <c r="D102" s="67">
        <v>25.805</v>
      </c>
      <c r="E102" s="67">
        <v>24.440550000000002</v>
      </c>
      <c r="F102" s="67">
        <v>1.5958314648832879</v>
      </c>
      <c r="G102" s="67">
        <v>0.19150624999999999</v>
      </c>
      <c r="H102" s="217">
        <v>112</v>
      </c>
      <c r="I102" s="15">
        <v>82</v>
      </c>
      <c r="J102" s="223">
        <v>38139</v>
      </c>
      <c r="K102" s="23">
        <v>2.9830000000000001</v>
      </c>
      <c r="L102" s="223">
        <v>38139</v>
      </c>
      <c r="M102" s="38">
        <v>13.92</v>
      </c>
    </row>
    <row r="103" spans="1:13" x14ac:dyDescent="0.2">
      <c r="A103" s="26">
        <v>102</v>
      </c>
      <c r="B103" s="26">
        <v>7</v>
      </c>
      <c r="C103" s="26">
        <v>2004.5215053763441</v>
      </c>
      <c r="D103" s="67">
        <v>25.405099999999997</v>
      </c>
      <c r="E103" s="67">
        <v>24.677</v>
      </c>
      <c r="F103" s="67">
        <v>2.6097181505335376</v>
      </c>
      <c r="G103" s="67">
        <v>0.22490000000000002</v>
      </c>
      <c r="H103" s="217">
        <v>60</v>
      </c>
      <c r="I103" s="13">
        <v>41</v>
      </c>
      <c r="J103" s="223">
        <v>38169</v>
      </c>
      <c r="K103" s="23">
        <v>1.9890000000000001</v>
      </c>
      <c r="L103" s="223">
        <v>38169</v>
      </c>
      <c r="M103" s="38">
        <v>1.9890000000000001</v>
      </c>
    </row>
    <row r="104" spans="1:13" x14ac:dyDescent="0.2">
      <c r="A104" s="26">
        <v>103</v>
      </c>
      <c r="B104" s="26">
        <v>8</v>
      </c>
      <c r="C104" s="26">
        <v>2004.6021505376343</v>
      </c>
      <c r="D104" s="67">
        <v>25.076350000000001</v>
      </c>
      <c r="E104" s="67">
        <v>24.624650000000003</v>
      </c>
      <c r="F104" s="67">
        <v>3.0633191882597339</v>
      </c>
      <c r="G104" s="67">
        <v>0.29201250000000001</v>
      </c>
      <c r="H104" s="217">
        <v>108</v>
      </c>
      <c r="I104" s="13">
        <v>30</v>
      </c>
      <c r="J104" s="223">
        <v>38200</v>
      </c>
      <c r="K104" s="23">
        <v>3.9769999999999999</v>
      </c>
      <c r="L104" s="223">
        <v>38200</v>
      </c>
      <c r="M104" s="38">
        <v>7.9550000000000001</v>
      </c>
    </row>
    <row r="105" spans="1:13" x14ac:dyDescent="0.2">
      <c r="A105" s="26">
        <v>104</v>
      </c>
      <c r="B105" s="26">
        <v>9</v>
      </c>
      <c r="C105" s="26">
        <v>2004.6935483870968</v>
      </c>
      <c r="D105" s="67">
        <v>27.821999999999999</v>
      </c>
      <c r="E105" s="67">
        <v>23.729100000000003</v>
      </c>
      <c r="F105" s="67">
        <v>2.6663687904195577</v>
      </c>
      <c r="G105" s="67">
        <v>0.27560000000000001</v>
      </c>
      <c r="H105" s="217">
        <v>121</v>
      </c>
      <c r="I105" s="13">
        <v>106</v>
      </c>
      <c r="J105" s="223">
        <v>38231</v>
      </c>
      <c r="K105">
        <v>19.885999999999999</v>
      </c>
      <c r="L105" s="223">
        <v>38231</v>
      </c>
      <c r="M105" s="72">
        <v>21.873999999999999</v>
      </c>
    </row>
    <row r="106" spans="1:13" x14ac:dyDescent="0.2">
      <c r="A106" s="26">
        <v>105</v>
      </c>
      <c r="B106" s="26">
        <v>10</v>
      </c>
      <c r="C106" s="26">
        <v>2004.7688172043011</v>
      </c>
      <c r="D106" s="67">
        <v>28.940399999999997</v>
      </c>
      <c r="E106" s="67">
        <v>23.146599999999999</v>
      </c>
      <c r="F106" s="67">
        <v>1.4667312626298039</v>
      </c>
      <c r="G106" s="67">
        <v>0.12358125</v>
      </c>
      <c r="H106" s="217">
        <v>135</v>
      </c>
      <c r="I106" s="13">
        <v>121</v>
      </c>
      <c r="J106" s="223">
        <v>38261</v>
      </c>
      <c r="K106" s="23">
        <v>11.932</v>
      </c>
      <c r="L106" s="223">
        <v>38261</v>
      </c>
      <c r="M106" s="38">
        <v>13.92</v>
      </c>
    </row>
    <row r="107" spans="1:13" x14ac:dyDescent="0.2">
      <c r="A107" s="26">
        <v>106</v>
      </c>
      <c r="B107" s="26">
        <v>11</v>
      </c>
      <c r="C107" s="26">
        <v>2004.8467741935483</v>
      </c>
      <c r="D107" s="67">
        <v>28.542499999999997</v>
      </c>
      <c r="E107" s="67"/>
      <c r="F107" s="67">
        <v>1.5982438974420365</v>
      </c>
      <c r="G107" s="67">
        <v>0.14633125</v>
      </c>
      <c r="H107" s="217">
        <v>126</v>
      </c>
      <c r="I107" s="13">
        <v>111</v>
      </c>
      <c r="J107" s="223">
        <v>38292</v>
      </c>
      <c r="K107" s="23">
        <v>1.9890000000000001</v>
      </c>
      <c r="L107" s="223">
        <v>38292</v>
      </c>
      <c r="M107" s="38">
        <v>11.932</v>
      </c>
    </row>
    <row r="108" spans="1:13" x14ac:dyDescent="0.2">
      <c r="A108" s="13">
        <v>107</v>
      </c>
      <c r="B108" s="97">
        <v>12</v>
      </c>
      <c r="C108" s="26">
        <v>2004.9408602150538</v>
      </c>
      <c r="D108" s="67">
        <v>25.98245</v>
      </c>
      <c r="E108" s="67">
        <v>24.385849999999998</v>
      </c>
      <c r="F108" s="67">
        <v>4.1587231715214283</v>
      </c>
      <c r="G108" s="67">
        <v>0.54356249999999995</v>
      </c>
      <c r="H108" s="217">
        <v>80</v>
      </c>
      <c r="I108" s="13">
        <v>58</v>
      </c>
      <c r="J108" s="223">
        <v>38322</v>
      </c>
      <c r="K108" s="23">
        <v>9.9429999999999996</v>
      </c>
      <c r="L108" s="223">
        <v>38322</v>
      </c>
      <c r="M108" s="38">
        <v>29.827999999999999</v>
      </c>
    </row>
    <row r="109" spans="1:13" x14ac:dyDescent="0.2">
      <c r="A109" s="13">
        <v>108</v>
      </c>
      <c r="B109" s="97">
        <v>1</v>
      </c>
      <c r="C109" s="26">
        <v>2005.0188172043011</v>
      </c>
      <c r="D109" s="67">
        <v>25.353850000000001</v>
      </c>
      <c r="E109" s="67">
        <v>24.6663</v>
      </c>
      <c r="F109" s="67">
        <v>4.4571709478442756</v>
      </c>
      <c r="G109" s="67">
        <v>0.5378750000000001</v>
      </c>
      <c r="H109" s="217">
        <v>83</v>
      </c>
      <c r="I109" s="97">
        <v>54</v>
      </c>
      <c r="J109" s="223">
        <v>38353</v>
      </c>
      <c r="K109" s="23">
        <v>2.9830000000000001</v>
      </c>
      <c r="L109" s="223">
        <v>38353</v>
      </c>
      <c r="M109" s="72">
        <v>3.98</v>
      </c>
    </row>
    <row r="110" spans="1:13" x14ac:dyDescent="0.2">
      <c r="A110" s="13">
        <v>109</v>
      </c>
      <c r="B110" s="97">
        <v>2</v>
      </c>
      <c r="C110" s="26">
        <v>2005.1129032258063</v>
      </c>
      <c r="D110" s="67">
        <v>26.366700000000002</v>
      </c>
      <c r="E110" s="67">
        <v>24.6463</v>
      </c>
      <c r="F110" s="67">
        <v>2.045120343080657</v>
      </c>
      <c r="G110" s="67">
        <v>0.19646249999999998</v>
      </c>
      <c r="H110" s="217">
        <v>111</v>
      </c>
      <c r="I110" s="97">
        <v>72</v>
      </c>
      <c r="J110" s="223">
        <v>38384</v>
      </c>
      <c r="K110" s="23">
        <v>2.9830000000000001</v>
      </c>
      <c r="L110" s="223">
        <v>38384</v>
      </c>
      <c r="M110" s="72">
        <v>8.9499999999999993</v>
      </c>
    </row>
    <row r="111" spans="1:13" x14ac:dyDescent="0.2">
      <c r="A111" s="13">
        <v>110</v>
      </c>
      <c r="B111" s="97">
        <v>3</v>
      </c>
      <c r="C111" s="26">
        <v>2005.1935483870968</v>
      </c>
      <c r="D111" s="67">
        <v>25.847949999999997</v>
      </c>
      <c r="E111" s="67">
        <v>24.559449999999998</v>
      </c>
      <c r="F111" s="67">
        <v>1.5940674020637782</v>
      </c>
      <c r="G111" s="67">
        <v>0.21133125000000003</v>
      </c>
      <c r="H111" s="217">
        <v>118</v>
      </c>
      <c r="I111" s="13">
        <v>97</v>
      </c>
      <c r="J111" s="223">
        <v>38412</v>
      </c>
      <c r="K111" s="23">
        <v>5.9660000000000002</v>
      </c>
      <c r="L111" s="223">
        <v>38412</v>
      </c>
      <c r="M111" s="72">
        <v>10.94</v>
      </c>
    </row>
    <row r="112" spans="1:13" x14ac:dyDescent="0.2">
      <c r="A112" s="13">
        <v>111</v>
      </c>
      <c r="B112" s="97">
        <v>4</v>
      </c>
      <c r="C112" s="26">
        <v>2005.2715053763441</v>
      </c>
      <c r="D112" s="67">
        <v>23.359050000000003</v>
      </c>
      <c r="E112" s="67">
        <v>25.258099999999999</v>
      </c>
      <c r="F112" s="67">
        <v>14.107198893042899</v>
      </c>
      <c r="G112" s="67">
        <v>1.3260000000000001</v>
      </c>
      <c r="H112" s="221">
        <v>61</v>
      </c>
      <c r="I112" s="114">
        <v>36</v>
      </c>
      <c r="J112" s="223">
        <v>38443</v>
      </c>
      <c r="K112">
        <v>2.9830000000000001</v>
      </c>
      <c r="L112" s="223">
        <v>38443</v>
      </c>
      <c r="M112" s="72">
        <v>3.9769999999999999</v>
      </c>
    </row>
    <row r="113" spans="1:13" x14ac:dyDescent="0.2">
      <c r="A113" s="13">
        <v>112</v>
      </c>
      <c r="B113" s="97">
        <v>5</v>
      </c>
      <c r="C113" s="26">
        <v>2005.3467741935483</v>
      </c>
      <c r="D113" s="67">
        <v>27.823799999999999</v>
      </c>
      <c r="E113" s="67">
        <v>23.883749999999999</v>
      </c>
      <c r="F113" s="67">
        <v>1.0992144277961862</v>
      </c>
      <c r="G113" s="67">
        <v>0.10018125</v>
      </c>
      <c r="H113" s="217">
        <v>119</v>
      </c>
      <c r="I113" s="13">
        <v>97</v>
      </c>
      <c r="J113" s="223">
        <v>38473</v>
      </c>
      <c r="K113" s="23">
        <v>2.9830000000000001</v>
      </c>
      <c r="L113" s="223">
        <v>38473</v>
      </c>
      <c r="M113" s="72">
        <v>13.92</v>
      </c>
    </row>
    <row r="114" spans="1:13" x14ac:dyDescent="0.2">
      <c r="A114" s="13">
        <v>113</v>
      </c>
      <c r="B114" s="97">
        <v>6</v>
      </c>
      <c r="C114" s="26">
        <v>2005.4435483870968</v>
      </c>
      <c r="D114" s="67">
        <v>28.9269</v>
      </c>
      <c r="E114" s="67">
        <v>23.421199999999999</v>
      </c>
      <c r="F114" s="67">
        <v>1.3921327696913792</v>
      </c>
      <c r="G114" s="67">
        <v>0.11220624999999999</v>
      </c>
      <c r="H114" s="217">
        <v>107</v>
      </c>
      <c r="I114" s="13">
        <v>88</v>
      </c>
      <c r="J114" s="223">
        <v>38504</v>
      </c>
      <c r="K114" s="23">
        <v>2.9830000000000001</v>
      </c>
      <c r="L114" s="223">
        <v>38504</v>
      </c>
      <c r="M114" s="72">
        <v>5.97</v>
      </c>
    </row>
    <row r="115" spans="1:13" x14ac:dyDescent="0.2">
      <c r="A115" s="13">
        <v>114</v>
      </c>
      <c r="B115" s="98">
        <v>7</v>
      </c>
      <c r="C115" s="26">
        <v>2005.5376344086021</v>
      </c>
      <c r="D115" s="67">
        <v>27.013500000000001</v>
      </c>
      <c r="E115" s="67">
        <v>24.128699999999998</v>
      </c>
      <c r="F115" s="67">
        <v>2.0075382223032614</v>
      </c>
      <c r="G115" s="67">
        <v>0.15803125000000001</v>
      </c>
      <c r="H115" s="217">
        <v>115</v>
      </c>
      <c r="I115" s="13">
        <v>79</v>
      </c>
      <c r="J115" s="223">
        <v>38534</v>
      </c>
      <c r="K115" s="23">
        <v>2.9830000000000001</v>
      </c>
      <c r="L115" s="223">
        <v>38534</v>
      </c>
      <c r="M115" s="72">
        <v>22.87</v>
      </c>
    </row>
    <row r="116" spans="1:13" x14ac:dyDescent="0.2">
      <c r="A116" s="13">
        <v>115</v>
      </c>
      <c r="B116" s="97">
        <v>8</v>
      </c>
      <c r="C116" s="26">
        <v>2005.6155913978494</v>
      </c>
      <c r="D116" s="67">
        <v>26.151699999999998</v>
      </c>
      <c r="E116" s="67">
        <v>24.434950000000001</v>
      </c>
      <c r="F116" s="67">
        <v>2.0633635145187839</v>
      </c>
      <c r="G116" s="67">
        <v>0.14722499999999999</v>
      </c>
      <c r="H116" s="217">
        <v>62</v>
      </c>
      <c r="I116" s="13">
        <v>33</v>
      </c>
      <c r="J116" s="223">
        <v>38565</v>
      </c>
      <c r="K116" s="23">
        <v>2.9830000000000001</v>
      </c>
      <c r="L116" s="223">
        <v>38565</v>
      </c>
      <c r="M116" s="72">
        <v>6.96</v>
      </c>
    </row>
    <row r="117" spans="1:13" x14ac:dyDescent="0.2">
      <c r="A117" s="13">
        <v>116</v>
      </c>
      <c r="B117" s="97">
        <v>10</v>
      </c>
      <c r="C117" s="26">
        <v>2005.6935483870968</v>
      </c>
      <c r="D117" s="67">
        <v>29.096400000000003</v>
      </c>
      <c r="E117" s="67">
        <v>23.245100000000001</v>
      </c>
      <c r="F117" s="67"/>
      <c r="G117" s="67">
        <v>0.16753750000000001</v>
      </c>
      <c r="H117" s="217">
        <v>133</v>
      </c>
      <c r="I117" s="13">
        <v>117</v>
      </c>
      <c r="J117" s="223">
        <v>38626</v>
      </c>
      <c r="K117" s="23">
        <v>2.9830000000000001</v>
      </c>
      <c r="L117" s="223">
        <v>38626</v>
      </c>
      <c r="M117" s="72">
        <v>23.86</v>
      </c>
    </row>
    <row r="118" spans="1:13" x14ac:dyDescent="0.2">
      <c r="A118" s="13">
        <v>117</v>
      </c>
      <c r="B118" s="97">
        <v>12</v>
      </c>
      <c r="C118" s="26">
        <v>2005.8467741935483</v>
      </c>
      <c r="D118" s="67">
        <v>26.750299999999999</v>
      </c>
      <c r="E118" s="67">
        <v>24.01285</v>
      </c>
      <c r="F118" s="67">
        <v>7.6236195448041046</v>
      </c>
      <c r="G118" s="67">
        <v>1.1123125</v>
      </c>
      <c r="H118" s="217">
        <v>97</v>
      </c>
      <c r="I118" s="13">
        <v>78</v>
      </c>
      <c r="J118" s="223">
        <v>38687</v>
      </c>
      <c r="K118" s="23">
        <v>10.936999999999999</v>
      </c>
      <c r="L118" s="223">
        <v>38687</v>
      </c>
      <c r="M118" s="72">
        <v>15.91</v>
      </c>
    </row>
    <row r="119" spans="1:13" x14ac:dyDescent="0.2">
      <c r="A119" s="13">
        <v>118</v>
      </c>
      <c r="B119" s="97">
        <v>1</v>
      </c>
      <c r="C119" s="26">
        <v>2006.0403225806451</v>
      </c>
      <c r="D119" s="67">
        <v>24.4361</v>
      </c>
      <c r="E119" s="67">
        <v>24.90015</v>
      </c>
      <c r="F119" s="67">
        <v>6.686867440601505</v>
      </c>
      <c r="G119" s="67">
        <v>0.88318750000000001</v>
      </c>
      <c r="H119" s="217">
        <v>85</v>
      </c>
      <c r="I119" s="13">
        <v>52</v>
      </c>
      <c r="J119" s="223">
        <v>38718</v>
      </c>
      <c r="K119" s="23">
        <v>1.9890000000000001</v>
      </c>
      <c r="L119" s="223">
        <v>38718</v>
      </c>
      <c r="M119" s="72">
        <v>2.98</v>
      </c>
    </row>
    <row r="120" spans="1:13" x14ac:dyDescent="0.2">
      <c r="A120" s="13">
        <v>119</v>
      </c>
      <c r="B120" s="97">
        <v>2</v>
      </c>
      <c r="C120" s="26">
        <v>2006.1155913978494</v>
      </c>
      <c r="D120" s="67">
        <v>23.611800000000002</v>
      </c>
      <c r="E120" s="67">
        <v>25.18505</v>
      </c>
      <c r="F120" s="67">
        <v>16.005926410606367</v>
      </c>
      <c r="G120" s="67">
        <v>2.5111666666666665</v>
      </c>
      <c r="H120" s="221">
        <v>55</v>
      </c>
      <c r="I120" s="114">
        <v>36</v>
      </c>
      <c r="J120" s="223">
        <v>38749</v>
      </c>
      <c r="K120" s="23">
        <v>7.9550000000000001</v>
      </c>
      <c r="L120" s="223">
        <v>38749</v>
      </c>
      <c r="M120" s="72">
        <v>27.84</v>
      </c>
    </row>
    <row r="121" spans="1:13" x14ac:dyDescent="0.2">
      <c r="A121" s="13">
        <v>120</v>
      </c>
      <c r="B121" s="97">
        <v>3</v>
      </c>
      <c r="C121" s="26">
        <v>2006.1854838709678</v>
      </c>
      <c r="D121" s="67">
        <v>24.47465</v>
      </c>
      <c r="E121" s="67">
        <v>24.9192</v>
      </c>
      <c r="F121" s="67">
        <v>1.7936808637224884</v>
      </c>
      <c r="G121" s="67">
        <v>0.31687500000000002</v>
      </c>
      <c r="H121" s="217">
        <v>70</v>
      </c>
      <c r="I121" s="13">
        <v>36</v>
      </c>
      <c r="J121" s="223">
        <v>38777</v>
      </c>
      <c r="K121" s="23">
        <v>11.932</v>
      </c>
      <c r="L121" s="223">
        <v>38777</v>
      </c>
      <c r="M121" s="72">
        <v>16.899999999999999</v>
      </c>
    </row>
    <row r="122" spans="1:13" x14ac:dyDescent="0.2">
      <c r="A122" s="13">
        <v>121</v>
      </c>
      <c r="B122" s="97">
        <v>4</v>
      </c>
      <c r="C122" s="26">
        <v>2006.2930107526881</v>
      </c>
      <c r="D122" s="67">
        <v>23.447699999999998</v>
      </c>
      <c r="E122" s="67">
        <v>25.217700000000001</v>
      </c>
      <c r="F122" s="67">
        <v>7.2391449030194508</v>
      </c>
      <c r="G122" s="67">
        <v>0.55412499999999998</v>
      </c>
      <c r="H122" s="217">
        <v>47</v>
      </c>
      <c r="I122" s="13">
        <v>16</v>
      </c>
      <c r="J122" s="223">
        <v>38808</v>
      </c>
      <c r="K122" s="23">
        <v>1.9890000000000001</v>
      </c>
      <c r="L122" s="223">
        <v>38808</v>
      </c>
      <c r="M122" s="72">
        <v>2.98</v>
      </c>
    </row>
    <row r="123" spans="1:13" x14ac:dyDescent="0.2">
      <c r="A123" s="13">
        <v>122</v>
      </c>
      <c r="B123" s="97">
        <v>5</v>
      </c>
      <c r="C123" s="26">
        <v>2006.3440860215053</v>
      </c>
      <c r="D123" s="67">
        <v>27.625799999999998</v>
      </c>
      <c r="E123" s="67">
        <v>23.773350000000001</v>
      </c>
      <c r="F123" s="67">
        <v>1.6992362309745319</v>
      </c>
      <c r="G123" s="67">
        <v>0.1610375</v>
      </c>
      <c r="H123" s="217">
        <v>92</v>
      </c>
      <c r="I123" s="13">
        <v>72</v>
      </c>
      <c r="J123" s="223">
        <v>38838</v>
      </c>
      <c r="K123" s="23">
        <v>1.9890000000000001</v>
      </c>
      <c r="L123" s="223">
        <v>38838</v>
      </c>
      <c r="M123" s="72">
        <v>3.98</v>
      </c>
    </row>
    <row r="124" spans="1:13" x14ac:dyDescent="0.2">
      <c r="A124" s="13">
        <v>123</v>
      </c>
      <c r="B124" s="97">
        <v>6</v>
      </c>
      <c r="C124" s="26">
        <v>2006.4435483870968</v>
      </c>
      <c r="D124" s="67">
        <v>25.830400000000001</v>
      </c>
      <c r="E124" s="67">
        <v>24.505299999999998</v>
      </c>
      <c r="F124" s="67"/>
      <c r="G124" s="67">
        <v>0.16347499999999998</v>
      </c>
      <c r="H124" s="217">
        <v>108</v>
      </c>
      <c r="I124" s="13">
        <v>75</v>
      </c>
      <c r="J124" s="223">
        <v>38869</v>
      </c>
      <c r="K124">
        <v>5.9660000000000002</v>
      </c>
      <c r="L124" s="223">
        <v>38869</v>
      </c>
      <c r="M124" s="72">
        <v>9.9429999999999996</v>
      </c>
    </row>
    <row r="125" spans="1:13" x14ac:dyDescent="0.2">
      <c r="A125" s="13">
        <v>124</v>
      </c>
      <c r="B125" s="97">
        <v>7</v>
      </c>
      <c r="C125" s="26">
        <v>2006.516129032258</v>
      </c>
      <c r="D125" s="67">
        <v>25.847749999999998</v>
      </c>
      <c r="E125" s="67">
        <v>24.453400000000002</v>
      </c>
      <c r="F125" s="67">
        <v>2.6918514682107713</v>
      </c>
      <c r="G125" s="67">
        <v>0.25650624999999994</v>
      </c>
      <c r="H125" s="217">
        <v>108</v>
      </c>
      <c r="I125" s="13">
        <v>73</v>
      </c>
      <c r="J125" s="223">
        <v>38899</v>
      </c>
      <c r="K125" s="23">
        <v>1.9890000000000001</v>
      </c>
      <c r="L125" s="223">
        <v>38899</v>
      </c>
      <c r="M125" s="72">
        <v>3.98</v>
      </c>
    </row>
    <row r="126" spans="1:13" x14ac:dyDescent="0.2">
      <c r="A126" s="13">
        <v>125</v>
      </c>
      <c r="B126" s="97">
        <v>8</v>
      </c>
      <c r="C126" s="26">
        <v>2006.5940860215053</v>
      </c>
      <c r="D126" s="67">
        <v>26.599350000000001</v>
      </c>
      <c r="E126" s="67">
        <v>24.148699999999998</v>
      </c>
      <c r="F126" s="67">
        <v>2.6044751225534304</v>
      </c>
      <c r="G126" s="67">
        <v>0.22140625000000003</v>
      </c>
      <c r="H126" s="217">
        <v>72</v>
      </c>
      <c r="I126" s="13">
        <v>20</v>
      </c>
      <c r="J126" s="223">
        <v>38930</v>
      </c>
      <c r="K126" s="23">
        <v>2.9830000000000001</v>
      </c>
      <c r="L126" s="223">
        <v>38930</v>
      </c>
      <c r="M126" s="72">
        <v>4.97</v>
      </c>
    </row>
    <row r="127" spans="1:13" x14ac:dyDescent="0.2">
      <c r="A127" s="13">
        <v>126</v>
      </c>
      <c r="B127" s="97">
        <v>9</v>
      </c>
      <c r="C127" s="26">
        <v>2006.6747311827958</v>
      </c>
      <c r="D127" s="67">
        <v>28.321950000000001</v>
      </c>
      <c r="E127" s="67">
        <v>23.428699999999999</v>
      </c>
      <c r="F127" s="67">
        <v>2.0004218772385896</v>
      </c>
      <c r="G127" s="67">
        <v>0.12934999999999997</v>
      </c>
      <c r="H127" s="217">
        <v>113</v>
      </c>
      <c r="I127" s="35">
        <v>85</v>
      </c>
      <c r="J127" s="223">
        <v>38961</v>
      </c>
      <c r="K127">
        <v>5.9660000000000002</v>
      </c>
      <c r="L127" s="223">
        <v>38961</v>
      </c>
      <c r="M127" s="72">
        <v>10.936999999999999</v>
      </c>
    </row>
    <row r="128" spans="1:13" x14ac:dyDescent="0.2">
      <c r="A128" s="13">
        <v>127</v>
      </c>
      <c r="B128" s="97">
        <v>10</v>
      </c>
      <c r="C128" s="26">
        <v>2006.7822580645161</v>
      </c>
      <c r="D128" s="67">
        <v>26.377600000000001</v>
      </c>
      <c r="E128" s="67">
        <v>24.112549999999999</v>
      </c>
      <c r="F128" s="67">
        <v>1.5851777509117249</v>
      </c>
      <c r="G128" s="67">
        <v>0.17647499999999999</v>
      </c>
      <c r="H128" s="217">
        <v>103</v>
      </c>
      <c r="I128" s="35">
        <v>85</v>
      </c>
      <c r="J128" s="223">
        <v>38991</v>
      </c>
      <c r="K128" s="23">
        <v>1.9890000000000001</v>
      </c>
      <c r="L128" s="223">
        <v>38991</v>
      </c>
      <c r="M128" s="72">
        <v>4.97</v>
      </c>
    </row>
    <row r="129" spans="1:13" x14ac:dyDescent="0.2">
      <c r="A129" s="13">
        <v>128</v>
      </c>
      <c r="B129" s="97">
        <v>11</v>
      </c>
      <c r="C129" s="26">
        <v>2006.8602150537633</v>
      </c>
      <c r="D129" s="67">
        <v>28.624949999999998</v>
      </c>
      <c r="E129" s="67">
        <v>23.135200000000001</v>
      </c>
      <c r="F129" s="67">
        <v>1.0845047578393348</v>
      </c>
      <c r="G129" s="67">
        <v>8.5637500000000005E-2</v>
      </c>
      <c r="H129" s="217">
        <v>124</v>
      </c>
      <c r="I129" s="35">
        <v>109</v>
      </c>
      <c r="J129" s="223">
        <v>39022</v>
      </c>
      <c r="K129" s="23">
        <v>6.96</v>
      </c>
      <c r="L129" s="223">
        <v>39022</v>
      </c>
      <c r="M129" s="72">
        <v>18.89</v>
      </c>
    </row>
    <row r="130" spans="1:13" x14ac:dyDescent="0.2">
      <c r="A130" s="13">
        <v>129</v>
      </c>
      <c r="B130" s="97">
        <v>12</v>
      </c>
      <c r="C130" s="26">
        <v>2006.9220430107528</v>
      </c>
      <c r="D130" s="67">
        <v>27.09835</v>
      </c>
      <c r="E130" s="67">
        <v>23.843</v>
      </c>
      <c r="F130" s="67">
        <v>1.7476436533425668</v>
      </c>
      <c r="G130" s="67">
        <v>0.12317500000000001</v>
      </c>
      <c r="H130" s="217">
        <v>127</v>
      </c>
      <c r="I130" s="35">
        <v>119</v>
      </c>
      <c r="J130" s="223">
        <v>39052</v>
      </c>
      <c r="K130" s="23">
        <v>1.9890000000000001</v>
      </c>
      <c r="L130" s="223">
        <v>39052</v>
      </c>
      <c r="M130" s="72">
        <v>3.98</v>
      </c>
    </row>
    <row r="131" spans="1:13" x14ac:dyDescent="0.2">
      <c r="A131" s="13">
        <v>130</v>
      </c>
      <c r="B131" s="97">
        <v>2</v>
      </c>
      <c r="C131" s="26">
        <v>2007.013440860215</v>
      </c>
      <c r="D131" s="67">
        <v>23.0932</v>
      </c>
      <c r="E131" s="67">
        <v>25.243200000000002</v>
      </c>
      <c r="F131" s="67">
        <v>19.640885857756238</v>
      </c>
      <c r="G131" s="67">
        <v>3.8328333333333333</v>
      </c>
      <c r="H131" s="222">
        <v>42</v>
      </c>
      <c r="I131" s="49">
        <v>23</v>
      </c>
      <c r="J131" s="223">
        <v>39114</v>
      </c>
      <c r="K131" s="23">
        <v>3.9769999999999999</v>
      </c>
      <c r="L131" s="223">
        <v>39114</v>
      </c>
      <c r="M131" s="38">
        <v>6.96</v>
      </c>
    </row>
    <row r="132" spans="1:13" x14ac:dyDescent="0.2">
      <c r="A132" s="13">
        <v>131</v>
      </c>
      <c r="B132" s="97">
        <v>3</v>
      </c>
      <c r="C132" s="26">
        <v>2007.1827956989248</v>
      </c>
      <c r="D132" s="67">
        <v>23.818550000000002</v>
      </c>
      <c r="E132" s="67">
        <v>25.0167</v>
      </c>
      <c r="F132" s="67">
        <v>10.246137225291378</v>
      </c>
      <c r="G132" s="67">
        <v>1.1212499999999999</v>
      </c>
      <c r="H132" s="220">
        <v>35</v>
      </c>
      <c r="I132" s="115">
        <v>13</v>
      </c>
      <c r="J132" s="223">
        <v>39142</v>
      </c>
      <c r="K132" s="23">
        <v>1.9890000000000001</v>
      </c>
      <c r="L132" s="223">
        <v>39142</v>
      </c>
      <c r="M132" s="72">
        <v>2.98</v>
      </c>
    </row>
    <row r="133" spans="1:13" x14ac:dyDescent="0.2">
      <c r="A133" s="13">
        <v>132</v>
      </c>
      <c r="B133" s="97">
        <v>4</v>
      </c>
      <c r="C133" s="26">
        <v>2007.266129032258</v>
      </c>
      <c r="D133" s="67">
        <v>24.4284</v>
      </c>
      <c r="E133" s="67">
        <v>24.902950000000001</v>
      </c>
      <c r="F133" s="67">
        <v>5.3181383997521881</v>
      </c>
      <c r="G133" s="67">
        <v>0.479375</v>
      </c>
      <c r="H133" s="220">
        <v>38</v>
      </c>
      <c r="I133" s="115">
        <v>20</v>
      </c>
      <c r="J133" s="223">
        <v>39173</v>
      </c>
      <c r="K133" s="23">
        <v>6.96</v>
      </c>
      <c r="L133" s="223">
        <v>39173</v>
      </c>
      <c r="M133" s="72">
        <v>16.899999999999999</v>
      </c>
    </row>
    <row r="134" spans="1:13" x14ac:dyDescent="0.2">
      <c r="A134" s="13">
        <v>133</v>
      </c>
      <c r="B134" s="97">
        <v>5</v>
      </c>
      <c r="C134" s="26">
        <v>2007.3602150537633</v>
      </c>
      <c r="D134" s="67">
        <v>25.811</v>
      </c>
      <c r="E134" s="67">
        <v>24.514099999999999</v>
      </c>
      <c r="F134" s="67">
        <v>2.4618047573938542</v>
      </c>
      <c r="G134" s="67">
        <v>0.20231250000000001</v>
      </c>
      <c r="H134" s="217">
        <v>69</v>
      </c>
      <c r="I134" s="35">
        <v>40</v>
      </c>
      <c r="J134" s="223">
        <v>39203</v>
      </c>
      <c r="K134" s="23">
        <v>3.9769999999999999</v>
      </c>
      <c r="L134" s="223">
        <v>39203</v>
      </c>
      <c r="M134" s="72">
        <v>5.97</v>
      </c>
    </row>
    <row r="135" spans="1:13" x14ac:dyDescent="0.2">
      <c r="A135" s="13">
        <v>134</v>
      </c>
      <c r="B135" s="97">
        <v>6</v>
      </c>
      <c r="C135" s="26">
        <v>2007.4381720430108</v>
      </c>
      <c r="D135" s="67">
        <v>27.874300000000002</v>
      </c>
      <c r="E135" s="67">
        <v>23.747700000000002</v>
      </c>
      <c r="F135" s="67">
        <v>1.2179048382908286</v>
      </c>
      <c r="G135" s="67">
        <v>0.10529999999999999</v>
      </c>
      <c r="H135" s="217">
        <v>126</v>
      </c>
      <c r="I135" s="35">
        <v>112</v>
      </c>
      <c r="J135" s="223">
        <v>39234</v>
      </c>
      <c r="K135" s="23">
        <v>5.9660000000000002</v>
      </c>
      <c r="L135" s="223">
        <v>39234</v>
      </c>
      <c r="M135" s="72">
        <v>19.89</v>
      </c>
    </row>
    <row r="136" spans="1:13" x14ac:dyDescent="0.2">
      <c r="A136" s="13">
        <v>135</v>
      </c>
      <c r="B136" s="97">
        <v>7</v>
      </c>
      <c r="C136" s="26">
        <v>2007.513440860215</v>
      </c>
      <c r="D136" s="67">
        <v>25.944400000000002</v>
      </c>
      <c r="E136" s="67">
        <v>24.466250000000002</v>
      </c>
      <c r="F136" s="67">
        <v>3.7525987442374209</v>
      </c>
      <c r="G136" s="67">
        <v>0.23944375000000001</v>
      </c>
      <c r="H136" s="217">
        <v>71</v>
      </c>
      <c r="I136" s="35">
        <v>46</v>
      </c>
      <c r="J136" s="223">
        <v>39264</v>
      </c>
      <c r="K136" s="23">
        <v>3.9769999999999999</v>
      </c>
      <c r="L136" s="223">
        <v>39264</v>
      </c>
      <c r="M136" s="72">
        <v>4.97</v>
      </c>
    </row>
    <row r="137" spans="1:13" x14ac:dyDescent="0.2">
      <c r="A137" s="13">
        <v>136</v>
      </c>
      <c r="B137" s="97">
        <v>8</v>
      </c>
      <c r="C137" s="26">
        <v>2007.5913978494623</v>
      </c>
      <c r="D137" s="67">
        <v>28.482599999999998</v>
      </c>
      <c r="E137" s="67">
        <v>23.419049999999999</v>
      </c>
      <c r="F137" s="67">
        <v>2.0551418228343721</v>
      </c>
      <c r="G137" s="67">
        <v>0.14584374999999999</v>
      </c>
      <c r="H137" s="217">
        <v>112</v>
      </c>
      <c r="I137" s="35">
        <v>103</v>
      </c>
      <c r="J137" s="223">
        <v>39295</v>
      </c>
      <c r="K137" s="23">
        <v>3.9769999999999999</v>
      </c>
      <c r="L137" s="223">
        <v>39295</v>
      </c>
      <c r="M137" s="72">
        <v>8.9499999999999993</v>
      </c>
    </row>
    <row r="138" spans="1:13" x14ac:dyDescent="0.2">
      <c r="A138" s="13">
        <v>137</v>
      </c>
      <c r="B138" s="97">
        <v>9</v>
      </c>
      <c r="C138" s="26">
        <v>2007.6854838709678</v>
      </c>
      <c r="D138" s="67">
        <v>28.850149999999999</v>
      </c>
      <c r="E138" s="67">
        <v>22.7423</v>
      </c>
      <c r="F138" s="67">
        <v>1.2210857823502188</v>
      </c>
      <c r="G138" s="67">
        <v>0.116025</v>
      </c>
      <c r="H138" s="217">
        <v>121</v>
      </c>
      <c r="I138" s="35">
        <v>105</v>
      </c>
      <c r="J138" s="223">
        <v>39326</v>
      </c>
      <c r="K138" s="23">
        <v>3.9769999999999999</v>
      </c>
      <c r="L138" s="223">
        <v>39326</v>
      </c>
      <c r="M138" s="72">
        <v>11.93</v>
      </c>
    </row>
    <row r="139" spans="1:13" x14ac:dyDescent="0.2">
      <c r="A139" s="13">
        <v>138</v>
      </c>
      <c r="B139" s="97">
        <v>10</v>
      </c>
      <c r="C139" s="26">
        <v>2007.760752688172</v>
      </c>
      <c r="D139" s="67">
        <v>28.729399999999998</v>
      </c>
      <c r="E139" s="67">
        <v>23.268699999999999</v>
      </c>
      <c r="F139" s="67">
        <v>1.4886431382548886</v>
      </c>
      <c r="G139" s="67">
        <v>9.2706250000000018E-2</v>
      </c>
      <c r="H139" s="217">
        <v>119</v>
      </c>
      <c r="I139" s="35">
        <v>105</v>
      </c>
      <c r="J139" s="223">
        <v>39356</v>
      </c>
      <c r="K139" s="23">
        <v>0.99399999999999999</v>
      </c>
      <c r="L139" s="223">
        <v>39356</v>
      </c>
      <c r="M139" s="72">
        <v>1.99</v>
      </c>
    </row>
    <row r="140" spans="1:13" x14ac:dyDescent="0.2">
      <c r="A140" s="13">
        <v>140</v>
      </c>
      <c r="B140" s="97">
        <v>12</v>
      </c>
      <c r="C140" s="26">
        <v>2007.8575268817203</v>
      </c>
      <c r="D140" s="67">
        <v>27.769849999999998</v>
      </c>
      <c r="E140" s="67">
        <v>23.473849999999999</v>
      </c>
      <c r="F140" s="67">
        <v>1.0771084571623926</v>
      </c>
      <c r="G140" s="67">
        <v>0.12983749999999999</v>
      </c>
      <c r="H140" s="217">
        <v>117</v>
      </c>
      <c r="I140" s="35">
        <v>91</v>
      </c>
      <c r="J140" s="223">
        <v>39417</v>
      </c>
      <c r="K140" s="23">
        <v>2.9830000000000001</v>
      </c>
      <c r="L140" s="223">
        <v>39417</v>
      </c>
      <c r="M140" s="72">
        <v>8.9499999999999993</v>
      </c>
    </row>
    <row r="141" spans="1:13" x14ac:dyDescent="0.2">
      <c r="A141" s="13">
        <v>141</v>
      </c>
      <c r="B141" s="97">
        <v>1</v>
      </c>
      <c r="C141" s="26">
        <v>2008.0295698924731</v>
      </c>
      <c r="D141" s="67">
        <v>25.97945</v>
      </c>
      <c r="E141" s="67">
        <v>24.382350000000002</v>
      </c>
      <c r="F141" s="67">
        <v>1.3311080452116983</v>
      </c>
      <c r="G141" s="67">
        <v>0.27592499999999998</v>
      </c>
      <c r="H141" s="221">
        <v>82</v>
      </c>
      <c r="I141" s="114">
        <v>62</v>
      </c>
      <c r="J141" s="223">
        <v>39448</v>
      </c>
      <c r="K141" s="23">
        <v>2.9830000000000001</v>
      </c>
      <c r="L141" s="223">
        <v>39448</v>
      </c>
      <c r="M141" s="72">
        <v>3.98</v>
      </c>
    </row>
    <row r="142" spans="1:13" x14ac:dyDescent="0.2">
      <c r="A142" s="13">
        <v>142</v>
      </c>
      <c r="B142" s="97">
        <v>2</v>
      </c>
      <c r="C142" s="26">
        <v>2008.1102150537633</v>
      </c>
      <c r="D142" s="67">
        <v>24.7272</v>
      </c>
      <c r="E142" s="67">
        <v>24.8337</v>
      </c>
      <c r="F142" s="67">
        <v>5.6736474762076963</v>
      </c>
      <c r="G142" s="67">
        <v>0.9148750000000001</v>
      </c>
      <c r="H142" s="221">
        <v>75</v>
      </c>
      <c r="I142" s="114">
        <v>48</v>
      </c>
      <c r="J142" s="223">
        <v>39479</v>
      </c>
      <c r="K142" s="23">
        <v>11.932</v>
      </c>
      <c r="L142" s="223">
        <v>39479</v>
      </c>
      <c r="M142" s="72">
        <v>21.87</v>
      </c>
    </row>
    <row r="143" spans="1:13" x14ac:dyDescent="0.2">
      <c r="A143" s="13">
        <v>143</v>
      </c>
      <c r="B143" s="97">
        <v>3</v>
      </c>
      <c r="C143" s="26">
        <v>2008.1989247311828</v>
      </c>
      <c r="D143" s="67">
        <v>23.55</v>
      </c>
      <c r="E143" s="67">
        <v>25.119900000000001</v>
      </c>
      <c r="F143" s="67">
        <v>6.3438853825519006</v>
      </c>
      <c r="G143" s="67">
        <v>1.2902499999999999</v>
      </c>
      <c r="H143" s="222">
        <v>47</v>
      </c>
      <c r="I143" s="49">
        <v>28</v>
      </c>
      <c r="J143" s="223">
        <v>39508</v>
      </c>
      <c r="K143" s="23">
        <v>6.96</v>
      </c>
      <c r="L143" s="223">
        <v>39508</v>
      </c>
      <c r="M143" s="72">
        <v>8.9499999999999993</v>
      </c>
    </row>
    <row r="144" spans="1:13" x14ac:dyDescent="0.2">
      <c r="A144" s="13">
        <v>144</v>
      </c>
      <c r="B144" s="97">
        <v>4</v>
      </c>
      <c r="C144" s="26">
        <v>2008.2795698924731</v>
      </c>
      <c r="D144" s="67">
        <v>23.716250000000002</v>
      </c>
      <c r="E144" s="67">
        <v>25.10445</v>
      </c>
      <c r="F144" s="67">
        <v>3.2720367935689287</v>
      </c>
      <c r="G144" s="67">
        <v>0.40300000000000002</v>
      </c>
      <c r="H144" s="217">
        <v>38</v>
      </c>
      <c r="I144" s="35">
        <v>29</v>
      </c>
      <c r="J144" s="223">
        <v>39539</v>
      </c>
      <c r="K144" s="23">
        <v>3.9769999999999999</v>
      </c>
      <c r="L144" s="223">
        <v>39539</v>
      </c>
      <c r="M144" s="72">
        <v>4.97</v>
      </c>
    </row>
    <row r="145" spans="1:13" x14ac:dyDescent="0.2">
      <c r="A145" s="13">
        <v>145</v>
      </c>
      <c r="B145" s="97">
        <v>5</v>
      </c>
      <c r="C145" s="26">
        <v>2008.3548387096773</v>
      </c>
      <c r="D145" s="67">
        <v>26.001899999999999</v>
      </c>
      <c r="E145" s="67">
        <v>24.548999999999999</v>
      </c>
      <c r="F145" s="67">
        <v>2.8066301308726276</v>
      </c>
      <c r="G145" s="67">
        <v>0.20068750000000002</v>
      </c>
      <c r="H145" s="217">
        <v>87</v>
      </c>
      <c r="I145" s="35">
        <v>39</v>
      </c>
      <c r="J145" s="223">
        <v>39569</v>
      </c>
      <c r="K145" s="23">
        <v>4.9720000000000004</v>
      </c>
      <c r="L145" s="223">
        <v>39569</v>
      </c>
      <c r="M145" s="72">
        <v>5.97</v>
      </c>
    </row>
    <row r="146" spans="1:13" x14ac:dyDescent="0.2">
      <c r="A146" s="13">
        <v>146</v>
      </c>
      <c r="B146" s="97">
        <v>6</v>
      </c>
      <c r="C146" s="26">
        <v>2008.4327956989248</v>
      </c>
      <c r="D146" s="67">
        <v>27.337949999999999</v>
      </c>
      <c r="E146" s="67">
        <v>24.111699999999999</v>
      </c>
      <c r="F146" s="67">
        <v>0.83161632562706589</v>
      </c>
      <c r="G146" s="67">
        <v>0.11513124999999999</v>
      </c>
      <c r="H146" s="217">
        <v>115</v>
      </c>
      <c r="I146" s="35">
        <v>93</v>
      </c>
      <c r="J146" s="223">
        <v>39600</v>
      </c>
      <c r="K146" s="23">
        <v>5.9660000000000002</v>
      </c>
      <c r="L146" s="223">
        <v>39600</v>
      </c>
      <c r="M146" s="72">
        <v>7.96</v>
      </c>
    </row>
    <row r="147" spans="1:13" x14ac:dyDescent="0.2">
      <c r="A147" s="13">
        <v>147</v>
      </c>
      <c r="B147" s="97">
        <v>7</v>
      </c>
      <c r="C147" s="26">
        <v>2008.510752688172</v>
      </c>
      <c r="D147" s="67">
        <v>25.528100000000002</v>
      </c>
      <c r="E147" s="67">
        <v>24.60145</v>
      </c>
      <c r="F147" s="67">
        <v>2.0213149519118807</v>
      </c>
      <c r="G147" s="67">
        <v>0.18866250000000001</v>
      </c>
      <c r="H147" s="217">
        <v>71</v>
      </c>
      <c r="I147" s="35">
        <v>51</v>
      </c>
      <c r="J147" s="223">
        <v>39630</v>
      </c>
      <c r="K147" s="23">
        <v>1.9890000000000001</v>
      </c>
      <c r="L147" s="223">
        <v>39630</v>
      </c>
      <c r="M147" s="72">
        <v>3.98</v>
      </c>
    </row>
    <row r="148" spans="1:13" x14ac:dyDescent="0.2">
      <c r="A148" s="13">
        <v>148</v>
      </c>
      <c r="B148" s="97">
        <v>8</v>
      </c>
      <c r="C148" s="26">
        <v>2008.6048387096773</v>
      </c>
      <c r="D148" s="67">
        <v>26.343399999999999</v>
      </c>
      <c r="E148" s="67">
        <v>24.2134</v>
      </c>
      <c r="F148" s="67">
        <v>1.7448019173444105</v>
      </c>
      <c r="G148" s="67">
        <v>0.24732499999999999</v>
      </c>
      <c r="H148" s="217">
        <v>106</v>
      </c>
      <c r="I148" s="35">
        <v>79</v>
      </c>
      <c r="J148" s="223">
        <v>39661</v>
      </c>
      <c r="K148" s="23">
        <v>7.9550000000000001</v>
      </c>
      <c r="L148" s="223">
        <v>39661</v>
      </c>
      <c r="M148" s="72">
        <v>14.91</v>
      </c>
    </row>
    <row r="149" spans="1:13" x14ac:dyDescent="0.2">
      <c r="A149" s="13">
        <v>149</v>
      </c>
      <c r="B149" s="97">
        <v>9</v>
      </c>
      <c r="C149" s="26">
        <v>2008.6801075268818</v>
      </c>
      <c r="D149" s="67">
        <v>29.741849999999999</v>
      </c>
      <c r="E149" s="67">
        <v>22.584249999999997</v>
      </c>
      <c r="F149" s="67">
        <v>1.7953840096698579</v>
      </c>
      <c r="G149" s="67">
        <v>0.13901875000000002</v>
      </c>
      <c r="H149" s="217">
        <v>124</v>
      </c>
      <c r="I149" s="35">
        <v>118</v>
      </c>
      <c r="J149" s="223">
        <v>39692</v>
      </c>
      <c r="K149" s="23">
        <v>2.9830000000000001</v>
      </c>
      <c r="L149" s="223">
        <v>39692</v>
      </c>
      <c r="M149" s="72">
        <v>4.97</v>
      </c>
    </row>
    <row r="150" spans="1:13" x14ac:dyDescent="0.2">
      <c r="A150" s="13">
        <v>150</v>
      </c>
      <c r="B150" s="97">
        <v>10</v>
      </c>
      <c r="C150" s="26">
        <v>2008.7768817204301</v>
      </c>
      <c r="D150" s="67">
        <v>29.7393</v>
      </c>
      <c r="E150" s="67">
        <v>22.584800000000001</v>
      </c>
      <c r="F150" s="67">
        <v>-9999</v>
      </c>
      <c r="G150" s="67">
        <v>9.9206249999999996E-2</v>
      </c>
      <c r="H150" s="217">
        <v>132</v>
      </c>
      <c r="I150" s="35">
        <v>126</v>
      </c>
      <c r="J150" s="223">
        <v>39722</v>
      </c>
      <c r="K150" s="23">
        <v>1.9890000000000001</v>
      </c>
      <c r="L150" s="223">
        <v>39722</v>
      </c>
      <c r="M150" s="72">
        <v>3.98</v>
      </c>
    </row>
    <row r="151" spans="1:13" x14ac:dyDescent="0.2">
      <c r="A151" s="13">
        <v>151</v>
      </c>
      <c r="B151" s="97">
        <v>11</v>
      </c>
      <c r="C151" s="26">
        <v>2008.8602150537633</v>
      </c>
      <c r="D151" s="67">
        <v>27.458500000000001</v>
      </c>
      <c r="E151" s="67">
        <v>23.777850000000001</v>
      </c>
      <c r="F151" s="67">
        <v>-9999</v>
      </c>
      <c r="G151" s="67">
        <v>0.1272375</v>
      </c>
      <c r="H151" s="217">
        <v>123</v>
      </c>
      <c r="I151" s="35">
        <v>114</v>
      </c>
      <c r="J151" s="223">
        <v>39753</v>
      </c>
      <c r="K151" s="23">
        <v>3.9780000000000002</v>
      </c>
      <c r="L151" s="223">
        <v>39753</v>
      </c>
      <c r="M151" s="72">
        <v>6.96</v>
      </c>
    </row>
    <row r="152" spans="1:13" x14ac:dyDescent="0.2">
      <c r="A152" s="13">
        <v>152</v>
      </c>
      <c r="B152" s="97">
        <v>12</v>
      </c>
      <c r="C152" s="26">
        <v>2008.9650537634409</v>
      </c>
      <c r="D152" s="67">
        <v>26.6096</v>
      </c>
      <c r="E152" s="67">
        <v>24.088749999999997</v>
      </c>
      <c r="F152" s="67">
        <v>0.41393039157340261</v>
      </c>
      <c r="G152" s="67">
        <v>0.12057499999999999</v>
      </c>
      <c r="H152" s="217">
        <v>121</v>
      </c>
      <c r="I152" s="35">
        <v>116</v>
      </c>
      <c r="J152" s="223">
        <v>39783</v>
      </c>
      <c r="K152" s="23">
        <v>19.888999999999999</v>
      </c>
      <c r="L152" s="223">
        <v>39783</v>
      </c>
      <c r="M152" s="72">
        <v>26.85</v>
      </c>
    </row>
    <row r="153" spans="1:13" x14ac:dyDescent="0.2">
      <c r="A153" s="13">
        <v>153</v>
      </c>
      <c r="B153" s="97">
        <v>1</v>
      </c>
      <c r="C153" s="26">
        <v>2009.0268817204301</v>
      </c>
      <c r="D153" s="67">
        <v>24.984349999999999</v>
      </c>
      <c r="E153" s="67">
        <v>24.725450000000002</v>
      </c>
      <c r="F153" s="67">
        <v>8.4430064955899038</v>
      </c>
      <c r="G153" s="67">
        <v>1.625</v>
      </c>
      <c r="H153" s="221">
        <v>76</v>
      </c>
      <c r="I153" s="114">
        <v>66</v>
      </c>
      <c r="J153" s="223">
        <v>39814</v>
      </c>
      <c r="K153" s="23">
        <v>15.911</v>
      </c>
      <c r="L153" s="223">
        <v>39814</v>
      </c>
      <c r="M153" s="72">
        <v>28.84</v>
      </c>
    </row>
    <row r="154" spans="1:13" x14ac:dyDescent="0.2">
      <c r="A154" s="13">
        <v>154</v>
      </c>
      <c r="B154" s="97">
        <v>2</v>
      </c>
      <c r="C154" s="26">
        <v>2009.1182795698924</v>
      </c>
      <c r="D154" s="67">
        <v>-9999</v>
      </c>
      <c r="E154" s="67">
        <v>-9999</v>
      </c>
      <c r="F154" s="67">
        <v>1.9731082254624988</v>
      </c>
      <c r="G154" s="67">
        <v>0.32</v>
      </c>
      <c r="H154" s="217">
        <v>104</v>
      </c>
      <c r="I154" s="35">
        <v>45</v>
      </c>
      <c r="J154" s="223">
        <v>39845</v>
      </c>
      <c r="K154" s="23">
        <v>24.861000000000001</v>
      </c>
      <c r="L154" s="223">
        <v>39845</v>
      </c>
      <c r="M154" s="72">
        <v>26.85</v>
      </c>
    </row>
    <row r="155" spans="1:13" x14ac:dyDescent="0.2">
      <c r="A155" s="13">
        <v>155</v>
      </c>
      <c r="B155" s="97">
        <v>3</v>
      </c>
      <c r="C155" s="26">
        <v>2009.1935483870968</v>
      </c>
      <c r="D155" s="67">
        <v>24.19275</v>
      </c>
      <c r="E155" s="67">
        <v>25.02675</v>
      </c>
      <c r="F155" s="67">
        <v>2.1627632306592517</v>
      </c>
      <c r="G155" s="67">
        <v>0.71012500000000012</v>
      </c>
      <c r="H155" s="217">
        <v>64</v>
      </c>
      <c r="I155" s="35">
        <v>27</v>
      </c>
      <c r="J155" s="223">
        <v>39873</v>
      </c>
      <c r="K155" s="23">
        <v>14.914</v>
      </c>
      <c r="L155" s="223">
        <v>39873</v>
      </c>
      <c r="M155" s="72">
        <v>17.899999999999999</v>
      </c>
    </row>
    <row r="156" spans="1:13" x14ac:dyDescent="0.2">
      <c r="A156" s="13">
        <v>156</v>
      </c>
      <c r="B156" s="97">
        <v>4</v>
      </c>
      <c r="C156" s="26">
        <v>2009.258064516129</v>
      </c>
      <c r="D156" s="67">
        <v>-9999</v>
      </c>
      <c r="E156" s="67">
        <v>-9999</v>
      </c>
      <c r="F156" s="67">
        <v>2.0327738962479316</v>
      </c>
      <c r="G156" s="67">
        <v>0.27974374999999996</v>
      </c>
      <c r="H156" s="217">
        <v>58</v>
      </c>
      <c r="I156" s="35">
        <v>33</v>
      </c>
      <c r="J156" s="223">
        <v>39904</v>
      </c>
      <c r="K156" s="23">
        <v>17.896999999999998</v>
      </c>
      <c r="L156" s="223">
        <v>39904</v>
      </c>
      <c r="M156" s="72">
        <v>19.89</v>
      </c>
    </row>
    <row r="157" spans="1:13" x14ac:dyDescent="0.2">
      <c r="A157" s="13">
        <v>157</v>
      </c>
      <c r="B157" s="97">
        <v>5</v>
      </c>
      <c r="C157" s="26">
        <v>2009.3521505376343</v>
      </c>
      <c r="D157" s="67">
        <v>24.0564</v>
      </c>
      <c r="E157" s="67">
        <v>25.036549999999998</v>
      </c>
      <c r="F157" s="67">
        <v>6.3534367989704545</v>
      </c>
      <c r="G157" s="67">
        <v>0.6825</v>
      </c>
      <c r="H157" s="217">
        <v>45</v>
      </c>
      <c r="I157" s="35">
        <v>25</v>
      </c>
      <c r="J157" s="223">
        <v>39934</v>
      </c>
      <c r="K157" s="23">
        <v>3.9769999999999999</v>
      </c>
      <c r="L157" s="223">
        <v>39934</v>
      </c>
      <c r="M157" s="72">
        <v>4.97</v>
      </c>
    </row>
    <row r="158" spans="1:13" x14ac:dyDescent="0.2">
      <c r="A158" s="13">
        <v>158</v>
      </c>
      <c r="B158" s="97">
        <v>6</v>
      </c>
      <c r="C158" s="26">
        <v>2009.4381720430108</v>
      </c>
      <c r="D158" s="67">
        <v>24.323500000000003</v>
      </c>
      <c r="E158" s="67">
        <v>24.991199999999999</v>
      </c>
      <c r="F158" s="67">
        <v>2.0681860761048689</v>
      </c>
      <c r="G158" s="67">
        <v>0.31443750000000004</v>
      </c>
      <c r="H158" s="217">
        <v>40</v>
      </c>
      <c r="I158" s="35">
        <v>30</v>
      </c>
      <c r="J158" s="223">
        <v>39965</v>
      </c>
      <c r="K158" s="23">
        <v>2.9830000000000001</v>
      </c>
      <c r="L158" s="223">
        <v>39965</v>
      </c>
      <c r="M158" s="72">
        <v>3.98</v>
      </c>
    </row>
    <row r="159" spans="1:13" x14ac:dyDescent="0.2">
      <c r="A159" s="13">
        <v>159</v>
      </c>
      <c r="B159" s="97">
        <v>7</v>
      </c>
      <c r="C159" s="26">
        <v>2009.505376344086</v>
      </c>
      <c r="D159" s="67">
        <v>26.72195</v>
      </c>
      <c r="E159" s="67">
        <v>24.242849999999997</v>
      </c>
      <c r="F159" s="67">
        <v>1.1398690840220327</v>
      </c>
      <c r="G159" s="67">
        <v>9.8799999999999999E-2</v>
      </c>
      <c r="H159" s="217">
        <v>110</v>
      </c>
      <c r="I159" s="35">
        <v>70</v>
      </c>
      <c r="J159" s="223">
        <v>39995</v>
      </c>
      <c r="K159" s="23">
        <v>2.9830000000000001</v>
      </c>
      <c r="L159" s="223">
        <v>39995</v>
      </c>
      <c r="M159" s="72">
        <v>4.97</v>
      </c>
    </row>
    <row r="160" spans="1:13" x14ac:dyDescent="0.2">
      <c r="A160" s="13">
        <v>160</v>
      </c>
      <c r="B160" s="97">
        <v>8</v>
      </c>
      <c r="C160" s="26">
        <v>2009.6209677419354</v>
      </c>
      <c r="D160" s="67">
        <v>27.1646</v>
      </c>
      <c r="E160" s="67">
        <v>24.050599999999999</v>
      </c>
      <c r="F160" s="67">
        <v>2.0888827033434305</v>
      </c>
      <c r="G160" s="67">
        <v>0.21376875000000001</v>
      </c>
      <c r="H160" s="217">
        <v>80</v>
      </c>
      <c r="I160" s="35">
        <v>54</v>
      </c>
      <c r="J160" s="223">
        <v>40026</v>
      </c>
      <c r="K160" s="23">
        <v>1.9890000000000001</v>
      </c>
      <c r="L160" s="223">
        <v>40026</v>
      </c>
      <c r="M160" s="72">
        <v>3.98</v>
      </c>
    </row>
    <row r="161" spans="1:13" x14ac:dyDescent="0.2">
      <c r="A161" s="13">
        <v>161</v>
      </c>
      <c r="B161" s="97">
        <v>9</v>
      </c>
      <c r="C161" s="26">
        <v>2009.6962365591398</v>
      </c>
      <c r="D161" s="67">
        <v>27.50835</v>
      </c>
      <c r="E161" s="67">
        <v>23.853999999999999</v>
      </c>
      <c r="F161" s="67">
        <v>1.3680272811237368</v>
      </c>
      <c r="G161" s="67">
        <v>0.22555000000000003</v>
      </c>
      <c r="H161" s="217">
        <v>117</v>
      </c>
      <c r="I161" s="35">
        <v>66</v>
      </c>
      <c r="J161" s="223">
        <v>40057</v>
      </c>
      <c r="K161" s="23">
        <v>1.9890000000000001</v>
      </c>
      <c r="L161" s="223">
        <v>40057</v>
      </c>
      <c r="M161" s="72">
        <v>2.98</v>
      </c>
    </row>
    <row r="162" spans="1:13" x14ac:dyDescent="0.2">
      <c r="A162" s="13">
        <v>162</v>
      </c>
      <c r="B162" s="97">
        <v>10</v>
      </c>
      <c r="C162" s="26">
        <v>2009.7903225806451</v>
      </c>
      <c r="D162" s="67">
        <v>27.134650000000001</v>
      </c>
      <c r="E162" s="67">
        <v>23.86215</v>
      </c>
      <c r="F162" s="67">
        <v>1.7664162236469747</v>
      </c>
      <c r="G162" s="67">
        <v>0.15136875</v>
      </c>
      <c r="H162" s="217">
        <v>115</v>
      </c>
      <c r="I162" s="35">
        <v>99</v>
      </c>
      <c r="J162" s="223">
        <v>40087</v>
      </c>
      <c r="K162" s="23">
        <v>1.9890000000000001</v>
      </c>
      <c r="L162" s="223">
        <v>40087</v>
      </c>
      <c r="M162" s="72">
        <v>3.98</v>
      </c>
    </row>
    <row r="163" spans="1:13" x14ac:dyDescent="0.2">
      <c r="A163" s="13">
        <v>163</v>
      </c>
      <c r="B163" s="97">
        <v>11</v>
      </c>
      <c r="C163" s="26">
        <v>2009.8494623655913</v>
      </c>
      <c r="D163" s="67">
        <v>28.3187</v>
      </c>
      <c r="E163" s="67">
        <v>23.60135</v>
      </c>
      <c r="F163" s="67">
        <v>1.0777010242088354</v>
      </c>
      <c r="G163" s="67">
        <v>0.12130625000000002</v>
      </c>
      <c r="H163" s="217">
        <v>130</v>
      </c>
      <c r="I163" s="35">
        <v>125</v>
      </c>
      <c r="J163" s="223">
        <v>40118</v>
      </c>
      <c r="K163" s="23">
        <v>5.9660000000000002</v>
      </c>
      <c r="L163" s="223">
        <v>40118</v>
      </c>
      <c r="M163" s="72">
        <v>12.93</v>
      </c>
    </row>
    <row r="164" spans="1:13" x14ac:dyDescent="0.2">
      <c r="A164" s="13">
        <v>164</v>
      </c>
      <c r="B164" s="97">
        <v>12</v>
      </c>
      <c r="C164" s="26">
        <v>2009.9435483870968</v>
      </c>
      <c r="D164" s="67">
        <v>25.64425</v>
      </c>
      <c r="E164" s="67">
        <v>24.549949999999999</v>
      </c>
      <c r="F164" s="67">
        <v>1.1194530897560215</v>
      </c>
      <c r="G164" s="67">
        <v>0.21644999999999998</v>
      </c>
      <c r="H164" s="217">
        <v>109</v>
      </c>
      <c r="I164" s="35">
        <v>85</v>
      </c>
      <c r="J164" s="223">
        <v>40148</v>
      </c>
      <c r="K164" s="23">
        <v>5.9660000000000002</v>
      </c>
      <c r="L164" s="223">
        <v>40148</v>
      </c>
      <c r="M164" s="72">
        <v>11.93</v>
      </c>
    </row>
    <row r="165" spans="1:13" x14ac:dyDescent="0.2">
      <c r="A165" s="13">
        <v>165</v>
      </c>
      <c r="B165" s="97">
        <v>1</v>
      </c>
      <c r="C165" s="26">
        <v>2010.0215053763441</v>
      </c>
      <c r="D165" s="67">
        <v>25.333750000000002</v>
      </c>
      <c r="E165" s="67">
        <v>24.6799</v>
      </c>
      <c r="F165" s="67">
        <v>1.3394134975644405</v>
      </c>
      <c r="G165" s="67">
        <v>0.22725624999999999</v>
      </c>
      <c r="H165" s="217">
        <v>101</v>
      </c>
      <c r="I165" s="35">
        <v>71</v>
      </c>
      <c r="J165" s="223">
        <v>40179</v>
      </c>
      <c r="K165" s="23">
        <v>2.9830000000000001</v>
      </c>
      <c r="L165" s="223">
        <v>40179</v>
      </c>
      <c r="M165" s="72">
        <v>4.97</v>
      </c>
    </row>
    <row r="166" spans="1:13" x14ac:dyDescent="0.2">
      <c r="A166" s="13">
        <v>166</v>
      </c>
      <c r="B166" s="97">
        <v>2</v>
      </c>
      <c r="C166" s="26">
        <v>2010.1155913978494</v>
      </c>
      <c r="D166" s="67">
        <v>22.998699999999999</v>
      </c>
      <c r="E166" s="67">
        <v>25.304850000000002</v>
      </c>
      <c r="F166" s="67">
        <v>15.272233809942916</v>
      </c>
      <c r="G166" s="67">
        <v>3.5966666666666667</v>
      </c>
      <c r="H166" s="220">
        <v>27</v>
      </c>
      <c r="I166" s="115">
        <v>19</v>
      </c>
      <c r="J166" s="223">
        <v>40210</v>
      </c>
      <c r="K166" s="23">
        <v>3.9769999999999999</v>
      </c>
      <c r="L166" s="223">
        <v>40210</v>
      </c>
      <c r="M166" s="38">
        <v>5.97</v>
      </c>
    </row>
    <row r="167" spans="1:13" x14ac:dyDescent="0.2">
      <c r="A167" s="13">
        <v>167</v>
      </c>
      <c r="B167" s="97">
        <v>3</v>
      </c>
      <c r="C167" s="26">
        <v>2010.1962365591398</v>
      </c>
      <c r="D167" s="67">
        <v>27.52215</v>
      </c>
      <c r="E167" s="67">
        <v>23.883150000000001</v>
      </c>
      <c r="F167" s="67">
        <v>1.5457013549943155</v>
      </c>
      <c r="G167" s="67">
        <v>0.15535000000000002</v>
      </c>
      <c r="H167" s="217">
        <v>104</v>
      </c>
      <c r="I167" s="35">
        <v>92</v>
      </c>
      <c r="J167" s="223">
        <v>40238</v>
      </c>
      <c r="K167" s="23">
        <v>2.9830000000000001</v>
      </c>
      <c r="L167" s="223">
        <v>40238</v>
      </c>
      <c r="M167" s="38">
        <v>2.9830000000000001</v>
      </c>
    </row>
    <row r="168" spans="1:13" x14ac:dyDescent="0.2">
      <c r="A168" s="13">
        <v>168</v>
      </c>
      <c r="B168" s="97">
        <v>4</v>
      </c>
      <c r="C168" s="26">
        <v>2010.2741935483871</v>
      </c>
      <c r="D168" s="67">
        <v>26.107199999999999</v>
      </c>
      <c r="E168" s="67">
        <v>24.402149999999999</v>
      </c>
      <c r="F168" s="67">
        <v>1.6291311700078128</v>
      </c>
      <c r="G168" s="67">
        <v>0.17728750000000001</v>
      </c>
      <c r="H168" s="217">
        <v>94</v>
      </c>
      <c r="I168" s="35">
        <v>86</v>
      </c>
      <c r="J168" s="223">
        <v>40269</v>
      </c>
      <c r="K168" s="23">
        <v>0.99399999999999999</v>
      </c>
      <c r="L168" s="223">
        <v>40269</v>
      </c>
      <c r="M168" s="38">
        <v>3.9769999999999999</v>
      </c>
    </row>
    <row r="169" spans="1:13" x14ac:dyDescent="0.2">
      <c r="A169" s="13">
        <v>169</v>
      </c>
      <c r="B169" s="97">
        <v>5</v>
      </c>
      <c r="C169" s="26">
        <v>2010.3521505376343</v>
      </c>
      <c r="D169" s="67">
        <v>25.439900000000002</v>
      </c>
      <c r="E169" s="67">
        <v>24.671900000000001</v>
      </c>
      <c r="F169" s="67">
        <v>1.2206922973040626</v>
      </c>
      <c r="G169" s="67">
        <v>0.20653749999999998</v>
      </c>
      <c r="H169" s="217">
        <v>113</v>
      </c>
      <c r="I169" s="35">
        <v>93</v>
      </c>
      <c r="J169" s="223">
        <v>40299</v>
      </c>
      <c r="K169" s="23">
        <v>3.9769999999999999</v>
      </c>
      <c r="L169" s="223">
        <v>40299</v>
      </c>
      <c r="M169" s="62">
        <v>4.9720000000000004</v>
      </c>
    </row>
    <row r="170" spans="1:13" x14ac:dyDescent="0.2">
      <c r="A170" s="13">
        <v>170</v>
      </c>
      <c r="B170" s="97">
        <v>6</v>
      </c>
      <c r="C170" s="26">
        <v>2010.4462365591398</v>
      </c>
      <c r="D170" s="67">
        <v>28.5854</v>
      </c>
      <c r="E170" s="67">
        <v>23.501899999999999</v>
      </c>
      <c r="F170" s="67">
        <v>1.3180003416834511</v>
      </c>
      <c r="G170" s="67">
        <v>0.12504375000000001</v>
      </c>
      <c r="H170" s="217">
        <v>111</v>
      </c>
      <c r="I170" s="35">
        <v>92</v>
      </c>
      <c r="J170" s="223">
        <v>40330</v>
      </c>
      <c r="K170" s="23">
        <v>6.96</v>
      </c>
      <c r="L170" s="223">
        <v>40330</v>
      </c>
      <c r="M170" s="62">
        <v>21.873999999999999</v>
      </c>
    </row>
    <row r="171" spans="1:13" x14ac:dyDescent="0.2">
      <c r="A171" s="13">
        <v>171</v>
      </c>
      <c r="B171" s="97">
        <v>8</v>
      </c>
      <c r="C171" s="26">
        <v>2010.5215053763441</v>
      </c>
      <c r="D171" s="67">
        <v>27.403199999999998</v>
      </c>
      <c r="E171" s="67">
        <v>23.78595</v>
      </c>
      <c r="F171" s="67">
        <v>1.3681798729094377</v>
      </c>
      <c r="G171" s="67">
        <v>0.13836874999999998</v>
      </c>
      <c r="H171" s="217">
        <v>122</v>
      </c>
      <c r="I171" s="35">
        <v>114</v>
      </c>
      <c r="J171" s="223">
        <v>40391</v>
      </c>
      <c r="K171">
        <v>9.9429999999999996</v>
      </c>
      <c r="L171" s="223">
        <v>40391</v>
      </c>
      <c r="M171" s="62">
        <v>10.936999999999999</v>
      </c>
    </row>
    <row r="172" spans="1:13" x14ac:dyDescent="0.2">
      <c r="A172" s="13">
        <v>172</v>
      </c>
      <c r="B172" s="97">
        <v>9</v>
      </c>
      <c r="C172" s="26">
        <v>2010.6774193548388</v>
      </c>
      <c r="D172" s="67">
        <v>29.6629</v>
      </c>
      <c r="E172" s="67">
        <v>22.910800000000002</v>
      </c>
      <c r="F172" s="67">
        <v>2.0039033523490795</v>
      </c>
      <c r="G172" s="67">
        <v>0.1688375</v>
      </c>
      <c r="H172" s="217">
        <v>117</v>
      </c>
      <c r="I172" s="35">
        <v>114</v>
      </c>
      <c r="J172" s="223">
        <v>40422</v>
      </c>
      <c r="K172" s="23">
        <v>2.9830000000000001</v>
      </c>
      <c r="L172" s="223">
        <v>40422</v>
      </c>
      <c r="M172" s="38">
        <v>3.9769999999999999</v>
      </c>
    </row>
    <row r="173" spans="1:13" x14ac:dyDescent="0.2">
      <c r="A173" s="13">
        <v>173</v>
      </c>
      <c r="B173" s="97">
        <v>10</v>
      </c>
      <c r="C173" s="26">
        <v>2010.7903225806451</v>
      </c>
      <c r="D173" s="67">
        <v>29.596049999999998</v>
      </c>
      <c r="E173" s="67">
        <v>22.765750000000001</v>
      </c>
      <c r="F173" s="67">
        <v>0.80439350786337305</v>
      </c>
      <c r="G173" s="67">
        <v>0.15746250000000001</v>
      </c>
      <c r="H173" s="217">
        <v>128</v>
      </c>
      <c r="I173" s="35">
        <v>125</v>
      </c>
      <c r="J173" s="223">
        <v>40452</v>
      </c>
      <c r="K173" s="23">
        <v>20.88</v>
      </c>
      <c r="L173" s="223">
        <v>40452</v>
      </c>
      <c r="M173" s="62">
        <v>21.873999999999999</v>
      </c>
    </row>
    <row r="174" spans="1:13" x14ac:dyDescent="0.2">
      <c r="A174" s="13">
        <v>174</v>
      </c>
      <c r="B174" s="97">
        <v>11</v>
      </c>
      <c r="C174" s="26">
        <v>2010.8440860215053</v>
      </c>
      <c r="D174" s="67">
        <v>29.77065</v>
      </c>
      <c r="E174" s="67">
        <v>22.599400000000003</v>
      </c>
      <c r="F174" s="67">
        <v>0.91123423681574045</v>
      </c>
      <c r="G174" s="67">
        <v>9.4493749999999987E-2</v>
      </c>
      <c r="H174" s="217">
        <v>144</v>
      </c>
      <c r="I174" s="35">
        <v>136</v>
      </c>
      <c r="J174" s="223">
        <v>40483</v>
      </c>
      <c r="K174" s="23">
        <v>1.9890000000000001</v>
      </c>
      <c r="L174" s="223">
        <v>40483</v>
      </c>
      <c r="M174" s="38">
        <v>2.9830000000000001</v>
      </c>
    </row>
    <row r="175" spans="1:13" x14ac:dyDescent="0.2">
      <c r="A175" s="13">
        <v>175</v>
      </c>
      <c r="B175" s="97">
        <v>12</v>
      </c>
      <c r="C175" s="26">
        <v>2010.9408602150538</v>
      </c>
      <c r="D175" s="67">
        <v>28.083200000000001</v>
      </c>
      <c r="E175" s="67">
        <v>23.2165</v>
      </c>
      <c r="F175" s="67">
        <v>1.8139477747964894</v>
      </c>
      <c r="G175" s="67">
        <v>0.21190000000000003</v>
      </c>
      <c r="H175" s="217">
        <v>105</v>
      </c>
      <c r="I175" s="35">
        <v>89</v>
      </c>
      <c r="J175" s="223">
        <v>40513</v>
      </c>
      <c r="K175" s="23">
        <v>3.9769999999999999</v>
      </c>
      <c r="L175" s="223">
        <v>40513</v>
      </c>
      <c r="M175" s="38">
        <v>12.926</v>
      </c>
    </row>
    <row r="176" spans="1:13" x14ac:dyDescent="0.2">
      <c r="A176" s="13">
        <v>176</v>
      </c>
      <c r="B176" s="97">
        <v>1</v>
      </c>
      <c r="C176" s="26">
        <v>2011.0215053763441</v>
      </c>
      <c r="D176" s="67">
        <v>25.806950000000001</v>
      </c>
      <c r="E176" s="67">
        <v>24.38815</v>
      </c>
      <c r="F176" s="67"/>
      <c r="G176" s="67">
        <v>0.92056249999999995</v>
      </c>
      <c r="H176" s="217">
        <v>112</v>
      </c>
      <c r="I176" s="35">
        <v>91</v>
      </c>
      <c r="J176" s="223">
        <v>40544</v>
      </c>
      <c r="K176" s="23">
        <v>8.9489999999999998</v>
      </c>
      <c r="L176" s="223">
        <v>40544</v>
      </c>
      <c r="M176" s="38">
        <v>10.936999999999999</v>
      </c>
    </row>
    <row r="177" spans="1:15" x14ac:dyDescent="0.2">
      <c r="A177" s="13">
        <v>177</v>
      </c>
      <c r="B177" s="97">
        <v>2</v>
      </c>
      <c r="C177" s="26">
        <v>2011.1129032258063</v>
      </c>
      <c r="D177" s="67">
        <v>24.325600000000001</v>
      </c>
      <c r="E177" s="67">
        <v>24.905200000000001</v>
      </c>
      <c r="F177" s="67">
        <v>10.635784372585132</v>
      </c>
      <c r="G177" s="67">
        <v>2.4315416666666669</v>
      </c>
      <c r="H177" s="221">
        <v>55</v>
      </c>
      <c r="I177" s="114">
        <v>46</v>
      </c>
      <c r="J177" s="223">
        <v>40575</v>
      </c>
      <c r="K177" s="23">
        <v>3.9769999999999999</v>
      </c>
      <c r="L177" s="223">
        <v>40575</v>
      </c>
      <c r="M177" s="38">
        <v>5.9660000000000002</v>
      </c>
    </row>
    <row r="178" spans="1:15" x14ac:dyDescent="0.2">
      <c r="A178" s="13">
        <v>178</v>
      </c>
      <c r="B178" s="97">
        <v>3</v>
      </c>
      <c r="C178" s="26">
        <v>2011.1881720430108</v>
      </c>
      <c r="D178" s="67">
        <v>25.447600000000001</v>
      </c>
      <c r="E178" s="67">
        <v>24.622300000000003</v>
      </c>
      <c r="F178" s="67">
        <v>2.6025818122050355</v>
      </c>
      <c r="G178" s="67">
        <v>0.2496666666666667</v>
      </c>
      <c r="H178" s="217">
        <v>58</v>
      </c>
      <c r="I178" s="35">
        <v>38</v>
      </c>
      <c r="J178" s="223">
        <v>40603</v>
      </c>
      <c r="K178" s="23">
        <v>14.914</v>
      </c>
      <c r="L178" s="223">
        <v>40603</v>
      </c>
      <c r="M178" s="38">
        <v>21.873999999999999</v>
      </c>
    </row>
    <row r="179" spans="1:15" x14ac:dyDescent="0.2">
      <c r="A179" s="13">
        <v>179</v>
      </c>
      <c r="B179" s="97">
        <v>4</v>
      </c>
      <c r="C179" s="26">
        <v>2011.2903225806451</v>
      </c>
      <c r="D179" s="67">
        <v>24.170400000000001</v>
      </c>
      <c r="E179" s="67">
        <v>24.956050000000001</v>
      </c>
      <c r="F179" s="67">
        <v>1.2197370692082794</v>
      </c>
      <c r="G179" s="67">
        <v>0.13783333333333336</v>
      </c>
      <c r="H179" s="217">
        <v>32</v>
      </c>
      <c r="I179" s="35">
        <v>23</v>
      </c>
      <c r="J179" s="223">
        <v>40634</v>
      </c>
      <c r="K179" s="23">
        <v>2.9830000000000001</v>
      </c>
      <c r="L179" s="223">
        <v>40634</v>
      </c>
      <c r="M179" s="38">
        <v>3.9769999999999999</v>
      </c>
    </row>
    <row r="180" spans="1:15" x14ac:dyDescent="0.2">
      <c r="A180" s="13">
        <v>180</v>
      </c>
      <c r="B180" s="97">
        <v>5</v>
      </c>
      <c r="C180" s="26">
        <v>2011.3655913978494</v>
      </c>
      <c r="D180" s="67">
        <v>26.623399999999997</v>
      </c>
      <c r="E180" s="67">
        <v>24.215400000000002</v>
      </c>
      <c r="F180" s="67">
        <v>1.4373361295212945</v>
      </c>
      <c r="G180" s="67">
        <v>0.32950000000000002</v>
      </c>
      <c r="H180" s="217">
        <v>93</v>
      </c>
      <c r="I180" s="35">
        <v>62</v>
      </c>
      <c r="J180" s="223">
        <v>40664</v>
      </c>
      <c r="K180" s="23">
        <v>4.9720000000000004</v>
      </c>
      <c r="L180" s="223">
        <v>40664</v>
      </c>
      <c r="M180" s="38">
        <v>12.926</v>
      </c>
    </row>
    <row r="181" spans="1:15" x14ac:dyDescent="0.2">
      <c r="A181" s="13">
        <v>181</v>
      </c>
      <c r="B181" s="97">
        <v>6</v>
      </c>
      <c r="C181" s="26">
        <v>2011.4435483870968</v>
      </c>
      <c r="D181" s="67">
        <v>28.85765</v>
      </c>
      <c r="E181" s="67">
        <v>23.155900000000003</v>
      </c>
      <c r="F181" s="67">
        <v>6.8916791062380398E-2</v>
      </c>
      <c r="G181" s="67">
        <v>0.11366666666666669</v>
      </c>
      <c r="H181" s="217">
        <v>124</v>
      </c>
      <c r="I181" s="35">
        <v>120</v>
      </c>
      <c r="J181" s="223">
        <v>40695</v>
      </c>
      <c r="K181" s="23">
        <v>1.9890000000000001</v>
      </c>
      <c r="L181" s="223">
        <v>40695</v>
      </c>
      <c r="M181" s="38">
        <v>2.9830000000000001</v>
      </c>
    </row>
    <row r="182" spans="1:15" x14ac:dyDescent="0.2">
      <c r="A182" s="13">
        <v>182</v>
      </c>
      <c r="B182" s="97">
        <v>7</v>
      </c>
      <c r="C182" s="26">
        <v>2011.5241935483871</v>
      </c>
      <c r="D182" s="67">
        <v>26.579149999999998</v>
      </c>
      <c r="E182" s="67">
        <v>24.200600000000001</v>
      </c>
      <c r="F182" s="67">
        <v>1.7591971054248643</v>
      </c>
      <c r="G182" s="67">
        <v>0.15575</v>
      </c>
      <c r="H182" s="217">
        <v>108</v>
      </c>
      <c r="I182" s="35">
        <v>83</v>
      </c>
      <c r="J182" s="223">
        <v>40725</v>
      </c>
      <c r="K182" s="23">
        <v>2.9830000000000001</v>
      </c>
      <c r="L182" s="223">
        <v>40725</v>
      </c>
      <c r="M182" s="62">
        <v>3.9769999999999999</v>
      </c>
    </row>
    <row r="183" spans="1:15" x14ac:dyDescent="0.2">
      <c r="A183" s="13">
        <v>183</v>
      </c>
      <c r="B183" s="97">
        <v>8</v>
      </c>
      <c r="C183" s="26">
        <v>2011.6021505376343</v>
      </c>
      <c r="D183" s="67">
        <v>27.59395</v>
      </c>
      <c r="E183" s="67">
        <v>23.781399999999998</v>
      </c>
      <c r="F183" s="67"/>
      <c r="G183" s="67">
        <v>0.12166666666666667</v>
      </c>
      <c r="H183" s="217">
        <v>127</v>
      </c>
      <c r="I183" s="35">
        <v>94</v>
      </c>
      <c r="J183" s="223">
        <v>40756</v>
      </c>
      <c r="K183" s="23">
        <v>0.99399999999999999</v>
      </c>
      <c r="L183" s="223">
        <v>40756</v>
      </c>
      <c r="M183" s="38">
        <v>0.99399999999999999</v>
      </c>
    </row>
    <row r="184" spans="1:15" x14ac:dyDescent="0.2">
      <c r="A184" s="13">
        <v>184</v>
      </c>
      <c r="B184" s="97">
        <v>9</v>
      </c>
      <c r="C184" s="26">
        <v>2011.6908602150538</v>
      </c>
      <c r="D184" s="67">
        <v>29.095350000000003</v>
      </c>
      <c r="E184" s="67">
        <v>22.979099999999999</v>
      </c>
      <c r="F184" s="67">
        <v>1.2175643690592577</v>
      </c>
      <c r="G184" s="67">
        <v>7.3333333333333334E-2</v>
      </c>
      <c r="H184" s="217">
        <v>125</v>
      </c>
      <c r="I184" s="35">
        <v>97</v>
      </c>
      <c r="J184" s="223">
        <v>40787</v>
      </c>
      <c r="K184" s="23">
        <v>2.9830000000000001</v>
      </c>
      <c r="L184" s="223">
        <v>40787</v>
      </c>
      <c r="M184" s="38">
        <v>2.9830000000000001</v>
      </c>
    </row>
    <row r="185" spans="1:15" x14ac:dyDescent="0.2">
      <c r="A185" s="13">
        <v>185</v>
      </c>
      <c r="B185" s="97">
        <v>10</v>
      </c>
      <c r="C185" s="26">
        <v>2011.766129032258</v>
      </c>
      <c r="D185" s="67">
        <v>27.7317</v>
      </c>
      <c r="E185" s="67">
        <v>23.597949999999997</v>
      </c>
      <c r="F185" s="67">
        <v>1.8666541913964305</v>
      </c>
      <c r="G185" s="67">
        <v>0.16016666666666671</v>
      </c>
      <c r="H185" s="217">
        <v>122</v>
      </c>
      <c r="I185" s="35">
        <v>94</v>
      </c>
      <c r="J185" s="223">
        <v>40817</v>
      </c>
      <c r="K185" s="23">
        <v>2.9830000000000001</v>
      </c>
      <c r="L185" s="223">
        <v>40817</v>
      </c>
      <c r="M185" s="38">
        <v>12.926</v>
      </c>
    </row>
    <row r="186" spans="1:15" x14ac:dyDescent="0.2">
      <c r="A186" s="13">
        <v>186</v>
      </c>
      <c r="B186" s="97">
        <v>11</v>
      </c>
      <c r="C186" s="26">
        <v>2011.8440860215053</v>
      </c>
      <c r="D186" s="67">
        <v>28.384050000000002</v>
      </c>
      <c r="E186" s="67">
        <v>23.313800000000001</v>
      </c>
      <c r="F186" s="67">
        <v>0.87389526034937759</v>
      </c>
      <c r="G186" s="67">
        <v>8.9333333333333348E-2</v>
      </c>
      <c r="H186" s="217">
        <v>112</v>
      </c>
      <c r="I186" s="35">
        <v>100</v>
      </c>
      <c r="J186" s="223">
        <v>40848</v>
      </c>
      <c r="K186" s="23">
        <v>1.9890000000000001</v>
      </c>
      <c r="L186" s="223">
        <v>40848</v>
      </c>
      <c r="M186" s="38">
        <v>7.9550000000000001</v>
      </c>
    </row>
    <row r="187" spans="1:15" x14ac:dyDescent="0.2">
      <c r="A187" s="13">
        <v>187</v>
      </c>
      <c r="B187" s="97">
        <v>1</v>
      </c>
      <c r="C187" s="229">
        <v>2012</v>
      </c>
      <c r="D187" s="67">
        <v>25.150649999999999</v>
      </c>
      <c r="E187" s="67">
        <v>24.655549999999998</v>
      </c>
      <c r="F187" s="67">
        <v>9.6012742726331837</v>
      </c>
      <c r="G187" s="67">
        <v>3.0266666666666668</v>
      </c>
      <c r="H187" s="221">
        <v>86</v>
      </c>
      <c r="I187" s="114">
        <v>57</v>
      </c>
      <c r="J187" s="223">
        <v>40909</v>
      </c>
      <c r="K187">
        <v>6.96</v>
      </c>
      <c r="L187" s="223">
        <v>40909</v>
      </c>
      <c r="M187" s="72">
        <v>10.936999999999999</v>
      </c>
      <c r="N187" s="227"/>
      <c r="O187" s="228"/>
    </row>
    <row r="188" spans="1:15" x14ac:dyDescent="0.2">
      <c r="A188" s="13">
        <v>188</v>
      </c>
      <c r="B188" s="97">
        <v>2</v>
      </c>
      <c r="C188" s="229">
        <v>2012.0833333333333</v>
      </c>
      <c r="D188" s="67">
        <v>22.874849999999999</v>
      </c>
      <c r="E188" s="67">
        <v>25.321950000000001</v>
      </c>
      <c r="F188" s="67">
        <v>3.4641219926258771</v>
      </c>
      <c r="G188" s="67">
        <v>0.56416666666666671</v>
      </c>
      <c r="H188" s="222">
        <v>52</v>
      </c>
      <c r="I188" s="49">
        <v>38</v>
      </c>
      <c r="J188" s="223">
        <v>40940</v>
      </c>
      <c r="K188" s="23">
        <v>3.9769999999999999</v>
      </c>
      <c r="L188" s="223">
        <v>40940</v>
      </c>
      <c r="M188" s="38">
        <v>6.96</v>
      </c>
      <c r="N188" s="227"/>
      <c r="O188" s="228"/>
    </row>
    <row r="189" spans="1:15" x14ac:dyDescent="0.2">
      <c r="A189" s="13">
        <v>189</v>
      </c>
      <c r="B189" s="97">
        <v>3</v>
      </c>
      <c r="C189" s="229">
        <v>2012.1666666666667</v>
      </c>
      <c r="D189" s="67">
        <v>21.9788</v>
      </c>
      <c r="E189" s="67">
        <v>25.509650000000001</v>
      </c>
      <c r="F189" s="67">
        <v>25.430146219449298</v>
      </c>
      <c r="G189" s="67">
        <v>4.6862499999999994</v>
      </c>
      <c r="H189" s="220">
        <v>26</v>
      </c>
      <c r="I189" s="115">
        <v>3</v>
      </c>
      <c r="J189" s="223">
        <v>40969</v>
      </c>
      <c r="K189" s="23">
        <v>1.9890000000000001</v>
      </c>
      <c r="L189" s="223">
        <v>40969</v>
      </c>
      <c r="M189" s="38">
        <v>2.9830000000000001</v>
      </c>
      <c r="N189" s="227"/>
      <c r="O189" s="228"/>
    </row>
    <row r="190" spans="1:15" x14ac:dyDescent="0.2">
      <c r="A190" s="13">
        <v>190</v>
      </c>
      <c r="B190" s="97">
        <v>4</v>
      </c>
      <c r="C190" s="229">
        <v>2012.25</v>
      </c>
      <c r="D190" s="67">
        <v>24.412500000000001</v>
      </c>
      <c r="E190" s="67">
        <v>24.914200000000001</v>
      </c>
      <c r="F190" s="67">
        <v>2.1547951501129528</v>
      </c>
      <c r="G190" s="67">
        <v>0.30775000000000002</v>
      </c>
      <c r="H190" s="217">
        <v>31</v>
      </c>
      <c r="I190" s="35">
        <v>16</v>
      </c>
      <c r="J190" s="223">
        <v>41000</v>
      </c>
      <c r="K190" s="23">
        <v>0.99399999999999999</v>
      </c>
      <c r="L190" s="223">
        <v>41000</v>
      </c>
      <c r="M190" s="38">
        <v>0.99399999999999999</v>
      </c>
      <c r="N190" s="227"/>
      <c r="O190" s="228"/>
    </row>
    <row r="191" spans="1:15" x14ac:dyDescent="0.2">
      <c r="A191" s="13">
        <v>191</v>
      </c>
      <c r="B191" s="97">
        <v>5</v>
      </c>
      <c r="C191" s="229">
        <v>2012.3333333333333</v>
      </c>
      <c r="D191" s="67">
        <v>27.100650000000002</v>
      </c>
      <c r="E191" s="67">
        <v>23.906500000000001</v>
      </c>
      <c r="F191" s="67">
        <v>1.7087644577201901</v>
      </c>
      <c r="G191" s="67">
        <v>0.14226875</v>
      </c>
      <c r="H191" s="217">
        <v>117</v>
      </c>
      <c r="I191" s="35">
        <v>115</v>
      </c>
      <c r="J191" s="223">
        <v>41030</v>
      </c>
      <c r="K191" s="23">
        <v>6.96</v>
      </c>
      <c r="L191" s="223">
        <v>41030</v>
      </c>
      <c r="M191" s="38">
        <v>31.815999999999999</v>
      </c>
      <c r="N191" s="227"/>
      <c r="O191" s="228"/>
    </row>
    <row r="192" spans="1:15" x14ac:dyDescent="0.2">
      <c r="A192" s="13">
        <v>193</v>
      </c>
      <c r="B192" s="97">
        <v>7</v>
      </c>
      <c r="C192" s="61">
        <v>2012.5</v>
      </c>
      <c r="D192" s="67">
        <v>26.47475</v>
      </c>
      <c r="E192" s="67">
        <v>24.107199999999999</v>
      </c>
      <c r="F192" s="67">
        <v>2.2148485670945188</v>
      </c>
      <c r="G192" s="67">
        <v>0.26211249999999997</v>
      </c>
      <c r="H192" s="217">
        <v>87</v>
      </c>
      <c r="I192" s="35">
        <v>67</v>
      </c>
      <c r="J192" s="223">
        <v>41091</v>
      </c>
      <c r="K192" s="23">
        <v>3.9769999999999999</v>
      </c>
      <c r="L192" s="223">
        <v>41091</v>
      </c>
      <c r="M192" s="38">
        <v>4.9720000000000004</v>
      </c>
      <c r="N192" s="227"/>
      <c r="O192" s="228"/>
    </row>
    <row r="193" spans="1:15" x14ac:dyDescent="0.2">
      <c r="A193" s="13">
        <v>194</v>
      </c>
      <c r="B193" s="97">
        <v>8</v>
      </c>
      <c r="C193" s="61">
        <v>2012.5833333333333</v>
      </c>
      <c r="D193" s="67">
        <v>28.0002</v>
      </c>
      <c r="E193" s="67">
        <v>23.49155</v>
      </c>
      <c r="F193" s="67">
        <v>1.4547005354858622</v>
      </c>
      <c r="G193" s="67">
        <v>0.12366249999999998</v>
      </c>
      <c r="H193" s="217">
        <v>89</v>
      </c>
      <c r="I193" s="35">
        <v>78</v>
      </c>
      <c r="J193" s="223">
        <v>41122</v>
      </c>
      <c r="K193" s="23">
        <v>2.9830000000000001</v>
      </c>
      <c r="L193" s="223">
        <v>41122</v>
      </c>
      <c r="M193" s="38">
        <v>2.9830000000000001</v>
      </c>
      <c r="N193" s="227"/>
      <c r="O193" s="228"/>
    </row>
    <row r="194" spans="1:15" x14ac:dyDescent="0.2">
      <c r="A194" s="13">
        <v>195</v>
      </c>
      <c r="B194" s="97">
        <v>9</v>
      </c>
      <c r="C194" s="61">
        <v>2012.6666666666667</v>
      </c>
      <c r="D194" s="67">
        <v>27.305199999999999</v>
      </c>
      <c r="E194" s="67">
        <v>23.753250000000001</v>
      </c>
      <c r="F194" s="67">
        <v>2.0325460722654496</v>
      </c>
      <c r="G194" s="67">
        <v>0.16623750000000001</v>
      </c>
      <c r="H194" s="217">
        <v>115</v>
      </c>
      <c r="I194" s="35">
        <v>108</v>
      </c>
      <c r="J194" s="223">
        <v>41153</v>
      </c>
      <c r="K194" s="23">
        <v>0.99399999999999999</v>
      </c>
      <c r="L194" s="223">
        <v>41153</v>
      </c>
      <c r="M194" s="38">
        <v>4.9720000000000004</v>
      </c>
      <c r="N194" s="227"/>
      <c r="O194" s="228"/>
    </row>
    <row r="195" spans="1:15" x14ac:dyDescent="0.2">
      <c r="A195" s="13">
        <v>196</v>
      </c>
      <c r="B195" s="97">
        <v>10</v>
      </c>
      <c r="C195" s="61">
        <v>2012.75</v>
      </c>
      <c r="D195" s="67">
        <v>28.122599999999998</v>
      </c>
      <c r="E195" s="67">
        <v>23.40765</v>
      </c>
      <c r="F195" s="67">
        <v>0.83293109198225379</v>
      </c>
      <c r="G195" s="67">
        <v>0.1116375</v>
      </c>
      <c r="H195" s="217">
        <v>122</v>
      </c>
      <c r="I195" s="35">
        <v>116</v>
      </c>
      <c r="J195" s="223">
        <v>41183</v>
      </c>
      <c r="K195" s="23">
        <v>1.9890000000000001</v>
      </c>
      <c r="L195" s="223">
        <v>41183</v>
      </c>
      <c r="M195" s="38">
        <v>2.9830000000000001</v>
      </c>
      <c r="N195" s="227"/>
      <c r="O195" s="228"/>
    </row>
    <row r="196" spans="1:15" x14ac:dyDescent="0.2">
      <c r="A196" s="13">
        <v>197</v>
      </c>
      <c r="B196" s="97">
        <v>11</v>
      </c>
      <c r="C196" s="61">
        <v>2012.8333333333333</v>
      </c>
      <c r="D196" s="67">
        <v>28.668900000000001</v>
      </c>
      <c r="E196" s="67">
        <v>23.035899999999998</v>
      </c>
      <c r="F196" s="67">
        <v>0.76326158369386299</v>
      </c>
      <c r="G196" s="67">
        <v>8.5962500000000025E-2</v>
      </c>
      <c r="H196" s="217">
        <v>120</v>
      </c>
      <c r="I196" s="35">
        <v>109</v>
      </c>
      <c r="J196" s="223">
        <v>41214</v>
      </c>
      <c r="K196" s="23">
        <v>7.9550000000000001</v>
      </c>
      <c r="L196" s="223">
        <v>41214</v>
      </c>
      <c r="M196" s="38">
        <v>13.92</v>
      </c>
      <c r="N196" s="227"/>
      <c r="O196" s="228"/>
    </row>
    <row r="197" spans="1:15" x14ac:dyDescent="0.2">
      <c r="A197" s="13">
        <v>198</v>
      </c>
      <c r="B197" s="97">
        <v>12</v>
      </c>
      <c r="C197" s="61">
        <v>2012.9166666666667</v>
      </c>
      <c r="D197" s="67">
        <v>26.7166</v>
      </c>
      <c r="E197" s="67">
        <v>23.938400000000001</v>
      </c>
      <c r="F197" s="67">
        <v>0.50371825628463662</v>
      </c>
      <c r="G197" s="67">
        <v>0.10879374999999999</v>
      </c>
      <c r="H197" s="217">
        <v>114</v>
      </c>
      <c r="I197" s="35">
        <v>101</v>
      </c>
      <c r="J197" s="223">
        <v>41244</v>
      </c>
      <c r="K197" s="23">
        <v>4.9720000000000004</v>
      </c>
      <c r="L197" s="223">
        <v>41244</v>
      </c>
      <c r="M197" s="38">
        <v>16.902999999999999</v>
      </c>
      <c r="N197" s="227"/>
      <c r="O197" s="228"/>
    </row>
    <row r="198" spans="1:15" x14ac:dyDescent="0.2">
      <c r="A198" s="13">
        <v>199</v>
      </c>
      <c r="B198" s="97">
        <v>3</v>
      </c>
      <c r="C198" s="61">
        <v>2013.1666666666667</v>
      </c>
      <c r="D198" s="67">
        <v>24.400199999999998</v>
      </c>
      <c r="E198" s="67">
        <v>24.93075</v>
      </c>
      <c r="F198" s="67">
        <v>1.448895831575598</v>
      </c>
      <c r="G198" s="67">
        <v>0.24309999999999998</v>
      </c>
      <c r="H198" s="222">
        <v>46</v>
      </c>
      <c r="I198" s="49">
        <v>27</v>
      </c>
      <c r="J198" s="223">
        <v>41334</v>
      </c>
      <c r="K198" s="23">
        <v>3.9769999999999999</v>
      </c>
      <c r="L198" s="223">
        <v>41334</v>
      </c>
      <c r="M198" s="38">
        <v>4.9720000000000004</v>
      </c>
      <c r="N198" s="227"/>
      <c r="O198" s="228"/>
    </row>
    <row r="199" spans="1:15" x14ac:dyDescent="0.2">
      <c r="A199" s="13">
        <v>200</v>
      </c>
      <c r="B199" s="97">
        <v>4</v>
      </c>
      <c r="C199" s="61">
        <v>2013.25</v>
      </c>
      <c r="D199" s="67">
        <v>24.320050000000002</v>
      </c>
      <c r="E199" s="67">
        <v>25.045200000000001</v>
      </c>
      <c r="F199" s="67">
        <v>4.5022469168780752</v>
      </c>
      <c r="G199" s="67">
        <v>0.49156250000000007</v>
      </c>
      <c r="H199" s="217">
        <v>73</v>
      </c>
      <c r="I199" s="35">
        <v>47</v>
      </c>
      <c r="J199" s="223">
        <v>41365</v>
      </c>
      <c r="K199" s="23">
        <v>2.9830000000000001</v>
      </c>
      <c r="L199" s="223">
        <v>41365</v>
      </c>
      <c r="M199" s="38">
        <v>3.9769999999999999</v>
      </c>
      <c r="N199" s="227"/>
      <c r="O199" s="228"/>
    </row>
    <row r="200" spans="1:15" x14ac:dyDescent="0.2">
      <c r="A200" s="13">
        <v>201</v>
      </c>
      <c r="B200" s="97">
        <v>5</v>
      </c>
      <c r="C200" s="61">
        <v>2013.3333333333333</v>
      </c>
      <c r="D200" s="67">
        <v>25.121400000000001</v>
      </c>
      <c r="E200" s="67">
        <v>24.760750000000002</v>
      </c>
      <c r="F200" s="67">
        <v>1.5466581946792275</v>
      </c>
      <c r="G200" s="67">
        <v>0.32987500000000003</v>
      </c>
      <c r="H200" s="217">
        <v>71</v>
      </c>
      <c r="I200" s="35">
        <v>46</v>
      </c>
      <c r="J200" s="223">
        <v>41395</v>
      </c>
      <c r="K200" s="23">
        <v>2.9830000000000001</v>
      </c>
      <c r="L200" s="223">
        <v>41395</v>
      </c>
      <c r="M200" s="38">
        <v>3.9769999999999999</v>
      </c>
    </row>
    <row r="201" spans="1:15" x14ac:dyDescent="0.2">
      <c r="A201" s="13">
        <v>202</v>
      </c>
      <c r="B201" s="97">
        <v>6</v>
      </c>
      <c r="C201" s="61">
        <v>2013.4166666666667</v>
      </c>
      <c r="D201" s="67">
        <v>26.176949999999998</v>
      </c>
      <c r="E201" s="67">
        <v>24.364600000000003</v>
      </c>
      <c r="F201" s="67">
        <v>1.1769427334618001</v>
      </c>
      <c r="G201" s="67">
        <v>0.20117500000000002</v>
      </c>
      <c r="H201" s="217">
        <v>110</v>
      </c>
      <c r="I201" s="35">
        <v>100</v>
      </c>
      <c r="J201" s="223">
        <v>41426</v>
      </c>
      <c r="K201" s="23">
        <v>2.9830000000000001</v>
      </c>
      <c r="L201" s="223">
        <v>41426</v>
      </c>
      <c r="M201" s="38">
        <v>3.9769999999999999</v>
      </c>
    </row>
    <row r="202" spans="1:15" x14ac:dyDescent="0.2">
      <c r="A202" s="13">
        <v>203</v>
      </c>
      <c r="B202" s="97">
        <v>7</v>
      </c>
      <c r="C202" s="61">
        <v>2013.5</v>
      </c>
      <c r="D202" s="67">
        <v>27.549250000000001</v>
      </c>
      <c r="E202" s="67">
        <v>23.954149999999998</v>
      </c>
      <c r="F202" s="67">
        <v>1.916128461465731</v>
      </c>
      <c r="G202" s="67">
        <v>0.1194375</v>
      </c>
      <c r="H202" s="217">
        <v>109</v>
      </c>
      <c r="I202" s="35">
        <v>89</v>
      </c>
      <c r="J202" s="223">
        <v>41456</v>
      </c>
      <c r="K202" s="23">
        <v>1.9890000000000001</v>
      </c>
      <c r="L202" s="223">
        <v>41456</v>
      </c>
      <c r="M202" s="72">
        <v>3.9769999999999999</v>
      </c>
      <c r="O202" s="228"/>
    </row>
    <row r="203" spans="1:15" x14ac:dyDescent="0.2">
      <c r="A203" s="13">
        <v>204</v>
      </c>
      <c r="B203" s="97">
        <v>8</v>
      </c>
      <c r="C203" s="61">
        <v>2013.5833333333333</v>
      </c>
      <c r="D203" s="67"/>
      <c r="E203" s="67"/>
      <c r="F203" s="67"/>
      <c r="G203" s="67">
        <v>0.1330875</v>
      </c>
      <c r="H203" s="217">
        <v>99</v>
      </c>
      <c r="I203" s="35">
        <v>50</v>
      </c>
      <c r="J203" s="223">
        <v>41487</v>
      </c>
      <c r="K203" s="45">
        <v>0</v>
      </c>
      <c r="L203" s="223">
        <v>41487</v>
      </c>
      <c r="M203" s="235">
        <v>0</v>
      </c>
    </row>
    <row r="204" spans="1:15" x14ac:dyDescent="0.2">
      <c r="A204" s="13">
        <v>205</v>
      </c>
      <c r="B204" s="97">
        <v>9</v>
      </c>
      <c r="C204" s="61">
        <v>2013.6666666666667</v>
      </c>
      <c r="D204" s="67">
        <v>29.209049999999998</v>
      </c>
      <c r="E204" s="67">
        <v>23.024000000000001</v>
      </c>
      <c r="F204" s="67">
        <v>1.0819550972710557</v>
      </c>
      <c r="G204" s="67">
        <v>0.1230125</v>
      </c>
      <c r="H204" s="217">
        <v>125</v>
      </c>
      <c r="I204" s="35">
        <v>115</v>
      </c>
      <c r="J204" s="223">
        <v>41518</v>
      </c>
      <c r="K204" s="23">
        <v>2.9830000000000001</v>
      </c>
      <c r="L204" s="223">
        <v>41518</v>
      </c>
      <c r="M204" s="38">
        <v>15.909000000000001</v>
      </c>
    </row>
    <row r="205" spans="1:15" x14ac:dyDescent="0.2">
      <c r="A205" s="13">
        <v>206</v>
      </c>
      <c r="B205" s="97">
        <v>10</v>
      </c>
      <c r="C205" s="61">
        <v>2013.75</v>
      </c>
      <c r="D205" s="67">
        <v>28.730649999999997</v>
      </c>
      <c r="E205" s="67">
        <v>23.302149999999997</v>
      </c>
      <c r="F205" s="67">
        <v>2.1850592110863811</v>
      </c>
      <c r="G205" s="67">
        <v>0.13560624999999998</v>
      </c>
      <c r="H205" s="217">
        <v>119</v>
      </c>
      <c r="I205" s="35">
        <v>80</v>
      </c>
      <c r="J205" s="223">
        <v>41548</v>
      </c>
      <c r="K205" s="23">
        <v>2.9830000000000001</v>
      </c>
      <c r="L205" s="223">
        <v>41548</v>
      </c>
      <c r="M205" s="38">
        <v>2.9830000000000001</v>
      </c>
    </row>
    <row r="206" spans="1:15" x14ac:dyDescent="0.2">
      <c r="A206" s="13">
        <v>207</v>
      </c>
      <c r="B206" s="97">
        <v>11</v>
      </c>
      <c r="C206" s="61">
        <v>2013.8333333333333</v>
      </c>
      <c r="D206" s="67">
        <v>27.16845</v>
      </c>
      <c r="E206" s="67">
        <v>23.815149999999999</v>
      </c>
      <c r="F206" s="67">
        <v>1.6225718794902342</v>
      </c>
      <c r="G206" s="67">
        <v>0.19881875000000002</v>
      </c>
      <c r="H206" s="217">
        <v>111</v>
      </c>
      <c r="I206" s="35">
        <v>104</v>
      </c>
      <c r="J206" s="223">
        <v>41579</v>
      </c>
      <c r="K206" s="23">
        <v>11.932</v>
      </c>
      <c r="L206" s="223">
        <v>41579</v>
      </c>
      <c r="M206" s="38">
        <v>17.896999999999998</v>
      </c>
    </row>
    <row r="207" spans="1:15" x14ac:dyDescent="0.2">
      <c r="A207" s="13">
        <v>208</v>
      </c>
      <c r="B207" s="97">
        <v>12</v>
      </c>
      <c r="C207" s="61">
        <v>2013.9166666666667</v>
      </c>
      <c r="D207" s="67">
        <v>26.510550000000002</v>
      </c>
      <c r="E207" s="67">
        <v>24.17145</v>
      </c>
      <c r="F207" s="67">
        <v>0.9378595314911623</v>
      </c>
      <c r="G207" s="67">
        <v>0.13</v>
      </c>
      <c r="H207" s="217">
        <v>109</v>
      </c>
      <c r="I207" s="35">
        <v>92</v>
      </c>
      <c r="J207" s="223">
        <v>41609</v>
      </c>
      <c r="K207" s="23">
        <v>0.99399999999999999</v>
      </c>
      <c r="L207" s="223">
        <v>41609</v>
      </c>
      <c r="M207" s="38">
        <v>1.9890000000000001</v>
      </c>
    </row>
    <row r="208" spans="1:15" x14ac:dyDescent="0.2">
      <c r="A208" s="13">
        <v>209</v>
      </c>
      <c r="B208" s="97">
        <v>1</v>
      </c>
      <c r="C208" s="61">
        <v>2014</v>
      </c>
      <c r="D208" s="67">
        <v>23.087949999999999</v>
      </c>
      <c r="E208" s="67">
        <v>25.276499999999999</v>
      </c>
      <c r="F208" s="67">
        <v>8.1868260485493582</v>
      </c>
      <c r="G208" s="67">
        <v>1.0822500000000002</v>
      </c>
      <c r="H208" s="222">
        <v>49</v>
      </c>
      <c r="I208" s="49">
        <v>25</v>
      </c>
      <c r="J208" s="223">
        <v>41640</v>
      </c>
      <c r="K208" s="23">
        <v>15.909000000000001</v>
      </c>
      <c r="L208" s="223">
        <v>41640</v>
      </c>
      <c r="M208" s="38">
        <v>21.873999999999999</v>
      </c>
    </row>
    <row r="209" spans="1:17" x14ac:dyDescent="0.2">
      <c r="A209" s="13">
        <v>210</v>
      </c>
      <c r="B209" s="97">
        <v>2</v>
      </c>
      <c r="C209" s="61">
        <v>2014.0833333333333</v>
      </c>
      <c r="D209" s="67">
        <v>21.876799999999999</v>
      </c>
      <c r="E209" s="67">
        <v>25.55585</v>
      </c>
      <c r="F209" s="67">
        <v>16.119498317463737</v>
      </c>
      <c r="G209" s="67">
        <v>2.6828750000000001</v>
      </c>
      <c r="H209" s="220">
        <v>24</v>
      </c>
      <c r="I209" s="115">
        <v>5</v>
      </c>
      <c r="J209" s="223">
        <v>41671</v>
      </c>
      <c r="K209" s="23">
        <v>3.9769999999999999</v>
      </c>
      <c r="L209" s="223">
        <v>41671</v>
      </c>
      <c r="M209" s="38">
        <v>4.9720000000000004</v>
      </c>
    </row>
    <row r="210" spans="1:17" x14ac:dyDescent="0.2">
      <c r="A210" s="13">
        <v>211</v>
      </c>
      <c r="B210" s="97">
        <v>4</v>
      </c>
      <c r="C210" s="61">
        <v>2014.25</v>
      </c>
      <c r="D210" s="67">
        <v>22.861699999999999</v>
      </c>
      <c r="E210" s="67">
        <v>25.338000000000001</v>
      </c>
      <c r="F210" s="67">
        <v>3.9732834354836841</v>
      </c>
      <c r="G210" s="67">
        <v>1.246375</v>
      </c>
      <c r="H210" s="222">
        <v>41</v>
      </c>
      <c r="I210" s="49">
        <v>24</v>
      </c>
      <c r="J210" s="223">
        <v>41730</v>
      </c>
      <c r="K210" s="23">
        <v>1.9890000000000001</v>
      </c>
      <c r="L210" s="223">
        <v>41730</v>
      </c>
      <c r="M210" s="38">
        <v>2.9830000000000001</v>
      </c>
    </row>
    <row r="211" spans="1:17" x14ac:dyDescent="0.2">
      <c r="A211" s="13">
        <v>212</v>
      </c>
      <c r="B211" s="97">
        <v>5</v>
      </c>
      <c r="C211" s="61">
        <v>2014.3333333333333</v>
      </c>
      <c r="D211" s="67">
        <v>22.950949999999999</v>
      </c>
      <c r="E211" s="67">
        <v>25.280850000000001</v>
      </c>
      <c r="F211" s="67">
        <v>11.673619466511784</v>
      </c>
      <c r="G211" s="67">
        <v>4.9302500000000009</v>
      </c>
      <c r="H211" s="220">
        <v>21</v>
      </c>
      <c r="I211" s="115">
        <v>16</v>
      </c>
      <c r="J211" s="223">
        <v>41760</v>
      </c>
      <c r="K211" s="23">
        <v>2.9830000000000001</v>
      </c>
      <c r="L211" s="223">
        <v>41760</v>
      </c>
      <c r="M211" s="38">
        <v>2.9830000000000001</v>
      </c>
    </row>
    <row r="212" spans="1:17" x14ac:dyDescent="0.2">
      <c r="A212" s="13">
        <v>213</v>
      </c>
      <c r="B212" s="97">
        <v>6</v>
      </c>
      <c r="C212" s="61">
        <v>2014.4166666666667</v>
      </c>
      <c r="D212" s="67">
        <v>24.668749999999999</v>
      </c>
      <c r="E212" s="67">
        <v>24.869950000000003</v>
      </c>
      <c r="F212" s="230">
        <v>3.28499968206369</v>
      </c>
      <c r="G212" s="87">
        <v>0.13105625000000001</v>
      </c>
      <c r="H212" s="217">
        <v>114</v>
      </c>
      <c r="I212" s="35">
        <v>89</v>
      </c>
      <c r="J212" s="223">
        <v>41791</v>
      </c>
      <c r="K212" s="23">
        <v>1.9890000000000001</v>
      </c>
      <c r="L212" s="223">
        <v>41791</v>
      </c>
      <c r="M212" s="38">
        <v>2.9830000000000001</v>
      </c>
    </row>
    <row r="213" spans="1:17" x14ac:dyDescent="0.2">
      <c r="A213" s="13">
        <v>214</v>
      </c>
      <c r="B213" s="97">
        <v>9</v>
      </c>
      <c r="C213" s="61">
        <v>2014.6666666666667</v>
      </c>
      <c r="D213" s="67">
        <v>27.52505</v>
      </c>
      <c r="E213" s="67">
        <v>23.787500000000001</v>
      </c>
      <c r="F213" s="230">
        <v>1.4744343065226144</v>
      </c>
      <c r="G213" s="87">
        <v>0.69712499999999999</v>
      </c>
      <c r="H213" s="217">
        <v>117</v>
      </c>
      <c r="I213" s="35">
        <v>106</v>
      </c>
      <c r="J213" s="223">
        <v>41883</v>
      </c>
      <c r="K213" s="23">
        <v>0.99399999999999999</v>
      </c>
      <c r="L213" s="223">
        <v>41883</v>
      </c>
      <c r="M213" s="72">
        <v>1.9890000000000001</v>
      </c>
    </row>
    <row r="214" spans="1:17" x14ac:dyDescent="0.2">
      <c r="A214" s="13">
        <v>215</v>
      </c>
      <c r="B214" s="97">
        <v>10</v>
      </c>
      <c r="C214" s="61">
        <v>2014.75</v>
      </c>
      <c r="D214" s="67">
        <v>26.8901</v>
      </c>
      <c r="E214" s="67">
        <v>23.993500000000001</v>
      </c>
      <c r="F214" s="230">
        <v>1.3246402833784736</v>
      </c>
      <c r="G214" s="87">
        <v>0.11594375</v>
      </c>
      <c r="H214" s="217">
        <v>114</v>
      </c>
      <c r="I214" s="35">
        <v>105</v>
      </c>
      <c r="J214" s="223">
        <v>41913</v>
      </c>
      <c r="K214" s="23">
        <v>6.96</v>
      </c>
      <c r="L214" s="223">
        <v>41913</v>
      </c>
      <c r="M214" s="38">
        <v>14.914</v>
      </c>
    </row>
    <row r="215" spans="1:17" x14ac:dyDescent="0.2">
      <c r="A215" s="13">
        <v>216</v>
      </c>
      <c r="B215" s="97">
        <v>11</v>
      </c>
      <c r="C215" s="61">
        <v>2014.8333333333333</v>
      </c>
      <c r="D215" s="67">
        <v>27.270249999999997</v>
      </c>
      <c r="E215" s="67">
        <v>23.90785</v>
      </c>
      <c r="F215" s="230">
        <v>1.9075473493640547</v>
      </c>
      <c r="G215" s="87">
        <v>0.10976875</v>
      </c>
      <c r="H215" s="217">
        <v>125</v>
      </c>
      <c r="I215" s="35">
        <v>107</v>
      </c>
      <c r="J215" s="223">
        <v>41944</v>
      </c>
      <c r="K215" s="23">
        <v>8.9489999999999998</v>
      </c>
      <c r="L215" s="223">
        <v>41944</v>
      </c>
      <c r="M215" s="38">
        <v>16.902999999999999</v>
      </c>
    </row>
    <row r="216" spans="1:17" x14ac:dyDescent="0.2">
      <c r="A216" s="13">
        <v>217</v>
      </c>
      <c r="B216" s="97">
        <v>12</v>
      </c>
      <c r="C216" s="61">
        <v>2014.9166666666667</v>
      </c>
      <c r="D216" s="67">
        <v>25.893000000000001</v>
      </c>
      <c r="E216" s="67">
        <v>24.464199999999998</v>
      </c>
      <c r="F216" s="230">
        <v>1.0546110007844365</v>
      </c>
      <c r="G216" s="87">
        <v>0.24675625000000001</v>
      </c>
      <c r="H216" s="217">
        <v>120</v>
      </c>
      <c r="I216" s="35">
        <v>108</v>
      </c>
      <c r="J216" s="223">
        <v>41974</v>
      </c>
      <c r="K216" s="23">
        <v>3.9769999999999999</v>
      </c>
      <c r="L216" s="223">
        <v>41974</v>
      </c>
      <c r="M216" s="38">
        <v>3.9769999999999999</v>
      </c>
    </row>
    <row r="217" spans="1:17" x14ac:dyDescent="0.2">
      <c r="A217" s="13">
        <v>218</v>
      </c>
      <c r="B217" s="97">
        <v>2</v>
      </c>
      <c r="C217" s="61">
        <v>2015.0833333333333</v>
      </c>
      <c r="D217" s="67">
        <v>25.912800000000001</v>
      </c>
      <c r="E217" s="67">
        <v>24.531700000000001</v>
      </c>
      <c r="F217" s="230">
        <v>3.4947835598013333</v>
      </c>
      <c r="G217" s="87">
        <v>0.3284125</v>
      </c>
      <c r="H217" s="222">
        <v>67</v>
      </c>
      <c r="I217" s="49">
        <v>37</v>
      </c>
      <c r="J217" s="223">
        <v>42036</v>
      </c>
      <c r="K217" s="23">
        <v>10.936999999999999</v>
      </c>
      <c r="L217" s="223">
        <v>42036</v>
      </c>
      <c r="M217" s="38">
        <v>12.926</v>
      </c>
      <c r="O217" s="24"/>
      <c r="P217" s="24"/>
      <c r="Q217" s="29"/>
    </row>
    <row r="218" spans="1:17" x14ac:dyDescent="0.2">
      <c r="A218" s="13">
        <v>219</v>
      </c>
      <c r="B218" s="97">
        <v>3</v>
      </c>
      <c r="C218" s="61">
        <v>2015.1666666666667</v>
      </c>
      <c r="D218" s="67">
        <v>23.620650000000001</v>
      </c>
      <c r="E218" s="67">
        <v>25.19125</v>
      </c>
      <c r="F218" s="230"/>
      <c r="G218" s="87">
        <v>0.65975000000000006</v>
      </c>
      <c r="H218" s="222">
        <v>86</v>
      </c>
      <c r="I218" s="49">
        <v>41</v>
      </c>
      <c r="J218" s="223">
        <v>42064</v>
      </c>
      <c r="K218" s="23">
        <v>26.844999999999999</v>
      </c>
      <c r="L218" s="223">
        <v>42064</v>
      </c>
      <c r="M218" s="38">
        <v>32.81</v>
      </c>
    </row>
    <row r="219" spans="1:17" x14ac:dyDescent="0.2">
      <c r="A219" s="13">
        <v>220</v>
      </c>
      <c r="B219" s="97">
        <v>4</v>
      </c>
      <c r="C219" s="61">
        <v>2015.25</v>
      </c>
      <c r="D219" s="67">
        <v>23.219950000000001</v>
      </c>
      <c r="E219" s="67">
        <v>25.342100000000002</v>
      </c>
      <c r="F219" s="230"/>
      <c r="G219" s="87">
        <v>2.0158125</v>
      </c>
      <c r="H219" s="220">
        <v>46</v>
      </c>
      <c r="I219" s="115">
        <v>21</v>
      </c>
      <c r="J219" s="223">
        <v>42095</v>
      </c>
      <c r="K219" s="23">
        <v>2.9830000000000001</v>
      </c>
      <c r="L219" s="223">
        <v>42095</v>
      </c>
      <c r="M219" s="38">
        <v>7.9550000000000001</v>
      </c>
    </row>
    <row r="220" spans="1:17" x14ac:dyDescent="0.2">
      <c r="A220" s="13">
        <v>221</v>
      </c>
      <c r="B220" s="97">
        <v>7</v>
      </c>
      <c r="C220" s="61">
        <v>2015.5</v>
      </c>
      <c r="D220" s="67">
        <v>25.277299999999997</v>
      </c>
      <c r="E220" s="67">
        <v>24.698399999999999</v>
      </c>
      <c r="F220" s="230"/>
      <c r="G220" s="87">
        <v>0.24407500000000004</v>
      </c>
      <c r="H220" s="220">
        <v>43</v>
      </c>
      <c r="I220" s="115">
        <v>34</v>
      </c>
      <c r="J220" s="223"/>
      <c r="L220" s="223">
        <v>42186</v>
      </c>
      <c r="M220" s="38">
        <v>17.896999999999998</v>
      </c>
    </row>
    <row r="221" spans="1:17" x14ac:dyDescent="0.2">
      <c r="A221" s="13">
        <v>222</v>
      </c>
      <c r="B221" s="97">
        <v>8</v>
      </c>
      <c r="C221" s="61">
        <v>2015.5833333333333</v>
      </c>
      <c r="D221" s="67">
        <v>24.7822</v>
      </c>
      <c r="E221" s="67">
        <v>24.847149999999999</v>
      </c>
      <c r="F221" s="61"/>
      <c r="G221" s="87">
        <v>0.4785625</v>
      </c>
      <c r="H221" s="220">
        <v>48</v>
      </c>
      <c r="I221" s="115">
        <v>28</v>
      </c>
      <c r="J221" s="223"/>
      <c r="K221" s="11"/>
      <c r="L221" s="223">
        <v>42217</v>
      </c>
      <c r="M221" s="38">
        <v>0.99399999999999999</v>
      </c>
    </row>
    <row r="222" spans="1:17" x14ac:dyDescent="0.2">
      <c r="A222" s="217">
        <v>223</v>
      </c>
      <c r="B222" s="97">
        <v>9</v>
      </c>
      <c r="C222" s="61">
        <v>2015.6666666666667</v>
      </c>
      <c r="D222" s="67">
        <v>26.381549999999997</v>
      </c>
      <c r="E222" s="67">
        <v>24.248899999999999</v>
      </c>
      <c r="F222" s="230"/>
      <c r="G222" s="87">
        <v>0.30257500000000004</v>
      </c>
      <c r="H222" s="221">
        <v>110</v>
      </c>
      <c r="I222" s="114">
        <v>71</v>
      </c>
      <c r="J222" s="223"/>
      <c r="K222" s="11"/>
      <c r="L222" s="223">
        <v>42248</v>
      </c>
      <c r="M222" s="38">
        <v>4.9720000000000004</v>
      </c>
    </row>
    <row r="223" spans="1:17" x14ac:dyDescent="0.2">
      <c r="A223" s="217">
        <v>224</v>
      </c>
      <c r="B223" s="97">
        <v>11</v>
      </c>
      <c r="C223" s="61">
        <v>2015.8333333333333</v>
      </c>
      <c r="D223" s="67">
        <v>25.6877</v>
      </c>
      <c r="E223" s="67">
        <v>24.541699999999999</v>
      </c>
      <c r="F223" s="61"/>
      <c r="G223" s="87">
        <v>0.32500000000000001</v>
      </c>
      <c r="H223" s="221">
        <v>112</v>
      </c>
      <c r="I223" s="114">
        <v>100</v>
      </c>
      <c r="J223" s="223"/>
      <c r="L223" s="223">
        <v>42309</v>
      </c>
      <c r="M223" s="72">
        <v>9.9429999999999996</v>
      </c>
    </row>
    <row r="224" spans="1:17" x14ac:dyDescent="0.2">
      <c r="A224" s="217">
        <v>225</v>
      </c>
      <c r="B224" s="97">
        <v>12</v>
      </c>
      <c r="C224" s="61">
        <v>2015.9166666666667</v>
      </c>
      <c r="D224" s="67">
        <v>25.406599999999997</v>
      </c>
      <c r="E224" s="67">
        <v>24.645650000000003</v>
      </c>
      <c r="F224" s="230"/>
      <c r="G224" s="87">
        <v>0.52499999999999991</v>
      </c>
      <c r="H224" s="221">
        <v>111</v>
      </c>
      <c r="I224" s="114">
        <v>95</v>
      </c>
      <c r="L224" s="223">
        <v>42339</v>
      </c>
      <c r="M224" s="72">
        <v>2.9830000000000001</v>
      </c>
    </row>
    <row r="225" spans="1:13" x14ac:dyDescent="0.2">
      <c r="A225" s="217">
        <v>226</v>
      </c>
      <c r="B225" s="97">
        <v>1</v>
      </c>
      <c r="C225" s="61">
        <v>2016</v>
      </c>
      <c r="D225" s="67">
        <v>24.0457</v>
      </c>
      <c r="E225" s="67">
        <v>25.102400000000003</v>
      </c>
      <c r="F225" s="61"/>
      <c r="G225" s="88">
        <v>1.9</v>
      </c>
      <c r="H225" s="222">
        <v>51</v>
      </c>
      <c r="I225" s="49">
        <v>34</v>
      </c>
      <c r="L225" s="223">
        <v>42370</v>
      </c>
      <c r="M225" s="38">
        <v>5.9660000000000002</v>
      </c>
    </row>
    <row r="226" spans="1:13" x14ac:dyDescent="0.2">
      <c r="A226" s="217">
        <v>227</v>
      </c>
      <c r="B226" s="97">
        <v>2</v>
      </c>
      <c r="C226" s="61">
        <v>2016.0833333333333</v>
      </c>
      <c r="D226" s="67">
        <v>24.09545</v>
      </c>
      <c r="E226" s="67">
        <v>25.117800000000003</v>
      </c>
      <c r="F226" s="230"/>
      <c r="G226" s="87">
        <v>0.47499999999999998</v>
      </c>
      <c r="H226" s="220">
        <v>43</v>
      </c>
      <c r="I226" s="115">
        <v>25</v>
      </c>
      <c r="L226" s="223">
        <v>42401</v>
      </c>
      <c r="M226" s="38">
        <v>3.9769999999999999</v>
      </c>
    </row>
    <row r="227" spans="1:13" x14ac:dyDescent="0.2">
      <c r="A227" s="217">
        <v>228</v>
      </c>
      <c r="B227" s="97">
        <v>5</v>
      </c>
      <c r="C227" s="61">
        <v>2016.3333333333333</v>
      </c>
      <c r="D227" s="67">
        <v>26.288600000000002</v>
      </c>
      <c r="E227" s="67">
        <v>24.394199999999998</v>
      </c>
      <c r="F227" s="61"/>
      <c r="G227" s="88">
        <v>0.17119375000000001</v>
      </c>
      <c r="H227" s="217">
        <v>139</v>
      </c>
      <c r="I227" s="35">
        <v>128</v>
      </c>
      <c r="L227" s="223">
        <v>42491</v>
      </c>
      <c r="M227" s="38">
        <v>31.815999999999999</v>
      </c>
    </row>
    <row r="228" spans="1:13" x14ac:dyDescent="0.2">
      <c r="A228" s="217">
        <v>229</v>
      </c>
      <c r="B228" s="97">
        <v>6</v>
      </c>
      <c r="C228" s="61">
        <v>2016.4166666666667</v>
      </c>
      <c r="D228" s="67">
        <v>26.929650000000002</v>
      </c>
      <c r="E228" s="67">
        <v>24.154199999999999</v>
      </c>
      <c r="F228" s="230"/>
      <c r="G228" s="87">
        <v>0.15</v>
      </c>
      <c r="L228" s="223">
        <v>42522</v>
      </c>
      <c r="M228" s="38">
        <v>15.909000000000001</v>
      </c>
    </row>
    <row r="229" spans="1:13" x14ac:dyDescent="0.2">
      <c r="A229" s="217">
        <v>230</v>
      </c>
      <c r="B229" s="97">
        <v>9</v>
      </c>
      <c r="C229" s="61">
        <v>2016.6666666666667</v>
      </c>
      <c r="D229" s="67">
        <v>28.44265</v>
      </c>
      <c r="E229" s="67">
        <v>23.23105</v>
      </c>
      <c r="F229" s="61"/>
      <c r="G229" s="88">
        <v>0.13885624999999999</v>
      </c>
      <c r="L229" s="223">
        <v>42705</v>
      </c>
      <c r="M229" s="38">
        <v>32.81</v>
      </c>
    </row>
    <row r="230" spans="1:13" x14ac:dyDescent="0.2">
      <c r="A230" s="217">
        <v>231</v>
      </c>
      <c r="B230" s="97">
        <v>12</v>
      </c>
      <c r="C230" s="61">
        <v>2016.9166666666667</v>
      </c>
      <c r="D230" s="67">
        <v>26.604199999999999</v>
      </c>
      <c r="E230" s="67">
        <v>24.167299999999997</v>
      </c>
      <c r="F230" s="230"/>
      <c r="G230" s="87">
        <v>0.25902499999999995</v>
      </c>
      <c r="H230" s="217">
        <v>104</v>
      </c>
      <c r="I230" s="35">
        <v>90</v>
      </c>
      <c r="L230" s="223">
        <v>42736</v>
      </c>
      <c r="M230" s="38">
        <v>8.9489999999999998</v>
      </c>
    </row>
    <row r="231" spans="1:13" x14ac:dyDescent="0.2">
      <c r="A231" s="217">
        <v>232</v>
      </c>
      <c r="B231" s="97">
        <v>25</v>
      </c>
      <c r="C231" s="61">
        <v>2017</v>
      </c>
      <c r="D231" s="26">
        <v>24.554000000000002</v>
      </c>
      <c r="E231" s="26">
        <v>24.916699999999999</v>
      </c>
      <c r="F231" s="61"/>
      <c r="G231" s="88">
        <v>0.6816875</v>
      </c>
      <c r="H231" s="217">
        <v>65</v>
      </c>
      <c r="I231" s="35">
        <v>56</v>
      </c>
      <c r="M231" s="231"/>
    </row>
    <row r="232" spans="1:13" x14ac:dyDescent="0.2">
      <c r="B232" s="97"/>
      <c r="F232" s="67"/>
      <c r="G232" s="67"/>
      <c r="M232" s="231"/>
    </row>
    <row r="233" spans="1:13" x14ac:dyDescent="0.2">
      <c r="F233" s="67"/>
      <c r="G233" s="67"/>
      <c r="M233" s="231"/>
    </row>
    <row r="234" spans="1:13" x14ac:dyDescent="0.2">
      <c r="F234" s="67"/>
      <c r="G234" s="67"/>
      <c r="M234" s="231"/>
    </row>
    <row r="235" spans="1:13" x14ac:dyDescent="0.2">
      <c r="M235" s="231"/>
    </row>
    <row r="236" spans="1:13" x14ac:dyDescent="0.2">
      <c r="F236" s="67"/>
      <c r="G236" s="67"/>
      <c r="M236" s="231"/>
    </row>
    <row r="237" spans="1:13" x14ac:dyDescent="0.2">
      <c r="M237" s="231"/>
    </row>
    <row r="238" spans="1:13" x14ac:dyDescent="0.2">
      <c r="M238" s="231"/>
    </row>
    <row r="239" spans="1:13" x14ac:dyDescent="0.2">
      <c r="M239" s="231"/>
    </row>
    <row r="240" spans="1:13" x14ac:dyDescent="0.2">
      <c r="M240" s="231"/>
    </row>
    <row r="241" spans="13:13" x14ac:dyDescent="0.2">
      <c r="M241" s="231"/>
    </row>
    <row r="242" spans="13:13" x14ac:dyDescent="0.2">
      <c r="M242" s="231"/>
    </row>
    <row r="290" spans="9:9" x14ac:dyDescent="0.2">
      <c r="I290" s="13"/>
    </row>
    <row r="291" spans="9:9" x14ac:dyDescent="0.2">
      <c r="I291" s="13"/>
    </row>
  </sheetData>
  <pageMargins left="0.7" right="0.7" top="0.75" bottom="0.75" header="0.3" footer="0.3"/>
  <pageSetup orientation="portrait" horizontalDpi="4294967295" verticalDpi="4294967295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Y454"/>
  <sheetViews>
    <sheetView workbookViewId="0">
      <selection activeCell="AJ1" sqref="AJ1"/>
    </sheetView>
  </sheetViews>
  <sheetFormatPr defaultColWidth="6.42578125" defaultRowHeight="12.75" x14ac:dyDescent="0.2"/>
  <cols>
    <col min="1" max="1" width="7.7109375" style="35" customWidth="1"/>
    <col min="2" max="2" width="5" style="31" customWidth="1"/>
    <col min="3" max="3" width="6.28515625" style="32" customWidth="1"/>
    <col min="4" max="4" width="6.85546875" style="15" customWidth="1"/>
    <col min="5" max="5" width="6.28515625" style="15" customWidth="1"/>
    <col min="6" max="6" width="10.28515625" style="16" customWidth="1"/>
    <col min="7" max="7" width="10" style="18" customWidth="1"/>
    <col min="8" max="8" width="9.42578125" style="17" customWidth="1"/>
    <col min="9" max="9" width="9.5703125" style="46" customWidth="1"/>
    <col min="10" max="12" width="9.5703125" style="17" customWidth="1"/>
    <col min="13" max="13" width="10.42578125" style="17" customWidth="1"/>
    <col min="14" max="14" width="10" style="17" customWidth="1"/>
    <col min="15" max="15" width="10.140625" style="17" bestFit="1" customWidth="1"/>
    <col min="16" max="16" width="9.7109375" style="17" customWidth="1"/>
    <col min="17" max="17" width="9.42578125" style="17" customWidth="1"/>
    <col min="18" max="18" width="11.28515625" style="119" customWidth="1"/>
    <col min="19" max="19" width="10.7109375" style="21" customWidth="1"/>
    <col min="20" max="20" width="11" style="46" customWidth="1"/>
    <col min="21" max="21" width="12.28515625" style="46" customWidth="1"/>
    <col min="22" max="25" width="9.85546875" style="18" customWidth="1"/>
    <col min="26" max="26" width="12" style="119" customWidth="1"/>
    <col min="27" max="27" width="9.5703125" style="17" customWidth="1"/>
    <col min="28" max="28" width="9.5703125" style="19" customWidth="1"/>
    <col min="29" max="30" width="9.5703125" style="17" customWidth="1"/>
    <col min="31" max="31" width="11.7109375" style="17" customWidth="1"/>
    <col min="32" max="35" width="9.5703125" style="17" customWidth="1"/>
    <col min="36" max="36" width="9.42578125" style="148" customWidth="1"/>
    <col min="37" max="37" width="9.85546875" style="14" customWidth="1"/>
    <col min="38" max="38" width="11.5703125" style="19" customWidth="1"/>
    <col min="39" max="39" width="8.42578125" style="19" customWidth="1"/>
    <col min="40" max="40" width="9.7109375" style="19" customWidth="1"/>
    <col min="41" max="41" width="6.42578125" style="16" customWidth="1"/>
    <col min="42" max="42" width="7.7109375" style="35" customWidth="1"/>
    <col min="43" max="43" width="10.28515625" style="16" customWidth="1"/>
    <col min="44" max="44" width="9.140625" style="26"/>
    <col min="45" max="45" width="11.42578125" style="26" customWidth="1"/>
    <col min="46" max="47" width="9.140625" style="26"/>
    <col min="48" max="50" width="9.140625"/>
    <col min="51" max="51" width="9.85546875" style="18" customWidth="1"/>
    <col min="52" max="16384" width="6.42578125" style="16"/>
  </cols>
  <sheetData>
    <row r="1" spans="1:51" s="4" customFormat="1" ht="14.25" x14ac:dyDescent="0.25">
      <c r="A1" s="1" t="s">
        <v>0</v>
      </c>
      <c r="B1" s="2" t="s">
        <v>1</v>
      </c>
      <c r="C1" s="3" t="s">
        <v>3</v>
      </c>
      <c r="D1" s="3" t="s">
        <v>2</v>
      </c>
      <c r="E1" s="3" t="s">
        <v>4</v>
      </c>
      <c r="F1" s="5" t="s">
        <v>6</v>
      </c>
      <c r="G1" s="6" t="s">
        <v>6</v>
      </c>
      <c r="H1" s="7" t="s">
        <v>7</v>
      </c>
      <c r="I1" s="8" t="s">
        <v>7</v>
      </c>
      <c r="J1" s="7" t="s">
        <v>8</v>
      </c>
      <c r="K1" s="7" t="s">
        <v>9</v>
      </c>
      <c r="L1" s="7" t="s">
        <v>10</v>
      </c>
      <c r="M1" s="7" t="s">
        <v>31</v>
      </c>
      <c r="N1" s="7" t="s">
        <v>32</v>
      </c>
      <c r="O1" s="116" t="s">
        <v>33</v>
      </c>
      <c r="P1" s="7" t="s">
        <v>11</v>
      </c>
      <c r="Q1" s="7" t="s">
        <v>34</v>
      </c>
      <c r="R1" s="9" t="s">
        <v>12</v>
      </c>
      <c r="S1" s="10" t="s">
        <v>13</v>
      </c>
      <c r="T1" s="8" t="s">
        <v>14</v>
      </c>
      <c r="U1" s="8" t="s">
        <v>15</v>
      </c>
      <c r="V1" s="6" t="s">
        <v>16</v>
      </c>
      <c r="W1" s="6" t="s">
        <v>16</v>
      </c>
      <c r="X1" s="6" t="s">
        <v>16</v>
      </c>
      <c r="Y1" s="6" t="s">
        <v>17</v>
      </c>
      <c r="Z1" s="9" t="s">
        <v>18</v>
      </c>
      <c r="AA1" s="7" t="s">
        <v>35</v>
      </c>
      <c r="AB1" s="7" t="s">
        <v>36</v>
      </c>
      <c r="AC1" s="7" t="s">
        <v>19</v>
      </c>
      <c r="AD1" s="7" t="s">
        <v>37</v>
      </c>
      <c r="AE1" s="7" t="s">
        <v>20</v>
      </c>
      <c r="AF1" s="7" t="s">
        <v>19</v>
      </c>
      <c r="AG1" s="7" t="s">
        <v>37</v>
      </c>
      <c r="AH1" s="7" t="s">
        <v>21</v>
      </c>
      <c r="AI1" s="7" t="s">
        <v>22</v>
      </c>
      <c r="AJ1" s="2" t="s">
        <v>23</v>
      </c>
      <c r="AK1" s="2" t="s">
        <v>24</v>
      </c>
      <c r="AL1" s="7" t="s">
        <v>25</v>
      </c>
      <c r="AM1" s="7" t="s">
        <v>26</v>
      </c>
      <c r="AN1" s="7" t="s">
        <v>27</v>
      </c>
      <c r="AP1" s="1" t="s">
        <v>0</v>
      </c>
      <c r="AQ1" s="5" t="s">
        <v>6</v>
      </c>
      <c r="AR1" s="6" t="s">
        <v>17</v>
      </c>
      <c r="AS1" s="9" t="s">
        <v>18</v>
      </c>
      <c r="AT1" s="7" t="s">
        <v>25</v>
      </c>
      <c r="AU1" s="7" t="s">
        <v>26</v>
      </c>
      <c r="AV1"/>
      <c r="AW1"/>
      <c r="AX1"/>
      <c r="AY1" s="18"/>
    </row>
    <row r="2" spans="1:51" x14ac:dyDescent="0.2">
      <c r="A2" s="35">
        <v>1</v>
      </c>
      <c r="B2" s="14">
        <v>2</v>
      </c>
      <c r="C2" s="15">
        <v>8</v>
      </c>
      <c r="D2" s="15">
        <v>11</v>
      </c>
      <c r="E2" s="15">
        <v>1995</v>
      </c>
      <c r="F2" s="16">
        <v>1</v>
      </c>
      <c r="G2" s="18">
        <v>1.5</v>
      </c>
      <c r="H2" s="17">
        <v>-9999</v>
      </c>
      <c r="I2" s="46">
        <v>-9999</v>
      </c>
      <c r="J2" s="17">
        <v>2.4</v>
      </c>
      <c r="K2" s="17">
        <v>0</v>
      </c>
      <c r="L2" s="17">
        <v>0.18</v>
      </c>
      <c r="M2" s="17">
        <v>-9999</v>
      </c>
      <c r="N2" s="17">
        <v>-9999</v>
      </c>
      <c r="O2" s="17">
        <v>-9999</v>
      </c>
      <c r="P2" s="17">
        <v>-9999</v>
      </c>
      <c r="Q2" s="17">
        <v>-9999</v>
      </c>
      <c r="R2" s="119">
        <v>-9999</v>
      </c>
      <c r="S2" s="17">
        <v>-9999</v>
      </c>
      <c r="T2" s="46">
        <v>-9999</v>
      </c>
      <c r="U2" s="46">
        <v>-9999</v>
      </c>
      <c r="V2" s="18">
        <v>36.576000000000001</v>
      </c>
      <c r="W2" s="18">
        <v>-9999</v>
      </c>
      <c r="X2" s="18">
        <v>-9999</v>
      </c>
      <c r="Y2" s="18">
        <v>27.49</v>
      </c>
      <c r="Z2" s="119">
        <v>23.72</v>
      </c>
      <c r="AA2" s="17">
        <v>-9999</v>
      </c>
      <c r="AB2" s="17">
        <v>-9999</v>
      </c>
      <c r="AC2" s="17">
        <v>-9999</v>
      </c>
      <c r="AD2" s="17">
        <v>-9999</v>
      </c>
      <c r="AE2" s="17">
        <v>-9999</v>
      </c>
      <c r="AF2" s="17">
        <v>-9999</v>
      </c>
      <c r="AG2" s="17">
        <v>-9999</v>
      </c>
      <c r="AH2" s="17">
        <v>-9999</v>
      </c>
      <c r="AI2" s="17">
        <v>-9999</v>
      </c>
      <c r="AJ2" s="14">
        <v>134.80000000000001</v>
      </c>
      <c r="AK2" s="14">
        <v>-9999</v>
      </c>
      <c r="AL2" s="19">
        <v>-9999</v>
      </c>
      <c r="AM2" s="19">
        <v>9.4076190476190466E-2</v>
      </c>
      <c r="AN2" s="19">
        <v>0.09</v>
      </c>
      <c r="AP2" s="35">
        <v>1</v>
      </c>
      <c r="AQ2" s="16">
        <v>1</v>
      </c>
      <c r="AR2" s="18">
        <v>27.49</v>
      </c>
      <c r="AS2" s="119">
        <v>23.72</v>
      </c>
      <c r="AT2" s="19">
        <v>-9999</v>
      </c>
      <c r="AU2" s="19">
        <v>9.4076190476190466E-2</v>
      </c>
      <c r="AV2" s="29">
        <f>AVERAGE(AR2:AR3)</f>
        <v>27.494999999999997</v>
      </c>
      <c r="AW2" s="29">
        <f>AVERAGE(AS2:AS3)</f>
        <v>23.72</v>
      </c>
      <c r="AX2" s="29">
        <f>AVERAGE(AT2:AT3)</f>
        <v>-9999</v>
      </c>
      <c r="AY2" s="29">
        <f>AVERAGE(AU2:AU3)</f>
        <v>8.4385714285714286E-2</v>
      </c>
    </row>
    <row r="3" spans="1:51" x14ac:dyDescent="0.2">
      <c r="A3" s="35">
        <v>1</v>
      </c>
      <c r="B3" s="14">
        <v>2</v>
      </c>
      <c r="C3" s="15">
        <v>8</v>
      </c>
      <c r="D3" s="15">
        <v>11</v>
      </c>
      <c r="E3" s="15">
        <v>1995</v>
      </c>
      <c r="F3" s="16">
        <v>7</v>
      </c>
      <c r="G3" s="18">
        <v>6.5</v>
      </c>
      <c r="H3" s="17">
        <v>4.41</v>
      </c>
      <c r="I3" s="46">
        <v>192.40973036342319</v>
      </c>
      <c r="J3" s="17">
        <v>2.8</v>
      </c>
      <c r="K3" s="17">
        <v>0</v>
      </c>
      <c r="L3" s="17">
        <v>0.17</v>
      </c>
      <c r="M3" s="17">
        <v>-9999</v>
      </c>
      <c r="N3" s="17">
        <v>-9999</v>
      </c>
      <c r="O3" s="17">
        <v>-9999</v>
      </c>
      <c r="P3" s="17">
        <v>-9999</v>
      </c>
      <c r="Q3" s="17">
        <v>-9999</v>
      </c>
      <c r="R3" s="119">
        <v>-9999</v>
      </c>
      <c r="S3" s="21">
        <v>2.4088646715219133E-3</v>
      </c>
      <c r="T3" s="46">
        <v>-9999</v>
      </c>
      <c r="U3" s="46">
        <v>-9999</v>
      </c>
      <c r="V3" s="18">
        <v>36.576999999999998</v>
      </c>
      <c r="W3" s="18">
        <v>-9999</v>
      </c>
      <c r="X3" s="18">
        <v>-9999</v>
      </c>
      <c r="Y3" s="18">
        <v>27.5</v>
      </c>
      <c r="Z3" s="119">
        <v>23.72</v>
      </c>
      <c r="AA3" s="17">
        <v>-9999</v>
      </c>
      <c r="AB3" s="17">
        <v>-9999</v>
      </c>
      <c r="AC3" s="17">
        <v>-9999</v>
      </c>
      <c r="AD3" s="17">
        <v>-9999</v>
      </c>
      <c r="AE3" s="17">
        <v>-9999</v>
      </c>
      <c r="AF3" s="17">
        <v>-9999</v>
      </c>
      <c r="AG3" s="17">
        <v>-9999</v>
      </c>
      <c r="AH3" s="17">
        <v>-9999</v>
      </c>
      <c r="AI3" s="17">
        <v>-9999</v>
      </c>
      <c r="AJ3" s="14">
        <v>88.3</v>
      </c>
      <c r="AK3" s="14">
        <v>-9999</v>
      </c>
      <c r="AL3" s="19">
        <v>-9999</v>
      </c>
      <c r="AM3" s="19">
        <v>7.4695238095238092E-2</v>
      </c>
      <c r="AN3" s="19">
        <v>0.06</v>
      </c>
      <c r="AP3" s="35">
        <v>1</v>
      </c>
      <c r="AQ3" s="16">
        <v>7</v>
      </c>
      <c r="AR3" s="18">
        <v>27.5</v>
      </c>
      <c r="AS3" s="119">
        <v>23.72</v>
      </c>
      <c r="AT3" s="19">
        <v>-9999</v>
      </c>
      <c r="AU3" s="19">
        <v>7.4695238095238092E-2</v>
      </c>
    </row>
    <row r="4" spans="1:51" x14ac:dyDescent="0.2">
      <c r="A4" s="35">
        <v>2</v>
      </c>
      <c r="B4" s="14">
        <v>1</v>
      </c>
      <c r="C4" s="15">
        <v>13</v>
      </c>
      <c r="D4" s="15">
        <v>12</v>
      </c>
      <c r="E4" s="15">
        <v>1995</v>
      </c>
      <c r="F4" s="16">
        <v>1</v>
      </c>
      <c r="G4" s="18">
        <v>2</v>
      </c>
      <c r="H4" s="17">
        <v>4.0702240679930473</v>
      </c>
      <c r="I4" s="46">
        <v>177.44651198415607</v>
      </c>
      <c r="J4" s="17">
        <v>2.2599999999999998</v>
      </c>
      <c r="K4" s="17">
        <v>2.5000000000000001E-2</v>
      </c>
      <c r="L4" s="17">
        <v>0.26</v>
      </c>
      <c r="M4" s="17">
        <v>-9999</v>
      </c>
      <c r="N4" s="17">
        <v>-9999</v>
      </c>
      <c r="O4" s="17">
        <v>-9999</v>
      </c>
      <c r="P4" s="17">
        <v>-9999</v>
      </c>
      <c r="Q4" s="17">
        <v>-9999</v>
      </c>
      <c r="R4" s="119">
        <v>8.0597169399088404</v>
      </c>
      <c r="S4" s="21">
        <v>2.4129185583336267E-3</v>
      </c>
      <c r="T4" s="46">
        <v>2079.5</v>
      </c>
      <c r="U4" s="46">
        <v>399.4</v>
      </c>
      <c r="V4" s="18">
        <v>-9999</v>
      </c>
      <c r="W4" s="18">
        <v>-9999</v>
      </c>
      <c r="X4" s="18">
        <v>36.81</v>
      </c>
      <c r="Y4" s="18">
        <v>25.39</v>
      </c>
      <c r="Z4" s="119">
        <v>24.59</v>
      </c>
      <c r="AA4" s="17">
        <v>-9999</v>
      </c>
      <c r="AB4" s="17">
        <v>-9999</v>
      </c>
      <c r="AC4" s="17">
        <v>59.74</v>
      </c>
      <c r="AD4" s="17">
        <v>12.01</v>
      </c>
      <c r="AE4" s="17">
        <v>5.8006795047919937</v>
      </c>
      <c r="AF4" s="17">
        <f t="shared" ref="AF4:AF47" si="0">AC4/1.0247</f>
        <v>58.299990241046167</v>
      </c>
      <c r="AG4" s="17">
        <f t="shared" ref="AG4:AG47" si="1">AD4/1.0247</f>
        <v>11.720503562018152</v>
      </c>
      <c r="AH4" s="17">
        <v>-9999</v>
      </c>
      <c r="AI4" s="17">
        <v>-9999</v>
      </c>
      <c r="AJ4" s="14">
        <v>-9999</v>
      </c>
      <c r="AK4" s="14">
        <v>-9999</v>
      </c>
      <c r="AL4" s="19">
        <v>1.6555136715899594</v>
      </c>
      <c r="AM4" s="19">
        <v>0.12</v>
      </c>
      <c r="AN4" s="19">
        <v>0.08</v>
      </c>
      <c r="AP4" s="35">
        <v>2</v>
      </c>
      <c r="AQ4" s="16">
        <v>1</v>
      </c>
      <c r="AR4" s="18">
        <v>25.39</v>
      </c>
      <c r="AS4" s="119">
        <v>24.59</v>
      </c>
      <c r="AT4" s="19">
        <v>1.6555136715899594</v>
      </c>
      <c r="AU4" s="19">
        <v>0.12</v>
      </c>
      <c r="AV4" s="29">
        <f>AVERAGE(AR4:AR5)</f>
        <v>25.395</v>
      </c>
      <c r="AW4" s="29">
        <f>AVERAGE(AS4:AS5)</f>
        <v>24.59</v>
      </c>
      <c r="AX4" s="29">
        <f>AVERAGE(AT4:AT5)</f>
        <v>1.385207646772955</v>
      </c>
      <c r="AY4" s="29">
        <f>AVERAGE(AU4:AU5)</f>
        <v>0.13500000000000001</v>
      </c>
    </row>
    <row r="5" spans="1:51" x14ac:dyDescent="0.2">
      <c r="A5" s="35">
        <v>2</v>
      </c>
      <c r="B5" s="14">
        <v>1</v>
      </c>
      <c r="C5" s="15">
        <v>13</v>
      </c>
      <c r="D5" s="15">
        <v>12</v>
      </c>
      <c r="E5" s="15">
        <v>1995</v>
      </c>
      <c r="F5" s="16">
        <v>7</v>
      </c>
      <c r="G5" s="18">
        <v>7.5</v>
      </c>
      <c r="H5" s="17">
        <v>4.1152791191809932</v>
      </c>
      <c r="I5" s="46">
        <v>179.42825877440509</v>
      </c>
      <c r="J5" s="17">
        <v>2.4700000000000002</v>
      </c>
      <c r="K5" s="17">
        <v>1.4999999999999999E-2</v>
      </c>
      <c r="L5" s="17">
        <v>0.4</v>
      </c>
      <c r="M5" s="17">
        <v>-9999</v>
      </c>
      <c r="N5" s="17">
        <v>-9999</v>
      </c>
      <c r="O5" s="17">
        <v>-9999</v>
      </c>
      <c r="P5" s="17">
        <v>-9999</v>
      </c>
      <c r="Q5" s="17">
        <v>-9999</v>
      </c>
      <c r="R5" s="119">
        <v>8.053852432512171</v>
      </c>
      <c r="S5" s="21">
        <v>2.4072128863402305E-3</v>
      </c>
      <c r="T5" s="46">
        <v>2078</v>
      </c>
      <c r="U5" s="46">
        <v>405.3</v>
      </c>
      <c r="V5" s="18">
        <v>-9999</v>
      </c>
      <c r="W5" s="18">
        <v>-9999</v>
      </c>
      <c r="X5" s="18">
        <v>36.81</v>
      </c>
      <c r="Y5" s="18">
        <v>25.4</v>
      </c>
      <c r="Z5" s="119">
        <v>24.59</v>
      </c>
      <c r="AA5" s="17">
        <v>-9999</v>
      </c>
      <c r="AB5" s="17">
        <v>-9999</v>
      </c>
      <c r="AC5" s="17">
        <v>63.024999999999999</v>
      </c>
      <c r="AD5" s="17">
        <v>12.435</v>
      </c>
      <c r="AE5" s="17">
        <v>5.9104932360454869</v>
      </c>
      <c r="AF5" s="17">
        <f t="shared" si="0"/>
        <v>61.505806577534891</v>
      </c>
      <c r="AG5" s="17">
        <f t="shared" si="1"/>
        <v>12.135259100224458</v>
      </c>
      <c r="AH5" s="17">
        <v>-9999</v>
      </c>
      <c r="AI5" s="17">
        <v>-9999</v>
      </c>
      <c r="AJ5" s="14">
        <v>-9999</v>
      </c>
      <c r="AK5" s="14">
        <v>-9999</v>
      </c>
      <c r="AL5" s="19">
        <v>1.1149016219559507</v>
      </c>
      <c r="AM5" s="19">
        <v>0.15</v>
      </c>
      <c r="AN5" s="19">
        <v>0.11</v>
      </c>
      <c r="AP5" s="35">
        <v>2</v>
      </c>
      <c r="AQ5" s="16">
        <v>7</v>
      </c>
      <c r="AR5" s="18">
        <v>25.4</v>
      </c>
      <c r="AS5" s="119">
        <v>24.59</v>
      </c>
      <c r="AT5" s="19">
        <v>1.1149016219559507</v>
      </c>
      <c r="AU5" s="19">
        <v>0.15</v>
      </c>
    </row>
    <row r="6" spans="1:51" x14ac:dyDescent="0.2">
      <c r="A6" s="35">
        <v>3</v>
      </c>
      <c r="B6" s="14">
        <v>1</v>
      </c>
      <c r="C6" s="15">
        <v>12</v>
      </c>
      <c r="D6" s="15">
        <v>1</v>
      </c>
      <c r="E6" s="15">
        <v>1996</v>
      </c>
      <c r="F6" s="16">
        <v>1</v>
      </c>
      <c r="G6" s="18">
        <v>1.5</v>
      </c>
      <c r="H6" s="17">
        <v>4.6649005811675597</v>
      </c>
      <c r="I6" s="46">
        <v>203.29279855088137</v>
      </c>
      <c r="J6" s="17">
        <v>1.08</v>
      </c>
      <c r="K6" s="17">
        <v>0.09</v>
      </c>
      <c r="L6" s="17">
        <v>4.57</v>
      </c>
      <c r="M6" s="17">
        <v>-9999</v>
      </c>
      <c r="N6" s="17">
        <v>-9999</v>
      </c>
      <c r="O6" s="17">
        <v>-9999</v>
      </c>
      <c r="P6" s="17">
        <v>-9999</v>
      </c>
      <c r="Q6" s="17">
        <v>-9999</v>
      </c>
      <c r="R6" s="119">
        <v>8.0602999999999998</v>
      </c>
      <c r="S6" s="21">
        <v>2.4279769362630581E-3</v>
      </c>
      <c r="T6" s="46">
        <v>2091.8000000000002</v>
      </c>
      <c r="U6" s="46">
        <v>386.7</v>
      </c>
      <c r="V6" s="18">
        <v>36.921999999999997</v>
      </c>
      <c r="W6" s="18">
        <v>-9999</v>
      </c>
      <c r="X6" s="18">
        <v>-9999</v>
      </c>
      <c r="Y6" s="18">
        <v>24.48</v>
      </c>
      <c r="Z6" s="119">
        <v>24.954999999999998</v>
      </c>
      <c r="AA6" s="17">
        <v>-9999</v>
      </c>
      <c r="AB6" s="17">
        <v>-9999</v>
      </c>
      <c r="AC6" s="17">
        <v>395.02</v>
      </c>
      <c r="AD6" s="17">
        <v>46.63</v>
      </c>
      <c r="AE6" s="17">
        <v>9.8789395766726305</v>
      </c>
      <c r="AF6" s="17">
        <f t="shared" si="0"/>
        <v>385.49819459353955</v>
      </c>
      <c r="AG6" s="17">
        <f t="shared" si="1"/>
        <v>45.506001756611695</v>
      </c>
      <c r="AH6" s="17">
        <v>-9999</v>
      </c>
      <c r="AI6" s="17">
        <v>-9999</v>
      </c>
      <c r="AJ6" s="120">
        <v>109.3</v>
      </c>
      <c r="AK6" s="14">
        <v>-9999</v>
      </c>
      <c r="AL6" s="19">
        <v>16.253438293181713</v>
      </c>
      <c r="AM6" s="19">
        <v>1.4</v>
      </c>
      <c r="AN6" s="19">
        <v>0.69</v>
      </c>
      <c r="AP6" s="35">
        <v>3</v>
      </c>
      <c r="AQ6" s="16">
        <v>1</v>
      </c>
      <c r="AR6" s="18">
        <v>24.48</v>
      </c>
      <c r="AS6" s="119">
        <v>24.954999999999998</v>
      </c>
      <c r="AT6" s="19">
        <v>16.253438293181713</v>
      </c>
      <c r="AU6" s="19">
        <v>1.4</v>
      </c>
      <c r="AV6" s="29">
        <f>AVERAGE(AR6:AR7)</f>
        <v>24.25</v>
      </c>
      <c r="AW6" s="29">
        <f>AVERAGE(AS6:AS7)</f>
        <v>25.022500000000001</v>
      </c>
      <c r="AX6" s="29">
        <f>AVERAGE(AT6:AT7)</f>
        <v>14.02420094583147</v>
      </c>
      <c r="AY6" s="29">
        <f>AVERAGE(AU6:AU7)</f>
        <v>1.385</v>
      </c>
    </row>
    <row r="7" spans="1:51" x14ac:dyDescent="0.2">
      <c r="A7" s="35">
        <v>3</v>
      </c>
      <c r="B7" s="14">
        <v>1</v>
      </c>
      <c r="C7" s="15">
        <v>12</v>
      </c>
      <c r="D7" s="15">
        <v>1</v>
      </c>
      <c r="E7" s="15">
        <v>1996</v>
      </c>
      <c r="F7" s="16">
        <v>7</v>
      </c>
      <c r="G7" s="18">
        <v>9</v>
      </c>
      <c r="H7" s="17">
        <v>4.6820356373253231</v>
      </c>
      <c r="I7" s="46">
        <v>204.01962295145765</v>
      </c>
      <c r="J7" s="17">
        <v>2.75</v>
      </c>
      <c r="K7" s="17">
        <v>0.105</v>
      </c>
      <c r="L7" s="17">
        <v>1.95</v>
      </c>
      <c r="M7" s="17">
        <v>-9999</v>
      </c>
      <c r="N7" s="17">
        <v>-9999</v>
      </c>
      <c r="O7" s="17">
        <v>-9999</v>
      </c>
      <c r="P7" s="17">
        <v>-9999</v>
      </c>
      <c r="Q7" s="17">
        <v>-9999</v>
      </c>
      <c r="R7" s="119">
        <v>8.0609999999999999</v>
      </c>
      <c r="S7" s="21">
        <v>2.4260000000000002E-3</v>
      </c>
      <c r="T7" s="46">
        <v>2089.5</v>
      </c>
      <c r="U7" s="46">
        <v>378.5</v>
      </c>
      <c r="V7" s="18">
        <v>36.919499999999999</v>
      </c>
      <c r="W7" s="18">
        <v>-9999</v>
      </c>
      <c r="X7" s="18">
        <v>-9999</v>
      </c>
      <c r="Y7" s="18">
        <v>24.02</v>
      </c>
      <c r="Z7" s="119">
        <v>25.09</v>
      </c>
      <c r="AA7" s="17">
        <v>-9999</v>
      </c>
      <c r="AB7" s="17">
        <v>-9999</v>
      </c>
      <c r="AC7" s="17">
        <v>112.3</v>
      </c>
      <c r="AD7" s="17">
        <v>14.512499999999999</v>
      </c>
      <c r="AE7" s="17">
        <v>9.0238981192305001</v>
      </c>
      <c r="AF7" s="17">
        <f t="shared" si="0"/>
        <v>109.59305162486582</v>
      </c>
      <c r="AG7" s="17">
        <f t="shared" si="1"/>
        <v>14.162681760515273</v>
      </c>
      <c r="AH7" s="17">
        <v>-9999</v>
      </c>
      <c r="AI7" s="17">
        <v>-9999</v>
      </c>
      <c r="AJ7" s="120">
        <v>106</v>
      </c>
      <c r="AK7" s="14">
        <v>-9999</v>
      </c>
      <c r="AL7" s="19">
        <v>11.794963598481228</v>
      </c>
      <c r="AM7" s="19">
        <v>1.37</v>
      </c>
      <c r="AN7" s="19">
        <v>0.66</v>
      </c>
      <c r="AP7" s="35">
        <v>3</v>
      </c>
      <c r="AQ7" s="16">
        <v>7</v>
      </c>
      <c r="AR7" s="18">
        <v>24.02</v>
      </c>
      <c r="AS7" s="119">
        <v>25.09</v>
      </c>
      <c r="AT7" s="19">
        <v>11.794963598481228</v>
      </c>
      <c r="AU7" s="19">
        <v>1.37</v>
      </c>
    </row>
    <row r="8" spans="1:51" x14ac:dyDescent="0.2">
      <c r="A8" s="35">
        <v>4</v>
      </c>
      <c r="B8" s="14">
        <v>1</v>
      </c>
      <c r="C8" s="15">
        <v>13</v>
      </c>
      <c r="D8" s="15">
        <v>2</v>
      </c>
      <c r="E8" s="15">
        <v>1996</v>
      </c>
      <c r="F8" s="16">
        <v>1</v>
      </c>
      <c r="G8" s="18">
        <v>1.5</v>
      </c>
      <c r="H8" s="17">
        <v>4.7685773614062201</v>
      </c>
      <c r="I8" s="46">
        <v>207.6906516291908</v>
      </c>
      <c r="J8" s="17">
        <v>1.8</v>
      </c>
      <c r="K8" s="17">
        <v>0.04</v>
      </c>
      <c r="L8" s="17">
        <v>0.85</v>
      </c>
      <c r="M8" s="17">
        <v>-9999</v>
      </c>
      <c r="N8" s="17">
        <v>-9999</v>
      </c>
      <c r="O8" s="17">
        <v>-9999</v>
      </c>
      <c r="P8" s="17">
        <v>-9999</v>
      </c>
      <c r="Q8" s="17">
        <v>-9999</v>
      </c>
      <c r="R8" s="119">
        <v>8.0689783562454558</v>
      </c>
      <c r="S8" s="21">
        <v>2.4483778622863459E-3</v>
      </c>
      <c r="T8" s="46">
        <v>2104.6</v>
      </c>
      <c r="U8" s="46">
        <v>374</v>
      </c>
      <c r="V8" s="18">
        <v>36.912999999999997</v>
      </c>
      <c r="W8" s="18">
        <v>-9999</v>
      </c>
      <c r="X8" s="18">
        <v>-9999</v>
      </c>
      <c r="Y8" s="18">
        <v>24.05</v>
      </c>
      <c r="Z8" s="119">
        <v>25.077000000000002</v>
      </c>
      <c r="AA8" s="17">
        <v>-9999</v>
      </c>
      <c r="AB8" s="17">
        <v>-9999</v>
      </c>
      <c r="AC8" s="17">
        <v>384.04</v>
      </c>
      <c r="AD8" s="17">
        <v>44.88</v>
      </c>
      <c r="AE8" s="17">
        <v>9.978844904648458</v>
      </c>
      <c r="AF8" s="17">
        <f t="shared" si="0"/>
        <v>374.78286327705672</v>
      </c>
      <c r="AG8" s="17">
        <f t="shared" si="1"/>
        <v>43.79818483458574</v>
      </c>
      <c r="AH8" s="17">
        <v>-9999</v>
      </c>
      <c r="AI8" s="17">
        <v>-9999</v>
      </c>
      <c r="AJ8" s="14">
        <v>74.3</v>
      </c>
      <c r="AK8" s="14">
        <v>-9999</v>
      </c>
      <c r="AL8" s="19">
        <v>12.66305720455669</v>
      </c>
      <c r="AM8" s="19">
        <v>0.68419999999999992</v>
      </c>
      <c r="AN8" s="19">
        <v>0.41</v>
      </c>
      <c r="AP8" s="35">
        <v>4</v>
      </c>
      <c r="AQ8" s="16">
        <v>1</v>
      </c>
      <c r="AR8" s="18">
        <v>24.05</v>
      </c>
      <c r="AS8" s="119">
        <v>25.077000000000002</v>
      </c>
      <c r="AT8" s="19">
        <v>12.66305720455669</v>
      </c>
      <c r="AU8" s="19">
        <v>0.68419999999999992</v>
      </c>
      <c r="AV8" s="29">
        <f>AVERAGE(AR8:AR9)</f>
        <v>23.814999999999998</v>
      </c>
      <c r="AW8" s="29">
        <f>AVERAGE(AS8:AS9)</f>
        <v>25.148499999999999</v>
      </c>
      <c r="AX8" s="29">
        <f>AVERAGE(AT8:AT9)</f>
        <v>9.7854822763747364</v>
      </c>
      <c r="AY8" s="29">
        <f>AVERAGE(AU8:AU9)</f>
        <v>0.82209999999999994</v>
      </c>
    </row>
    <row r="9" spans="1:51" x14ac:dyDescent="0.2">
      <c r="A9" s="35">
        <v>4</v>
      </c>
      <c r="B9" s="14">
        <v>1</v>
      </c>
      <c r="C9" s="15">
        <v>13</v>
      </c>
      <c r="D9" s="15">
        <v>2</v>
      </c>
      <c r="E9" s="15">
        <v>1996</v>
      </c>
      <c r="F9" s="16">
        <v>7</v>
      </c>
      <c r="G9" s="18">
        <v>7.5</v>
      </c>
      <c r="H9" s="17">
        <v>4.5433021054664868</v>
      </c>
      <c r="I9" s="46">
        <v>197.86742907847585</v>
      </c>
      <c r="J9" s="17">
        <v>2.11</v>
      </c>
      <c r="K9" s="17">
        <v>0.03</v>
      </c>
      <c r="L9" s="17">
        <v>0.91</v>
      </c>
      <c r="M9" s="17">
        <v>-9999</v>
      </c>
      <c r="N9" s="17">
        <v>-9999</v>
      </c>
      <c r="O9" s="17">
        <v>-9999</v>
      </c>
      <c r="P9" s="17">
        <v>-9999</v>
      </c>
      <c r="Q9" s="17">
        <v>-9999</v>
      </c>
      <c r="R9" s="122">
        <v>8.1178518341267907</v>
      </c>
      <c r="S9" s="21">
        <v>2.4471121484545793E-3</v>
      </c>
      <c r="T9" s="123">
        <v>2070.6</v>
      </c>
      <c r="U9" s="123">
        <v>318.3</v>
      </c>
      <c r="V9" s="18">
        <v>36.917999999999999</v>
      </c>
      <c r="W9" s="18">
        <v>-9999</v>
      </c>
      <c r="X9" s="18">
        <v>-9999</v>
      </c>
      <c r="Y9" s="18">
        <v>23.58</v>
      </c>
      <c r="Z9" s="119">
        <v>25.22</v>
      </c>
      <c r="AA9" s="17">
        <v>-9999</v>
      </c>
      <c r="AB9" s="17">
        <v>-9999</v>
      </c>
      <c r="AC9" s="17">
        <v>379.71</v>
      </c>
      <c r="AD9" s="17">
        <v>47.3</v>
      </c>
      <c r="AE9" s="17">
        <v>9.3615455335780116</v>
      </c>
      <c r="AF9" s="17">
        <f t="shared" si="0"/>
        <v>370.55723626427249</v>
      </c>
      <c r="AG9" s="17">
        <f t="shared" si="1"/>
        <v>46.159851663901627</v>
      </c>
      <c r="AH9" s="17">
        <v>-9999</v>
      </c>
      <c r="AI9" s="17">
        <v>-9999</v>
      </c>
      <c r="AJ9" s="14">
        <v>79</v>
      </c>
      <c r="AK9" s="14">
        <v>-9999</v>
      </c>
      <c r="AL9" s="19">
        <v>6.907907348192782</v>
      </c>
      <c r="AM9" s="19">
        <v>0.96</v>
      </c>
      <c r="AN9" s="19">
        <v>0.63</v>
      </c>
      <c r="AP9" s="35">
        <v>4</v>
      </c>
      <c r="AQ9" s="16">
        <v>7</v>
      </c>
      <c r="AR9" s="18">
        <v>23.58</v>
      </c>
      <c r="AS9" s="119">
        <v>25.22</v>
      </c>
      <c r="AT9" s="19">
        <v>6.907907348192782</v>
      </c>
      <c r="AU9" s="19">
        <v>0.96</v>
      </c>
    </row>
    <row r="10" spans="1:51" x14ac:dyDescent="0.2">
      <c r="A10" s="35">
        <v>5</v>
      </c>
      <c r="B10" s="14">
        <v>1</v>
      </c>
      <c r="C10" s="15">
        <v>13</v>
      </c>
      <c r="D10" s="15">
        <v>3</v>
      </c>
      <c r="E10" s="15">
        <v>1996</v>
      </c>
      <c r="F10" s="16">
        <v>1</v>
      </c>
      <c r="G10" s="18">
        <v>1.5</v>
      </c>
      <c r="H10" s="17">
        <v>5.6023634621526677</v>
      </c>
      <c r="I10" s="46">
        <v>243.92208680279327</v>
      </c>
      <c r="J10" s="17">
        <v>2.62</v>
      </c>
      <c r="K10" s="17">
        <v>2.6499999999999999E-2</v>
      </c>
      <c r="L10" s="17">
        <v>0.44</v>
      </c>
      <c r="M10" s="17">
        <v>-9999</v>
      </c>
      <c r="N10" s="17">
        <v>-9999</v>
      </c>
      <c r="O10" s="17">
        <v>-9999</v>
      </c>
      <c r="P10" s="17">
        <v>-9999</v>
      </c>
      <c r="Q10" s="17">
        <v>-9999</v>
      </c>
      <c r="R10" s="119">
        <v>-9999</v>
      </c>
      <c r="S10" s="21">
        <v>2.4409000257799049E-3</v>
      </c>
      <c r="T10" s="46">
        <v>-9999</v>
      </c>
      <c r="U10" s="46">
        <v>-9999</v>
      </c>
      <c r="V10" s="124">
        <v>36.862000000000002</v>
      </c>
      <c r="W10" s="18">
        <f>V10+0.006</f>
        <v>36.868000000000002</v>
      </c>
      <c r="X10" s="18">
        <v>36.870899999999999</v>
      </c>
      <c r="Y10" s="18">
        <v>22.8689</v>
      </c>
      <c r="Z10" s="119">
        <v>25.391400000000001</v>
      </c>
      <c r="AA10" s="17">
        <v>-9999</v>
      </c>
      <c r="AB10" s="17">
        <v>-9999</v>
      </c>
      <c r="AC10" s="17">
        <v>753.38</v>
      </c>
      <c r="AD10" s="17">
        <v>74.290000000000006</v>
      </c>
      <c r="AE10" s="17">
        <v>11.826068449234945</v>
      </c>
      <c r="AF10" s="17">
        <f t="shared" si="0"/>
        <v>735.22006440909536</v>
      </c>
      <c r="AG10" s="17">
        <f t="shared" si="1"/>
        <v>72.499268078461995</v>
      </c>
      <c r="AH10" s="17">
        <v>-9999</v>
      </c>
      <c r="AI10" s="17">
        <v>-9999</v>
      </c>
      <c r="AJ10" s="14">
        <v>-9999</v>
      </c>
      <c r="AK10" s="14">
        <v>-9999</v>
      </c>
      <c r="AL10" s="19">
        <v>16.738531415722871</v>
      </c>
      <c r="AM10" s="19">
        <v>3.21</v>
      </c>
      <c r="AN10" s="19">
        <v>1.1599999999999999</v>
      </c>
      <c r="AP10" s="35">
        <v>5</v>
      </c>
      <c r="AQ10" s="16">
        <v>1</v>
      </c>
      <c r="AR10" s="18">
        <v>22.8689</v>
      </c>
      <c r="AS10" s="119">
        <v>25.391400000000001</v>
      </c>
      <c r="AT10" s="19">
        <v>16.738531415722871</v>
      </c>
      <c r="AU10" s="19">
        <v>3.21</v>
      </c>
      <c r="AV10" s="29">
        <f>AVERAGE(AR10:AR11)</f>
        <v>22.747250000000001</v>
      </c>
      <c r="AW10" s="29">
        <f>AVERAGE(AS10:AS11)</f>
        <v>25.422650000000001</v>
      </c>
      <c r="AX10" s="29">
        <f>AVERAGE(AT10:AT11)</f>
        <v>15.386444907937147</v>
      </c>
      <c r="AY10" s="29">
        <f>AVERAGE(AU10:AU11)</f>
        <v>3.0046190476190477</v>
      </c>
    </row>
    <row r="11" spans="1:51" x14ac:dyDescent="0.2">
      <c r="A11" s="35">
        <v>5</v>
      </c>
      <c r="B11" s="14">
        <v>1</v>
      </c>
      <c r="C11" s="15">
        <v>13</v>
      </c>
      <c r="D11" s="15">
        <v>3</v>
      </c>
      <c r="E11" s="15">
        <v>1996</v>
      </c>
      <c r="F11" s="16">
        <v>7</v>
      </c>
      <c r="G11" s="18">
        <v>7</v>
      </c>
      <c r="H11" s="17">
        <v>5.4794434685404028</v>
      </c>
      <c r="I11" s="46">
        <v>238.56792930132914</v>
      </c>
      <c r="J11" s="17">
        <v>2.86</v>
      </c>
      <c r="K11" s="17">
        <v>2.1499999999999998E-2</v>
      </c>
      <c r="L11" s="17">
        <v>0.48</v>
      </c>
      <c r="M11" s="17">
        <v>-9999</v>
      </c>
      <c r="N11" s="17">
        <v>-9999</v>
      </c>
      <c r="O11" s="17">
        <v>-9999</v>
      </c>
      <c r="P11" s="17">
        <v>-9999</v>
      </c>
      <c r="Q11" s="17">
        <v>-9999</v>
      </c>
      <c r="R11" s="119">
        <v>-9999</v>
      </c>
      <c r="S11" s="21">
        <v>2.4151800264890022E-3</v>
      </c>
      <c r="T11" s="46">
        <v>-9999</v>
      </c>
      <c r="U11" s="46">
        <v>-9999</v>
      </c>
      <c r="V11" s="124">
        <v>36.869500000000002</v>
      </c>
      <c r="W11" s="18">
        <f>V11+0.006</f>
        <v>36.875500000000002</v>
      </c>
      <c r="X11" s="18">
        <v>36.860599999999998</v>
      </c>
      <c r="Y11" s="18">
        <v>22.625599999999999</v>
      </c>
      <c r="Z11" s="119">
        <v>25.453900000000001</v>
      </c>
      <c r="AA11" s="17">
        <v>-9999</v>
      </c>
      <c r="AB11" s="17">
        <v>-9999</v>
      </c>
      <c r="AC11" s="17">
        <v>627.77</v>
      </c>
      <c r="AD11" s="17">
        <v>63.1</v>
      </c>
      <c r="AE11" s="17">
        <v>11.601866354415478</v>
      </c>
      <c r="AF11" s="17">
        <f t="shared" si="0"/>
        <v>612.63784522299215</v>
      </c>
      <c r="AG11" s="17">
        <f t="shared" si="1"/>
        <v>61.578998731336007</v>
      </c>
      <c r="AH11" s="17">
        <v>-9999</v>
      </c>
      <c r="AI11" s="17">
        <v>-9999</v>
      </c>
      <c r="AJ11" s="14">
        <v>-9999</v>
      </c>
      <c r="AK11" s="14">
        <v>-9999</v>
      </c>
      <c r="AL11" s="19">
        <v>14.034358400151422</v>
      </c>
      <c r="AM11" s="19">
        <v>2.7992380952380955</v>
      </c>
      <c r="AN11" s="19">
        <v>1.53</v>
      </c>
      <c r="AP11" s="35">
        <v>5</v>
      </c>
      <c r="AQ11" s="16">
        <v>7</v>
      </c>
      <c r="AR11" s="18">
        <v>22.625599999999999</v>
      </c>
      <c r="AS11" s="119">
        <v>25.453900000000001</v>
      </c>
      <c r="AT11" s="19">
        <v>14.034358400151422</v>
      </c>
      <c r="AU11" s="19">
        <v>2.7992380952380955</v>
      </c>
    </row>
    <row r="12" spans="1:51" x14ac:dyDescent="0.2">
      <c r="A12" s="35">
        <v>6</v>
      </c>
      <c r="B12" s="14">
        <v>1</v>
      </c>
      <c r="C12" s="15">
        <v>16</v>
      </c>
      <c r="D12" s="15">
        <v>4</v>
      </c>
      <c r="E12" s="15">
        <v>1996</v>
      </c>
      <c r="F12" s="16">
        <v>1</v>
      </c>
      <c r="G12" s="18">
        <v>1.5</v>
      </c>
      <c r="H12" s="17">
        <v>5.4746543778801842</v>
      </c>
      <c r="I12" s="46">
        <v>238.36174311037453</v>
      </c>
      <c r="J12" s="17">
        <v>1.86</v>
      </c>
      <c r="K12" s="17">
        <v>0.11863199999999999</v>
      </c>
      <c r="L12" s="17">
        <v>0.82</v>
      </c>
      <c r="M12" s="17">
        <v>-9999</v>
      </c>
      <c r="N12" s="17">
        <v>-9999</v>
      </c>
      <c r="O12" s="17">
        <v>-9999</v>
      </c>
      <c r="P12" s="17">
        <v>-9999</v>
      </c>
      <c r="Q12" s="17">
        <v>-9999</v>
      </c>
      <c r="R12" s="122">
        <v>7.9921329305661155</v>
      </c>
      <c r="S12" s="21">
        <v>2.4250255591862736E-3</v>
      </c>
      <c r="T12" s="123">
        <v>2131.8000000000002</v>
      </c>
      <c r="U12" s="123">
        <v>441.7</v>
      </c>
      <c r="V12" s="121">
        <v>36.847999999999999</v>
      </c>
      <c r="W12" s="18">
        <f>V12+0.023</f>
        <v>36.871000000000002</v>
      </c>
      <c r="X12" s="18">
        <v>36.865200000000002</v>
      </c>
      <c r="Y12" s="18">
        <v>22.998699999999999</v>
      </c>
      <c r="Z12" s="119">
        <v>25.349499999999999</v>
      </c>
      <c r="AA12" s="17">
        <v>-9999</v>
      </c>
      <c r="AB12" s="17">
        <v>-9999</v>
      </c>
      <c r="AC12" s="17">
        <v>368.7</v>
      </c>
      <c r="AD12" s="17">
        <v>40.200000000000003</v>
      </c>
      <c r="AE12" s="17">
        <v>10.695565321341009</v>
      </c>
      <c r="AF12" s="17">
        <f t="shared" si="0"/>
        <v>359.81262808626917</v>
      </c>
      <c r="AG12" s="17">
        <f t="shared" si="1"/>
        <v>39.230994437396319</v>
      </c>
      <c r="AH12" s="17">
        <v>-9999</v>
      </c>
      <c r="AI12" s="17">
        <v>-9999</v>
      </c>
      <c r="AJ12" s="120">
        <v>95.3</v>
      </c>
      <c r="AK12" s="14">
        <v>-9999</v>
      </c>
      <c r="AL12" s="19">
        <v>4.2813934855403328</v>
      </c>
      <c r="AM12" s="19">
        <v>2.598095238095238</v>
      </c>
      <c r="AN12" s="19">
        <v>0.89</v>
      </c>
      <c r="AP12" s="35">
        <v>6</v>
      </c>
      <c r="AQ12" s="16">
        <v>1</v>
      </c>
      <c r="AR12" s="18">
        <v>22.998699999999999</v>
      </c>
      <c r="AS12" s="119">
        <v>25.349499999999999</v>
      </c>
      <c r="AT12" s="19">
        <v>4.2813934855403328</v>
      </c>
      <c r="AU12" s="19">
        <v>2.598095238095238</v>
      </c>
      <c r="AV12" s="29">
        <f>AVERAGE(AR12:AR13)</f>
        <v>22.747299999999999</v>
      </c>
      <c r="AW12" s="29">
        <f>AVERAGE(AS12:AS13)</f>
        <v>25.418599999999998</v>
      </c>
      <c r="AX12" s="29">
        <f>AVERAGE(AT12:AT13)</f>
        <v>4.9002305948988614</v>
      </c>
      <c r="AY12" s="29">
        <f>AVERAGE(AU12:AU13)</f>
        <v>3.4047619047619042</v>
      </c>
    </row>
    <row r="13" spans="1:51" x14ac:dyDescent="0.2">
      <c r="A13" s="35">
        <v>6</v>
      </c>
      <c r="B13" s="14">
        <v>1</v>
      </c>
      <c r="C13" s="15">
        <v>16</v>
      </c>
      <c r="D13" s="15">
        <v>4</v>
      </c>
      <c r="E13" s="15">
        <v>1996</v>
      </c>
      <c r="F13" s="16">
        <v>7</v>
      </c>
      <c r="G13" s="18">
        <v>7</v>
      </c>
      <c r="H13" s="17">
        <v>5.4516211323238988</v>
      </c>
      <c r="I13" s="46">
        <v>237.35889540870622</v>
      </c>
      <c r="J13" s="17">
        <v>2.0499999999999998</v>
      </c>
      <c r="K13" s="17">
        <v>4.6895999999999993E-2</v>
      </c>
      <c r="L13" s="17">
        <v>0.96</v>
      </c>
      <c r="M13" s="17">
        <v>-9999</v>
      </c>
      <c r="N13" s="17">
        <v>-9999</v>
      </c>
      <c r="O13" s="17">
        <v>-9999</v>
      </c>
      <c r="P13" s="17">
        <v>-9999</v>
      </c>
      <c r="Q13" s="17">
        <v>-9999</v>
      </c>
      <c r="R13" s="119">
        <v>8.0142639871273733</v>
      </c>
      <c r="S13" s="21">
        <v>2.4159479986862247E-3</v>
      </c>
      <c r="T13" s="46">
        <v>2110.1999999999998</v>
      </c>
      <c r="U13" s="46">
        <v>405.1</v>
      </c>
      <c r="V13" s="121">
        <v>36.841999999999999</v>
      </c>
      <c r="W13" s="18">
        <f>V13+0.023</f>
        <v>36.865000000000002</v>
      </c>
      <c r="X13" s="18">
        <v>36.855600000000003</v>
      </c>
      <c r="Y13" s="18">
        <v>22.495899999999999</v>
      </c>
      <c r="Z13" s="119">
        <v>25.4877</v>
      </c>
      <c r="AA13" s="17">
        <v>-9999</v>
      </c>
      <c r="AB13" s="17">
        <v>-9999</v>
      </c>
      <c r="AC13" s="17">
        <v>365.5</v>
      </c>
      <c r="AD13" s="17">
        <v>38.9</v>
      </c>
      <c r="AE13" s="17">
        <v>10.957070093630968</v>
      </c>
      <c r="AF13" s="17">
        <f t="shared" si="0"/>
        <v>356.68976285742173</v>
      </c>
      <c r="AG13" s="17">
        <f t="shared" si="1"/>
        <v>37.962330438177027</v>
      </c>
      <c r="AH13" s="17">
        <v>-9999</v>
      </c>
      <c r="AI13" s="17">
        <v>-9999</v>
      </c>
      <c r="AJ13" s="120">
        <v>81.2</v>
      </c>
      <c r="AK13" s="14">
        <v>-9999</v>
      </c>
      <c r="AL13" s="19">
        <v>5.5190677042573899</v>
      </c>
      <c r="AM13" s="19">
        <v>4.2114285714285709</v>
      </c>
      <c r="AN13" s="19">
        <v>1.34</v>
      </c>
      <c r="AP13" s="35">
        <v>6</v>
      </c>
      <c r="AQ13" s="16">
        <v>7</v>
      </c>
      <c r="AR13" s="18">
        <v>22.495899999999999</v>
      </c>
      <c r="AS13" s="119">
        <v>25.4877</v>
      </c>
      <c r="AT13" s="19">
        <v>5.5190677042573899</v>
      </c>
      <c r="AU13" s="19">
        <v>4.2114285714285709</v>
      </c>
    </row>
    <row r="14" spans="1:51" x14ac:dyDescent="0.2">
      <c r="A14" s="35">
        <v>7</v>
      </c>
      <c r="B14" s="14">
        <v>2</v>
      </c>
      <c r="C14" s="15">
        <v>9</v>
      </c>
      <c r="D14" s="15">
        <v>5</v>
      </c>
      <c r="E14" s="15">
        <v>1996</v>
      </c>
      <c r="F14" s="16">
        <v>1</v>
      </c>
      <c r="G14" s="18">
        <v>2</v>
      </c>
      <c r="H14" s="17">
        <v>4.9656932103534874</v>
      </c>
      <c r="I14" s="46">
        <v>216.2378632094524</v>
      </c>
      <c r="J14" s="17">
        <v>1.6815</v>
      </c>
      <c r="K14" s="17">
        <v>0.05</v>
      </c>
      <c r="L14" s="17">
        <v>0.51</v>
      </c>
      <c r="M14" s="17">
        <v>-9999</v>
      </c>
      <c r="N14" s="17">
        <v>-9999</v>
      </c>
      <c r="O14" s="17">
        <v>-9999</v>
      </c>
      <c r="P14" s="17">
        <v>-9999</v>
      </c>
      <c r="Q14" s="17">
        <v>-9999</v>
      </c>
      <c r="R14" s="119">
        <v>8.0482438532319414</v>
      </c>
      <c r="S14" s="21">
        <v>2.426155532432387E-3</v>
      </c>
      <c r="T14" s="46">
        <v>2098.6999999999998</v>
      </c>
      <c r="U14" s="46">
        <v>380.1</v>
      </c>
      <c r="V14" s="121">
        <v>36.798000000000002</v>
      </c>
      <c r="W14" s="18">
        <f>V14+0.024</f>
        <v>36.822000000000003</v>
      </c>
      <c r="X14" s="18">
        <v>36.820500000000003</v>
      </c>
      <c r="Y14" s="18">
        <v>23.188800000000001</v>
      </c>
      <c r="Z14" s="119">
        <v>25.26</v>
      </c>
      <c r="AA14" s="17">
        <v>-9999</v>
      </c>
      <c r="AB14" s="17">
        <v>-9999</v>
      </c>
      <c r="AC14" s="17">
        <v>515.4</v>
      </c>
      <c r="AD14" s="17">
        <v>58.2</v>
      </c>
      <c r="AE14" s="17">
        <v>10.327093034134517</v>
      </c>
      <c r="AF14" s="17">
        <f t="shared" si="0"/>
        <v>502.97648092124524</v>
      </c>
      <c r="AG14" s="17">
        <f t="shared" si="1"/>
        <v>56.797111349663325</v>
      </c>
      <c r="AH14" s="17">
        <v>-9999</v>
      </c>
      <c r="AI14" s="17">
        <v>-9999</v>
      </c>
      <c r="AJ14" s="14">
        <v>-9999</v>
      </c>
      <c r="AK14" s="14">
        <v>-9999</v>
      </c>
      <c r="AL14" s="19">
        <v>65.445031172919172</v>
      </c>
      <c r="AM14" s="19">
        <v>6.4407619047619038</v>
      </c>
      <c r="AN14" s="19">
        <v>1.07</v>
      </c>
      <c r="AP14" s="35">
        <v>7</v>
      </c>
      <c r="AQ14" s="16">
        <v>1</v>
      </c>
      <c r="AR14" s="18">
        <v>23.188800000000001</v>
      </c>
      <c r="AS14" s="119">
        <v>25.26</v>
      </c>
      <c r="AT14" s="19">
        <v>65.445031172919172</v>
      </c>
      <c r="AU14" s="19">
        <v>6.4407619047619038</v>
      </c>
      <c r="AV14" s="29">
        <f>AVERAGE(AR14:AR15)</f>
        <v>23.015450000000001</v>
      </c>
      <c r="AW14" s="29">
        <f>AVERAGE(AS14:AS15)</f>
        <v>25.314700000000002</v>
      </c>
      <c r="AX14" s="29">
        <f>AVERAGE(AT14:AT15)</f>
        <v>53.936168851677898</v>
      </c>
      <c r="AY14" s="29">
        <f>AVERAGE(AU14:AU15)</f>
        <v>6.1222857142857139</v>
      </c>
    </row>
    <row r="15" spans="1:51" x14ac:dyDescent="0.2">
      <c r="A15" s="35">
        <v>7</v>
      </c>
      <c r="B15" s="14">
        <v>2</v>
      </c>
      <c r="C15" s="15">
        <v>9</v>
      </c>
      <c r="D15" s="15">
        <v>5</v>
      </c>
      <c r="E15" s="15">
        <v>1996</v>
      </c>
      <c r="F15" s="16">
        <v>7</v>
      </c>
      <c r="G15" s="18">
        <v>8</v>
      </c>
      <c r="H15" s="17">
        <v>4.7178904288197803</v>
      </c>
      <c r="I15" s="46">
        <v>205.43493077665181</v>
      </c>
      <c r="J15" s="17">
        <v>1.8774999999999999</v>
      </c>
      <c r="K15" s="17">
        <v>0.04</v>
      </c>
      <c r="L15" s="17">
        <v>0.52</v>
      </c>
      <c r="M15" s="17">
        <v>-9999</v>
      </c>
      <c r="N15" s="17">
        <v>-9999</v>
      </c>
      <c r="O15" s="17">
        <v>-9999</v>
      </c>
      <c r="P15" s="17">
        <v>-9999</v>
      </c>
      <c r="Q15" s="17">
        <v>-9999</v>
      </c>
      <c r="R15" s="119">
        <v>8.0514705635206933</v>
      </c>
      <c r="S15" s="21">
        <v>2.4257941590547396E-3</v>
      </c>
      <c r="T15" s="46">
        <v>2096.1999999999998</v>
      </c>
      <c r="U15" s="46">
        <v>371.2</v>
      </c>
      <c r="V15" s="121">
        <v>36.802</v>
      </c>
      <c r="W15" s="18">
        <f>V15+0.024</f>
        <v>36.826000000000001</v>
      </c>
      <c r="X15" s="18">
        <v>36.831699999999998</v>
      </c>
      <c r="Y15" s="18">
        <v>22.842099999999999</v>
      </c>
      <c r="Z15" s="119">
        <v>25.369399999999999</v>
      </c>
      <c r="AA15" s="17">
        <v>-9999</v>
      </c>
      <c r="AB15" s="17">
        <v>-9999</v>
      </c>
      <c r="AC15" s="17">
        <v>423.1</v>
      </c>
      <c r="AD15" s="17">
        <v>53.1</v>
      </c>
      <c r="AE15" s="17">
        <v>9.2919136271976672</v>
      </c>
      <c r="AF15" s="17">
        <f t="shared" si="0"/>
        <v>412.90133697667613</v>
      </c>
      <c r="AG15" s="17">
        <f t="shared" si="1"/>
        <v>51.820044891187671</v>
      </c>
      <c r="AH15" s="17">
        <v>-9999</v>
      </c>
      <c r="AI15" s="17">
        <v>-9999</v>
      </c>
      <c r="AJ15" s="14">
        <v>-9999</v>
      </c>
      <c r="AK15" s="14">
        <v>-9999</v>
      </c>
      <c r="AL15" s="19">
        <v>42.427306530436624</v>
      </c>
      <c r="AM15" s="19">
        <v>5.803809523809524</v>
      </c>
      <c r="AN15" s="19">
        <v>2.68</v>
      </c>
      <c r="AP15" s="35">
        <v>7</v>
      </c>
      <c r="AQ15" s="16">
        <v>7</v>
      </c>
      <c r="AR15" s="18">
        <v>22.842099999999999</v>
      </c>
      <c r="AS15" s="119">
        <v>25.369399999999999</v>
      </c>
      <c r="AT15" s="19">
        <v>42.427306530436624</v>
      </c>
      <c r="AU15" s="19">
        <v>5.803809523809524</v>
      </c>
    </row>
    <row r="16" spans="1:51" x14ac:dyDescent="0.2">
      <c r="A16" s="35">
        <v>8</v>
      </c>
      <c r="B16" s="14">
        <v>1</v>
      </c>
      <c r="C16" s="15">
        <v>12</v>
      </c>
      <c r="D16" s="15">
        <v>6</v>
      </c>
      <c r="E16" s="15">
        <v>1996</v>
      </c>
      <c r="F16" s="16">
        <v>1</v>
      </c>
      <c r="G16" s="18">
        <v>1</v>
      </c>
      <c r="H16" s="17">
        <v>4.8320992299892271</v>
      </c>
      <c r="I16" s="46">
        <v>210.50041044947653</v>
      </c>
      <c r="J16" s="17">
        <v>2.39</v>
      </c>
      <c r="K16" s="17">
        <v>0.03</v>
      </c>
      <c r="L16" s="17">
        <v>0.54</v>
      </c>
      <c r="M16" s="17">
        <v>-9999</v>
      </c>
      <c r="N16" s="17">
        <v>-9999</v>
      </c>
      <c r="O16" s="17">
        <v>-9999</v>
      </c>
      <c r="P16" s="17">
        <v>-9999</v>
      </c>
      <c r="Q16" s="17">
        <v>-9999</v>
      </c>
      <c r="R16" s="119">
        <v>8.0813000000000006</v>
      </c>
      <c r="S16" s="21">
        <v>2.4271004620371886E-3</v>
      </c>
      <c r="T16" s="46">
        <v>2077.4</v>
      </c>
      <c r="U16" s="46">
        <v>378</v>
      </c>
      <c r="V16" s="18">
        <v>36.918999999999997</v>
      </c>
      <c r="W16" s="18">
        <v>-9999</v>
      </c>
      <c r="X16" s="18">
        <v>-9999</v>
      </c>
      <c r="Y16" s="18">
        <v>25.43</v>
      </c>
      <c r="Z16" s="119">
        <v>24.66</v>
      </c>
      <c r="AA16" s="17">
        <v>-9999</v>
      </c>
      <c r="AB16" s="17">
        <v>-9999</v>
      </c>
      <c r="AC16" s="17">
        <v>342</v>
      </c>
      <c r="AD16" s="17">
        <v>41</v>
      </c>
      <c r="AE16" s="17">
        <v>9.7274478069899342</v>
      </c>
      <c r="AF16" s="17">
        <f t="shared" si="0"/>
        <v>333.75622133307309</v>
      </c>
      <c r="AG16" s="17">
        <f t="shared" si="1"/>
        <v>40.01171074460818</v>
      </c>
      <c r="AH16" s="17">
        <v>-9999</v>
      </c>
      <c r="AI16" s="17">
        <v>-9999</v>
      </c>
      <c r="AJ16" s="14">
        <v>92.6</v>
      </c>
      <c r="AK16" s="14">
        <v>-9999</v>
      </c>
      <c r="AL16" s="19">
        <v>3.4667845930569481</v>
      </c>
      <c r="AM16" s="19">
        <v>0.3</v>
      </c>
      <c r="AN16" s="19">
        <v>0.11</v>
      </c>
      <c r="AP16" s="35">
        <v>8</v>
      </c>
      <c r="AQ16" s="16">
        <v>1</v>
      </c>
      <c r="AR16" s="18">
        <v>25.43</v>
      </c>
      <c r="AS16" s="119">
        <v>24.66</v>
      </c>
      <c r="AT16" s="19">
        <v>3.4667845930569481</v>
      </c>
      <c r="AU16" s="19">
        <v>0.3</v>
      </c>
      <c r="AV16" s="29">
        <f>AVERAGE(AR16:AR17)</f>
        <v>25.085000000000001</v>
      </c>
      <c r="AW16" s="29">
        <f>AVERAGE(AS16:AS17)</f>
        <v>24.765000000000001</v>
      </c>
      <c r="AX16" s="29">
        <f>AVERAGE(AT16:AT17)</f>
        <v>3.6161428548986541</v>
      </c>
      <c r="AY16" s="29">
        <f>AVERAGE(AU16:AU17)</f>
        <v>0.32499999999999996</v>
      </c>
    </row>
    <row r="17" spans="1:51" x14ac:dyDescent="0.2">
      <c r="A17" s="35">
        <v>8</v>
      </c>
      <c r="B17" s="14">
        <v>1</v>
      </c>
      <c r="C17" s="15">
        <v>12</v>
      </c>
      <c r="D17" s="15">
        <v>6</v>
      </c>
      <c r="E17" s="15">
        <v>1996</v>
      </c>
      <c r="F17" s="16">
        <v>7</v>
      </c>
      <c r="G17" s="18">
        <v>8</v>
      </c>
      <c r="H17" s="17">
        <v>4.8875328759743972</v>
      </c>
      <c r="I17" s="46">
        <v>212.95058847489091</v>
      </c>
      <c r="J17" s="17">
        <v>1.69</v>
      </c>
      <c r="K17" s="17">
        <v>0.05</v>
      </c>
      <c r="L17" s="17">
        <v>0.88</v>
      </c>
      <c r="M17" s="17">
        <v>-9999</v>
      </c>
      <c r="N17" s="17">
        <v>-9999</v>
      </c>
      <c r="O17" s="17">
        <v>-9999</v>
      </c>
      <c r="P17" s="17">
        <v>-9999</v>
      </c>
      <c r="Q17" s="17">
        <v>-9999</v>
      </c>
      <c r="R17" s="119">
        <v>8.0622000000000007</v>
      </c>
      <c r="S17" s="21">
        <v>2.439721194905457E-3</v>
      </c>
      <c r="T17" s="46">
        <v>2101.1999999999998</v>
      </c>
      <c r="U17" s="46">
        <v>390.6</v>
      </c>
      <c r="V17" s="18">
        <v>36.915999999999997</v>
      </c>
      <c r="W17" s="18">
        <v>-9999</v>
      </c>
      <c r="X17" s="18">
        <v>-9999</v>
      </c>
      <c r="Y17" s="18">
        <v>24.74</v>
      </c>
      <c r="Z17" s="119">
        <v>24.87</v>
      </c>
      <c r="AA17" s="17">
        <v>-9999</v>
      </c>
      <c r="AB17" s="17">
        <v>-9999</v>
      </c>
      <c r="AC17" s="17">
        <v>542.20000000000005</v>
      </c>
      <c r="AD17" s="17">
        <v>60.8</v>
      </c>
      <c r="AE17" s="17">
        <v>10.399503224018336</v>
      </c>
      <c r="AF17" s="17">
        <f t="shared" si="0"/>
        <v>529.13047721284283</v>
      </c>
      <c r="AG17" s="17">
        <f t="shared" si="1"/>
        <v>59.334439348101881</v>
      </c>
      <c r="AH17" s="17">
        <v>-9999</v>
      </c>
      <c r="AI17" s="17">
        <v>-9999</v>
      </c>
      <c r="AJ17" s="14">
        <v>83</v>
      </c>
      <c r="AK17" s="14">
        <v>-9999</v>
      </c>
      <c r="AL17" s="19">
        <v>3.7655011167403596</v>
      </c>
      <c r="AM17" s="19">
        <v>0.35</v>
      </c>
      <c r="AN17" s="19">
        <v>0.28999999999999998</v>
      </c>
      <c r="AP17" s="35">
        <v>8</v>
      </c>
      <c r="AQ17" s="16">
        <v>7</v>
      </c>
      <c r="AR17" s="18">
        <v>24.74</v>
      </c>
      <c r="AS17" s="119">
        <v>24.87</v>
      </c>
      <c r="AT17" s="19">
        <v>3.7655011167403596</v>
      </c>
      <c r="AU17" s="19">
        <v>0.35</v>
      </c>
    </row>
    <row r="18" spans="1:51" x14ac:dyDescent="0.2">
      <c r="A18" s="35">
        <v>9</v>
      </c>
      <c r="B18" s="14">
        <v>2</v>
      </c>
      <c r="C18" s="15">
        <v>10</v>
      </c>
      <c r="D18" s="15">
        <v>7</v>
      </c>
      <c r="E18" s="15">
        <v>1996</v>
      </c>
      <c r="F18" s="16">
        <v>1</v>
      </c>
      <c r="G18" s="18">
        <v>1.5</v>
      </c>
      <c r="H18" s="17">
        <v>4.53</v>
      </c>
      <c r="I18" s="46">
        <v>197.52126078736427</v>
      </c>
      <c r="J18" s="17">
        <v>2.57</v>
      </c>
      <c r="K18" s="17">
        <v>0.11</v>
      </c>
      <c r="L18" s="17">
        <v>0.45</v>
      </c>
      <c r="M18" s="17">
        <v>-9999</v>
      </c>
      <c r="N18" s="17">
        <v>-9999</v>
      </c>
      <c r="O18" s="17">
        <v>-9999</v>
      </c>
      <c r="P18" s="17">
        <v>-9999</v>
      </c>
      <c r="Q18" s="17">
        <v>-9999</v>
      </c>
      <c r="R18" s="119">
        <v>8.0841999999999992</v>
      </c>
      <c r="S18" s="21">
        <v>2.421E-3</v>
      </c>
      <c r="T18" s="46">
        <v>2070.5</v>
      </c>
      <c r="U18" s="46">
        <v>408.8</v>
      </c>
      <c r="V18" s="18">
        <v>36.841000000000001</v>
      </c>
      <c r="W18" s="18">
        <v>-9999</v>
      </c>
      <c r="X18" s="18">
        <v>-9999</v>
      </c>
      <c r="Y18" s="18">
        <v>27.67</v>
      </c>
      <c r="Z18" s="119">
        <v>23.89</v>
      </c>
      <c r="AA18" s="17">
        <v>-9999</v>
      </c>
      <c r="AB18" s="17">
        <v>-9999</v>
      </c>
      <c r="AC18" s="17">
        <v>148.66999999999999</v>
      </c>
      <c r="AD18" s="17">
        <v>20.010000000000002</v>
      </c>
      <c r="AE18" s="17">
        <v>8.6642886574363303</v>
      </c>
      <c r="AF18" s="17">
        <f t="shared" si="0"/>
        <v>145.08636674148531</v>
      </c>
      <c r="AG18" s="17">
        <f t="shared" si="1"/>
        <v>19.527666634136825</v>
      </c>
      <c r="AH18" s="17">
        <v>-9999</v>
      </c>
      <c r="AI18" s="17">
        <v>-9999</v>
      </c>
      <c r="AJ18" s="14">
        <v>78.400000000000006</v>
      </c>
      <c r="AK18" s="14">
        <v>-9999</v>
      </c>
      <c r="AL18" s="19">
        <v>1.8327560506505047</v>
      </c>
      <c r="AM18" s="19">
        <v>0.20721904761904761</v>
      </c>
      <c r="AN18" s="19">
        <v>0.14000000000000001</v>
      </c>
      <c r="AP18" s="35">
        <v>9</v>
      </c>
      <c r="AQ18" s="16">
        <v>1</v>
      </c>
      <c r="AR18" s="18">
        <v>27.67</v>
      </c>
      <c r="AS18" s="119">
        <v>23.89</v>
      </c>
      <c r="AT18" s="19">
        <v>1.8327560506505047</v>
      </c>
      <c r="AU18" s="19">
        <v>0.20721904761904761</v>
      </c>
      <c r="AV18" s="29">
        <f>AVERAGE(AR18:AR19)</f>
        <v>27.130000000000003</v>
      </c>
      <c r="AW18" s="29">
        <f>AVERAGE(AS18:AS19)</f>
        <v>24.060000000000002</v>
      </c>
      <c r="AX18" s="29">
        <f>AVERAGE(AT18:AT19)</f>
        <v>1.9956735991495038</v>
      </c>
      <c r="AY18" s="29">
        <f>AVERAGE(AU18:AU19)</f>
        <v>0.20271428571428574</v>
      </c>
    </row>
    <row r="19" spans="1:51" x14ac:dyDescent="0.2">
      <c r="A19" s="35">
        <v>9</v>
      </c>
      <c r="B19" s="14">
        <v>2</v>
      </c>
      <c r="C19" s="15">
        <v>10</v>
      </c>
      <c r="D19" s="15">
        <v>7</v>
      </c>
      <c r="E19" s="15">
        <v>1996</v>
      </c>
      <c r="F19" s="16">
        <v>7</v>
      </c>
      <c r="G19" s="18">
        <v>8.5</v>
      </c>
      <c r="H19" s="17">
        <v>4.564841178406847</v>
      </c>
      <c r="I19" s="46">
        <v>198.98019118833832</v>
      </c>
      <c r="J19" s="17">
        <v>1.57</v>
      </c>
      <c r="K19" s="17">
        <v>0.11</v>
      </c>
      <c r="L19" s="17">
        <v>0.54</v>
      </c>
      <c r="M19" s="17">
        <v>-9999</v>
      </c>
      <c r="N19" s="17">
        <v>-9999</v>
      </c>
      <c r="O19" s="17">
        <v>-9999</v>
      </c>
      <c r="P19" s="17">
        <v>-9999</v>
      </c>
      <c r="Q19" s="17">
        <v>-9999</v>
      </c>
      <c r="R19" s="119">
        <v>8.0785</v>
      </c>
      <c r="S19" s="21">
        <v>2.4265190571961305E-3</v>
      </c>
      <c r="T19" s="46">
        <v>2079.3000000000002</v>
      </c>
      <c r="U19" s="46">
        <v>399.2</v>
      </c>
      <c r="V19" s="18">
        <v>36.834000000000003</v>
      </c>
      <c r="W19" s="18">
        <v>-9999</v>
      </c>
      <c r="X19" s="18">
        <v>-9999</v>
      </c>
      <c r="Y19" s="18">
        <v>26.59</v>
      </c>
      <c r="Z19" s="119">
        <v>24.23</v>
      </c>
      <c r="AA19" s="17">
        <v>-9999</v>
      </c>
      <c r="AB19" s="17">
        <v>-9999</v>
      </c>
      <c r="AC19" s="17">
        <v>162.07</v>
      </c>
      <c r="AD19" s="17">
        <v>20.190000000000001</v>
      </c>
      <c r="AE19" s="17">
        <v>9.3610156885658178</v>
      </c>
      <c r="AF19" s="17">
        <f t="shared" si="0"/>
        <v>158.16336488728408</v>
      </c>
      <c r="AG19" s="17">
        <f t="shared" si="1"/>
        <v>19.703327803259494</v>
      </c>
      <c r="AH19" s="17">
        <v>-9999</v>
      </c>
      <c r="AI19" s="17">
        <v>-9999</v>
      </c>
      <c r="AJ19" s="14">
        <v>81.400000000000006</v>
      </c>
      <c r="AK19" s="14">
        <v>-9999</v>
      </c>
      <c r="AL19" s="19">
        <v>2.1585911476485027</v>
      </c>
      <c r="AM19" s="19">
        <v>0.19820952380952384</v>
      </c>
      <c r="AN19" s="19">
        <v>0.12</v>
      </c>
      <c r="AP19" s="35">
        <v>9</v>
      </c>
      <c r="AQ19" s="16">
        <v>7</v>
      </c>
      <c r="AR19" s="18">
        <v>26.59</v>
      </c>
      <c r="AS19" s="119">
        <v>24.23</v>
      </c>
      <c r="AT19" s="19">
        <v>2.1585911476485027</v>
      </c>
      <c r="AU19" s="19">
        <v>0.19820952380952384</v>
      </c>
    </row>
    <row r="20" spans="1:51" x14ac:dyDescent="0.2">
      <c r="A20" s="35">
        <v>10</v>
      </c>
      <c r="B20" s="14">
        <v>1</v>
      </c>
      <c r="C20" s="15">
        <v>6</v>
      </c>
      <c r="D20" s="15">
        <v>8</v>
      </c>
      <c r="E20" s="15">
        <v>1996</v>
      </c>
      <c r="F20" s="16">
        <v>1</v>
      </c>
      <c r="G20" s="18">
        <v>1.7</v>
      </c>
      <c r="H20" s="17">
        <v>4.2907187734433618</v>
      </c>
      <c r="I20" s="46">
        <v>186.99840408751709</v>
      </c>
      <c r="J20" s="17">
        <v>1.575</v>
      </c>
      <c r="K20" s="17">
        <v>0.02</v>
      </c>
      <c r="L20" s="17">
        <v>0.76500000000000001</v>
      </c>
      <c r="M20" s="17">
        <v>-9999</v>
      </c>
      <c r="N20" s="17">
        <v>-9999</v>
      </c>
      <c r="O20" s="17">
        <v>-9999</v>
      </c>
      <c r="P20" s="17">
        <v>-9999</v>
      </c>
      <c r="Q20" s="17">
        <v>-9999</v>
      </c>
      <c r="R20" s="119">
        <v>8.0688999999999993</v>
      </c>
      <c r="S20" s="21">
        <v>2.4248768954768501E-3</v>
      </c>
      <c r="T20" s="46">
        <v>2083.6999999999998</v>
      </c>
      <c r="U20" s="46">
        <v>404.4</v>
      </c>
      <c r="V20" s="18">
        <v>36.898000000000003</v>
      </c>
      <c r="W20" s="18">
        <v>-9999</v>
      </c>
      <c r="X20" s="18">
        <v>-9999</v>
      </c>
      <c r="Y20" s="18">
        <v>26.25</v>
      </c>
      <c r="Z20" s="119">
        <v>24.39</v>
      </c>
      <c r="AA20" s="17">
        <v>-9999</v>
      </c>
      <c r="AB20" s="17">
        <v>-9999</v>
      </c>
      <c r="AC20" s="17">
        <v>64.83720930232559</v>
      </c>
      <c r="AD20" s="17">
        <v>8.8744186046511615</v>
      </c>
      <c r="AE20" s="17">
        <v>8.5200288100687604</v>
      </c>
      <c r="AF20" s="17">
        <f t="shared" si="0"/>
        <v>63.274333270543174</v>
      </c>
      <c r="AG20" s="17">
        <f t="shared" si="1"/>
        <v>8.660504152094429</v>
      </c>
      <c r="AH20" s="17">
        <v>-9999</v>
      </c>
      <c r="AI20" s="17">
        <v>-9999</v>
      </c>
      <c r="AJ20" s="14">
        <v>-9999</v>
      </c>
      <c r="AK20" s="14">
        <v>-9999</v>
      </c>
      <c r="AL20" s="19">
        <v>1.6499504771337601</v>
      </c>
      <c r="AM20" s="19">
        <v>0.15525714285714284</v>
      </c>
      <c r="AN20" s="19">
        <v>0.1</v>
      </c>
      <c r="AP20" s="35">
        <v>10</v>
      </c>
      <c r="AQ20" s="16">
        <v>1</v>
      </c>
      <c r="AR20" s="18">
        <v>26.25</v>
      </c>
      <c r="AS20" s="119">
        <v>24.39</v>
      </c>
      <c r="AT20" s="19">
        <v>1.6499504771337601</v>
      </c>
      <c r="AU20" s="19">
        <v>0.15525714285714284</v>
      </c>
      <c r="AV20" s="29">
        <f>AVERAGE(AR20:AR21)</f>
        <v>25.655000000000001</v>
      </c>
      <c r="AW20" s="29">
        <f>AVERAGE(AS20:AS21)</f>
        <v>24.572499999999998</v>
      </c>
      <c r="AX20" s="29">
        <f>AVERAGE(AT20:AT21)</f>
        <v>1.5779853434042115</v>
      </c>
      <c r="AY20" s="29">
        <f>AVERAGE(AU20:AU21)</f>
        <v>0.15122380952380954</v>
      </c>
    </row>
    <row r="21" spans="1:51" x14ac:dyDescent="0.2">
      <c r="A21" s="35">
        <v>10</v>
      </c>
      <c r="B21" s="14">
        <v>1</v>
      </c>
      <c r="C21" s="15">
        <v>6</v>
      </c>
      <c r="D21" s="15">
        <v>8</v>
      </c>
      <c r="E21" s="15">
        <v>1996</v>
      </c>
      <c r="F21" s="16">
        <v>7</v>
      </c>
      <c r="G21" s="18">
        <v>7.5</v>
      </c>
      <c r="H21" s="17">
        <v>4.2196326425356343</v>
      </c>
      <c r="I21" s="46">
        <v>183.84827426100654</v>
      </c>
      <c r="J21" s="17">
        <v>2.36</v>
      </c>
      <c r="K21" s="17">
        <v>1.4999999999999999E-2</v>
      </c>
      <c r="L21" s="17">
        <v>0.28000000000000003</v>
      </c>
      <c r="M21" s="17">
        <v>-9999</v>
      </c>
      <c r="N21" s="17">
        <v>-9999</v>
      </c>
      <c r="O21" s="17">
        <v>-9999</v>
      </c>
      <c r="P21" s="17">
        <v>-9999</v>
      </c>
      <c r="Q21" s="17">
        <v>-9999</v>
      </c>
      <c r="R21" s="119">
        <v>8.0706000000000007</v>
      </c>
      <c r="S21" s="21">
        <v>2.4232738590725827E-3</v>
      </c>
      <c r="T21" s="46">
        <v>2081.1</v>
      </c>
      <c r="U21" s="46">
        <v>383.6</v>
      </c>
      <c r="V21" s="18">
        <v>36.890999999999998</v>
      </c>
      <c r="W21" s="18">
        <v>-9999</v>
      </c>
      <c r="X21" s="18">
        <v>-9999</v>
      </c>
      <c r="Y21" s="18">
        <v>25.06</v>
      </c>
      <c r="Z21" s="119">
        <v>24.754999999999999</v>
      </c>
      <c r="AA21" s="17">
        <v>-9999</v>
      </c>
      <c r="AB21" s="17">
        <v>-9999</v>
      </c>
      <c r="AC21" s="17">
        <v>65.079069767441851</v>
      </c>
      <c r="AD21" s="17">
        <v>10.437209302325583</v>
      </c>
      <c r="AE21" s="17">
        <v>7.2713257944923022</v>
      </c>
      <c r="AF21" s="17">
        <f t="shared" si="0"/>
        <v>63.51036378202582</v>
      </c>
      <c r="AG21" s="17">
        <f t="shared" si="1"/>
        <v>10.185624380136218</v>
      </c>
      <c r="AH21" s="17">
        <v>-9999</v>
      </c>
      <c r="AI21" s="17">
        <v>-9999</v>
      </c>
      <c r="AJ21" s="14">
        <v>-9999</v>
      </c>
      <c r="AK21" s="14">
        <v>-9999</v>
      </c>
      <c r="AL21" s="19">
        <v>1.5060202096746629</v>
      </c>
      <c r="AM21" s="19">
        <v>0.1471904761904762</v>
      </c>
      <c r="AN21" s="19">
        <v>0.09</v>
      </c>
      <c r="AP21" s="35">
        <v>10</v>
      </c>
      <c r="AQ21" s="16">
        <v>7</v>
      </c>
      <c r="AR21" s="18">
        <v>25.06</v>
      </c>
      <c r="AS21" s="119">
        <v>24.754999999999999</v>
      </c>
      <c r="AT21" s="19">
        <v>1.5060202096746629</v>
      </c>
      <c r="AU21" s="19">
        <v>0.1471904761904762</v>
      </c>
    </row>
    <row r="22" spans="1:51" x14ac:dyDescent="0.2">
      <c r="A22" s="35">
        <v>11</v>
      </c>
      <c r="B22" s="14">
        <v>1</v>
      </c>
      <c r="C22" s="15">
        <v>10</v>
      </c>
      <c r="D22" s="15">
        <v>9</v>
      </c>
      <c r="E22" s="15">
        <v>1996</v>
      </c>
      <c r="F22" s="16">
        <v>1</v>
      </c>
      <c r="G22" s="18">
        <v>3.1859999999999999</v>
      </c>
      <c r="H22" s="17">
        <v>4.2525480105434923</v>
      </c>
      <c r="I22" s="46">
        <v>185.55946958052442</v>
      </c>
      <c r="J22" s="17">
        <v>2.7749999999999999</v>
      </c>
      <c r="K22" s="17">
        <v>0.09</v>
      </c>
      <c r="L22" s="17">
        <v>0.57299999999999995</v>
      </c>
      <c r="M22" s="17">
        <v>-9999</v>
      </c>
      <c r="N22" s="17">
        <v>-9999</v>
      </c>
      <c r="O22" s="17">
        <v>-9999</v>
      </c>
      <c r="P22" s="17">
        <v>-9999</v>
      </c>
      <c r="Q22" s="17">
        <v>-9999</v>
      </c>
      <c r="R22" s="119">
        <v>8.1140000000000008</v>
      </c>
      <c r="S22" s="21">
        <v>2.4041373487021602E-3</v>
      </c>
      <c r="T22" s="46">
        <v>2039.6</v>
      </c>
      <c r="U22" s="46">
        <v>395.6</v>
      </c>
      <c r="V22" s="18">
        <v>36.357999999999997</v>
      </c>
      <c r="W22" s="18">
        <v>-9999</v>
      </c>
      <c r="X22" s="18">
        <v>36.351175626133227</v>
      </c>
      <c r="Y22" s="18">
        <v>29.102</v>
      </c>
      <c r="Z22" s="119">
        <v>23.046900000000001</v>
      </c>
      <c r="AA22" s="17">
        <v>-9999</v>
      </c>
      <c r="AB22" s="17">
        <v>-9999</v>
      </c>
      <c r="AC22" s="17">
        <v>31.925000000000001</v>
      </c>
      <c r="AD22" s="17">
        <v>4.0199999999999996</v>
      </c>
      <c r="AE22" s="17">
        <v>9.2610773768324322</v>
      </c>
      <c r="AF22" s="17">
        <f t="shared" si="0"/>
        <v>31.155460134673564</v>
      </c>
      <c r="AG22" s="17">
        <f t="shared" si="1"/>
        <v>3.9230994437396309</v>
      </c>
      <c r="AH22" s="17">
        <v>-9999</v>
      </c>
      <c r="AI22" s="17">
        <v>-9999</v>
      </c>
      <c r="AJ22" s="14">
        <v>90.4</v>
      </c>
      <c r="AK22" s="14">
        <v>-9999</v>
      </c>
      <c r="AL22" s="19">
        <v>2.1364029678903624</v>
      </c>
      <c r="AM22" s="19">
        <v>0.16877142857142857</v>
      </c>
      <c r="AN22" s="19">
        <v>0.13</v>
      </c>
      <c r="AP22" s="35">
        <v>11</v>
      </c>
      <c r="AQ22" s="16">
        <v>1</v>
      </c>
      <c r="AR22" s="18">
        <v>29.102</v>
      </c>
      <c r="AS22" s="119">
        <v>23.046900000000001</v>
      </c>
      <c r="AT22" s="19">
        <v>2.1364029678903624</v>
      </c>
      <c r="AU22" s="19">
        <v>0.16877142857142857</v>
      </c>
      <c r="AV22" s="29">
        <f>AVERAGE(AR22:AR23)</f>
        <v>28.998200000000001</v>
      </c>
      <c r="AW22" s="29">
        <f>AVERAGE(AS22:AS23)</f>
        <v>23.131350000000001</v>
      </c>
      <c r="AX22" s="29">
        <f>AVERAGE(AT22:AT23)</f>
        <v>1.9433977338070383</v>
      </c>
      <c r="AY22" s="29">
        <f>AVERAGE(AU22:AU23)</f>
        <v>0.17374761904761904</v>
      </c>
    </row>
    <row r="23" spans="1:51" x14ac:dyDescent="0.2">
      <c r="A23" s="35">
        <v>11</v>
      </c>
      <c r="B23" s="14">
        <v>1</v>
      </c>
      <c r="C23" s="15">
        <v>10</v>
      </c>
      <c r="D23" s="15">
        <v>9</v>
      </c>
      <c r="E23" s="15">
        <v>1996</v>
      </c>
      <c r="F23" s="16">
        <v>7</v>
      </c>
      <c r="G23" s="18">
        <v>9.0969999999999995</v>
      </c>
      <c r="H23" s="17">
        <v>4.1976536023597344</v>
      </c>
      <c r="I23" s="46">
        <v>183.16415805429119</v>
      </c>
      <c r="J23" s="17">
        <v>2.66</v>
      </c>
      <c r="K23" s="17">
        <v>7.0000000000000007E-2</v>
      </c>
      <c r="L23" s="17">
        <v>0.89700000000000002</v>
      </c>
      <c r="M23" s="17">
        <v>-9999</v>
      </c>
      <c r="N23" s="17">
        <v>-9999</v>
      </c>
      <c r="O23" s="17">
        <v>-9999</v>
      </c>
      <c r="P23" s="17">
        <v>-9999</v>
      </c>
      <c r="Q23" s="17">
        <v>-9999</v>
      </c>
      <c r="R23" s="119">
        <v>8.1120000000000001</v>
      </c>
      <c r="S23" s="21">
        <v>2.3990361117622325E-3</v>
      </c>
      <c r="T23" s="46">
        <v>2035.9</v>
      </c>
      <c r="U23" s="46">
        <v>393.6</v>
      </c>
      <c r="V23" s="18">
        <v>36.420999999999999</v>
      </c>
      <c r="W23" s="18">
        <v>-9999</v>
      </c>
      <c r="X23" s="18">
        <v>36.483200804882209</v>
      </c>
      <c r="Y23" s="18">
        <v>28.894400000000001</v>
      </c>
      <c r="Z23" s="119">
        <v>23.215800000000002</v>
      </c>
      <c r="AA23" s="17">
        <v>-9999</v>
      </c>
      <c r="AB23" s="17">
        <v>-9999</v>
      </c>
      <c r="AC23" s="17">
        <v>28.48</v>
      </c>
      <c r="AD23" s="17">
        <v>4.1150000000000002</v>
      </c>
      <c r="AE23" s="17">
        <v>8.0709899279245132</v>
      </c>
      <c r="AF23" s="17">
        <f t="shared" si="0"/>
        <v>27.793500536742464</v>
      </c>
      <c r="AG23" s="17">
        <f t="shared" si="1"/>
        <v>4.015809505221041</v>
      </c>
      <c r="AH23" s="17">
        <v>-9999</v>
      </c>
      <c r="AI23" s="17">
        <v>-9999</v>
      </c>
      <c r="AJ23" s="14">
        <v>86.6</v>
      </c>
      <c r="AK23" s="14">
        <v>-9999</v>
      </c>
      <c r="AL23" s="19">
        <v>1.7503924997237139</v>
      </c>
      <c r="AM23" s="19">
        <v>0.17872380952380953</v>
      </c>
      <c r="AN23" s="19">
        <v>0.11</v>
      </c>
      <c r="AP23" s="35">
        <v>11</v>
      </c>
      <c r="AQ23" s="16">
        <v>7</v>
      </c>
      <c r="AR23" s="18">
        <v>28.894400000000001</v>
      </c>
      <c r="AS23" s="119">
        <v>23.215800000000002</v>
      </c>
      <c r="AT23" s="19">
        <v>1.7503924997237139</v>
      </c>
      <c r="AU23" s="19">
        <v>0.17872380952380953</v>
      </c>
    </row>
    <row r="24" spans="1:51" x14ac:dyDescent="0.2">
      <c r="A24" s="35">
        <v>12</v>
      </c>
      <c r="B24" s="14">
        <v>1</v>
      </c>
      <c r="C24" s="15">
        <v>9</v>
      </c>
      <c r="D24" s="15">
        <v>10</v>
      </c>
      <c r="E24" s="15">
        <v>1996</v>
      </c>
      <c r="F24" s="16">
        <v>1</v>
      </c>
      <c r="G24" s="18">
        <v>0.89200000000000002</v>
      </c>
      <c r="H24" s="17">
        <v>4.4487620476003151</v>
      </c>
      <c r="I24" s="46">
        <v>194.00747147952086</v>
      </c>
      <c r="J24" s="17">
        <v>1.82</v>
      </c>
      <c r="K24" s="17">
        <v>0.13500000000000001</v>
      </c>
      <c r="L24" s="17">
        <v>0.59499999999999997</v>
      </c>
      <c r="M24" s="17">
        <v>-9999</v>
      </c>
      <c r="N24" s="17">
        <v>-9999</v>
      </c>
      <c r="O24" s="17">
        <v>-9999</v>
      </c>
      <c r="P24" s="17">
        <v>-9999</v>
      </c>
      <c r="Q24" s="17">
        <v>-9999</v>
      </c>
      <c r="R24" s="17">
        <v>-9999</v>
      </c>
      <c r="S24" s="17">
        <v>-9999</v>
      </c>
      <c r="T24" s="46">
        <v>-9999</v>
      </c>
      <c r="U24" s="46">
        <v>-9999</v>
      </c>
      <c r="V24" s="18">
        <v>36.547199999999997</v>
      </c>
      <c r="W24" s="18">
        <v>-9999</v>
      </c>
      <c r="X24" s="18">
        <v>36.533999999999999</v>
      </c>
      <c r="Y24" s="18">
        <v>27.535799999999998</v>
      </c>
      <c r="Z24" s="119">
        <v>23.7</v>
      </c>
      <c r="AA24" s="17">
        <v>-9999</v>
      </c>
      <c r="AB24" s="17">
        <v>-9999</v>
      </c>
      <c r="AC24" s="17">
        <v>156.125</v>
      </c>
      <c r="AD24" s="17">
        <v>23.55</v>
      </c>
      <c r="AE24" s="17">
        <v>7.7310449762876603</v>
      </c>
      <c r="AF24" s="17">
        <f t="shared" si="0"/>
        <v>152.36166682931591</v>
      </c>
      <c r="AG24" s="17">
        <f t="shared" si="1"/>
        <v>22.982336293549334</v>
      </c>
      <c r="AH24" s="17">
        <v>-9999</v>
      </c>
      <c r="AI24" s="17">
        <v>-9999</v>
      </c>
      <c r="AJ24" s="14">
        <v>-9999</v>
      </c>
      <c r="AK24" s="14">
        <v>-9999</v>
      </c>
      <c r="AL24" s="19">
        <v>1.67</v>
      </c>
      <c r="AM24" s="19">
        <v>0.19</v>
      </c>
      <c r="AN24" s="19">
        <v>0.13</v>
      </c>
      <c r="AP24" s="35">
        <v>12</v>
      </c>
      <c r="AQ24" s="16">
        <v>1</v>
      </c>
      <c r="AR24" s="18">
        <v>27.535799999999998</v>
      </c>
      <c r="AS24" s="119">
        <v>23.7</v>
      </c>
      <c r="AT24" s="19">
        <v>1.67</v>
      </c>
      <c r="AU24" s="19">
        <v>0.19</v>
      </c>
      <c r="AV24" s="29">
        <f>AVERAGE(AR24:AR25)</f>
        <v>27.274099999999997</v>
      </c>
      <c r="AW24" s="29">
        <f>AVERAGE(AS24:AS25)</f>
        <v>23.810000000000002</v>
      </c>
      <c r="AX24" s="29">
        <f>AVERAGE(AT24:AT25)</f>
        <v>2.1386254442844397</v>
      </c>
      <c r="AY24" s="29">
        <f>AVERAGE(AU24:AU25)</f>
        <v>0.19500000000000001</v>
      </c>
    </row>
    <row r="25" spans="1:51" x14ac:dyDescent="0.2">
      <c r="A25" s="35">
        <v>12</v>
      </c>
      <c r="B25" s="14">
        <v>1</v>
      </c>
      <c r="C25" s="15">
        <v>9</v>
      </c>
      <c r="D25" s="15">
        <v>10</v>
      </c>
      <c r="E25" s="15">
        <v>1996</v>
      </c>
      <c r="F25" s="16">
        <v>7</v>
      </c>
      <c r="G25" s="18">
        <v>6.681</v>
      </c>
      <c r="H25" s="17">
        <v>4.4258224331235247</v>
      </c>
      <c r="I25" s="46">
        <v>192.98823854423318</v>
      </c>
      <c r="J25" s="17">
        <v>1.42</v>
      </c>
      <c r="K25" s="17">
        <v>0.19500000000000001</v>
      </c>
      <c r="L25" s="17">
        <v>-9999</v>
      </c>
      <c r="M25" s="17">
        <v>-9999</v>
      </c>
      <c r="N25" s="17">
        <v>-9999</v>
      </c>
      <c r="O25" s="17">
        <v>-9999</v>
      </c>
      <c r="P25" s="17">
        <v>-9999</v>
      </c>
      <c r="Q25" s="17">
        <v>-9999</v>
      </c>
      <c r="R25" s="17">
        <v>-9999</v>
      </c>
      <c r="S25" s="17">
        <v>-9999</v>
      </c>
      <c r="T25" s="46">
        <v>-9999</v>
      </c>
      <c r="U25" s="46">
        <v>-9999</v>
      </c>
      <c r="V25" s="18">
        <v>36.584200000000003</v>
      </c>
      <c r="W25" s="18">
        <v>-9999</v>
      </c>
      <c r="X25" s="18">
        <v>36.595999999999997</v>
      </c>
      <c r="Y25" s="18">
        <v>27.0124</v>
      </c>
      <c r="Z25" s="119">
        <v>23.92</v>
      </c>
      <c r="AA25" s="17">
        <v>-9999</v>
      </c>
      <c r="AB25" s="17">
        <v>-9999</v>
      </c>
      <c r="AC25" s="17">
        <v>125.38500000000001</v>
      </c>
      <c r="AD25" s="17">
        <v>19.905000000000001</v>
      </c>
      <c r="AE25" s="17">
        <v>7.3458162785595249</v>
      </c>
      <c r="AF25" s="17">
        <f t="shared" si="0"/>
        <v>122.36264272469992</v>
      </c>
      <c r="AG25" s="17">
        <f t="shared" si="1"/>
        <v>19.425197618815265</v>
      </c>
      <c r="AH25" s="17">
        <v>-9999</v>
      </c>
      <c r="AI25" s="17">
        <v>-9999</v>
      </c>
      <c r="AJ25" s="14">
        <v>-9999</v>
      </c>
      <c r="AK25" s="14">
        <v>-9999</v>
      </c>
      <c r="AL25" s="19">
        <v>2.6072508885688794</v>
      </c>
      <c r="AM25" s="19">
        <v>0.2</v>
      </c>
      <c r="AN25" s="19">
        <v>0.11</v>
      </c>
      <c r="AP25" s="35">
        <v>12</v>
      </c>
      <c r="AQ25" s="16">
        <v>7</v>
      </c>
      <c r="AR25" s="18">
        <v>27.0124</v>
      </c>
      <c r="AS25" s="119">
        <v>23.92</v>
      </c>
      <c r="AT25" s="19">
        <v>2.6072508885688794</v>
      </c>
      <c r="AU25" s="19">
        <v>0.2</v>
      </c>
    </row>
    <row r="26" spans="1:51" x14ac:dyDescent="0.2">
      <c r="A26" s="35">
        <v>13</v>
      </c>
      <c r="B26" s="14">
        <v>3</v>
      </c>
      <c r="C26" s="15">
        <v>10</v>
      </c>
      <c r="D26" s="15">
        <v>11</v>
      </c>
      <c r="E26" s="15">
        <v>1996</v>
      </c>
      <c r="F26" s="16">
        <v>1</v>
      </c>
      <c r="G26" s="18">
        <v>1.6279999999999999</v>
      </c>
      <c r="H26" s="17">
        <v>4.5060872875117113</v>
      </c>
      <c r="I26" s="46">
        <v>196.48819207816953</v>
      </c>
      <c r="J26" s="17">
        <v>1.48</v>
      </c>
      <c r="K26" s="17">
        <v>2.5000000000000001E-2</v>
      </c>
      <c r="L26" s="17">
        <v>0.28999999999999998</v>
      </c>
      <c r="M26" s="17">
        <v>-9999</v>
      </c>
      <c r="N26" s="17">
        <v>-9999</v>
      </c>
      <c r="O26" s="17">
        <v>-9999</v>
      </c>
      <c r="P26" s="17">
        <v>-9999</v>
      </c>
      <c r="Q26" s="17">
        <v>-9999</v>
      </c>
      <c r="R26" s="119">
        <v>8.0723000000000003</v>
      </c>
      <c r="S26" s="21">
        <v>2.4202123409827895E-3</v>
      </c>
      <c r="T26" s="46">
        <v>2079.1999999999998</v>
      </c>
      <c r="U26" s="46">
        <v>401.6</v>
      </c>
      <c r="V26" s="18">
        <v>36.655999999999999</v>
      </c>
      <c r="W26" s="18">
        <v>-9999</v>
      </c>
      <c r="X26" s="18">
        <v>36.647135134181163</v>
      </c>
      <c r="Y26" s="18">
        <v>26.316199999999998</v>
      </c>
      <c r="Z26" s="119">
        <v>24.178999999999998</v>
      </c>
      <c r="AA26" s="17">
        <v>-9999</v>
      </c>
      <c r="AB26" s="17">
        <v>-9999</v>
      </c>
      <c r="AC26" s="17">
        <v>159.25</v>
      </c>
      <c r="AD26" s="17">
        <v>27.01</v>
      </c>
      <c r="AE26" s="17">
        <v>6.8756144674366899</v>
      </c>
      <c r="AF26" s="17">
        <f t="shared" si="0"/>
        <v>155.41133990436225</v>
      </c>
      <c r="AG26" s="17">
        <f t="shared" si="1"/>
        <v>26.35893432224066</v>
      </c>
      <c r="AH26" s="17">
        <v>-9999</v>
      </c>
      <c r="AI26" s="17">
        <v>-9999</v>
      </c>
      <c r="AJ26" s="14">
        <v>-9999</v>
      </c>
      <c r="AK26" s="14">
        <v>-9999</v>
      </c>
      <c r="AL26" s="19">
        <v>1.5079424099203276</v>
      </c>
      <c r="AM26" s="19">
        <v>0.3</v>
      </c>
      <c r="AN26" s="19">
        <v>0.15</v>
      </c>
      <c r="AP26" s="35">
        <v>13</v>
      </c>
      <c r="AQ26" s="16">
        <v>1</v>
      </c>
      <c r="AR26" s="18">
        <v>26.316199999999998</v>
      </c>
      <c r="AS26" s="119">
        <v>24.178999999999998</v>
      </c>
      <c r="AT26" s="19">
        <v>1.5079424099203276</v>
      </c>
      <c r="AU26" s="19">
        <v>0.3</v>
      </c>
      <c r="AV26" s="29">
        <f>AVERAGE(AR26:AR27)</f>
        <v>26.01465</v>
      </c>
      <c r="AW26" s="29">
        <f>AVERAGE(AS26:AS27)</f>
        <v>24.280799999999999</v>
      </c>
      <c r="AX26" s="29">
        <f>AVERAGE(AT26:AT27)</f>
        <v>2.2167689794743599</v>
      </c>
      <c r="AY26" s="29">
        <f>AVERAGE(AU26:AU27)</f>
        <v>0.28500000000000003</v>
      </c>
    </row>
    <row r="27" spans="1:51" x14ac:dyDescent="0.2">
      <c r="A27" s="35">
        <v>13</v>
      </c>
      <c r="B27" s="14">
        <v>3</v>
      </c>
      <c r="C27" s="15">
        <v>10</v>
      </c>
      <c r="D27" s="15">
        <v>11</v>
      </c>
      <c r="E27" s="15">
        <v>1996</v>
      </c>
      <c r="F27" s="16">
        <v>7</v>
      </c>
      <c r="G27" s="18">
        <v>8.9499999999999993</v>
      </c>
      <c r="H27" s="17">
        <v>4.4943795174675412</v>
      </c>
      <c r="I27" s="46">
        <v>195.90113527053961</v>
      </c>
      <c r="J27" s="17">
        <v>1.27</v>
      </c>
      <c r="K27" s="17">
        <v>0.01</v>
      </c>
      <c r="L27" s="17">
        <v>0.28999999999999998</v>
      </c>
      <c r="M27" s="17">
        <v>-9999</v>
      </c>
      <c r="N27" s="17">
        <v>-9999</v>
      </c>
      <c r="O27" s="17">
        <v>-9999</v>
      </c>
      <c r="P27" s="17">
        <v>-9999</v>
      </c>
      <c r="Q27" s="17">
        <v>-9999</v>
      </c>
      <c r="R27" s="119">
        <v>8.0707000000000004</v>
      </c>
      <c r="S27" s="21">
        <v>2.4177740237530947E-3</v>
      </c>
      <c r="T27" s="46">
        <v>2077.9</v>
      </c>
      <c r="U27" s="46">
        <v>393.3</v>
      </c>
      <c r="V27" s="18">
        <v>36.670999999999999</v>
      </c>
      <c r="W27" s="18">
        <v>-9999</v>
      </c>
      <c r="X27" s="18">
        <v>36.666250953967634</v>
      </c>
      <c r="Y27" s="18">
        <v>25.713100000000001</v>
      </c>
      <c r="Z27" s="119">
        <v>24.3826</v>
      </c>
      <c r="AA27" s="17">
        <v>-9999</v>
      </c>
      <c r="AB27" s="17">
        <v>-9999</v>
      </c>
      <c r="AC27" s="17">
        <v>130.25</v>
      </c>
      <c r="AD27" s="17">
        <v>18.785</v>
      </c>
      <c r="AE27" s="17">
        <v>8.0858036773894195</v>
      </c>
      <c r="AF27" s="17">
        <f t="shared" si="0"/>
        <v>127.11037376793209</v>
      </c>
      <c r="AG27" s="17">
        <f t="shared" si="1"/>
        <v>18.332194788718649</v>
      </c>
      <c r="AH27" s="17">
        <v>-9999</v>
      </c>
      <c r="AI27" s="17">
        <v>-9999</v>
      </c>
      <c r="AJ27" s="14">
        <v>-9999</v>
      </c>
      <c r="AK27" s="14">
        <v>-9999</v>
      </c>
      <c r="AL27" s="19">
        <v>2.925595549028392</v>
      </c>
      <c r="AM27" s="19">
        <v>0.27</v>
      </c>
      <c r="AN27" s="19">
        <v>0.24</v>
      </c>
      <c r="AP27" s="35">
        <v>13</v>
      </c>
      <c r="AQ27" s="16">
        <v>7</v>
      </c>
      <c r="AR27" s="18">
        <v>25.713100000000001</v>
      </c>
      <c r="AS27" s="119">
        <v>24.3826</v>
      </c>
      <c r="AT27" s="19">
        <v>2.925595549028392</v>
      </c>
      <c r="AU27" s="19">
        <v>0.27</v>
      </c>
    </row>
    <row r="28" spans="1:51" x14ac:dyDescent="0.2">
      <c r="A28" s="35">
        <v>14</v>
      </c>
      <c r="B28" s="14">
        <v>1</v>
      </c>
      <c r="C28" s="15">
        <v>11</v>
      </c>
      <c r="D28" s="15">
        <v>12</v>
      </c>
      <c r="E28" s="15">
        <v>1996</v>
      </c>
      <c r="F28" s="16">
        <v>1</v>
      </c>
      <c r="G28" s="18">
        <v>1.764</v>
      </c>
      <c r="H28" s="17">
        <v>4.4955015120967747</v>
      </c>
      <c r="I28" s="46">
        <v>195.98831229495565</v>
      </c>
      <c r="J28" s="17">
        <v>1.47</v>
      </c>
      <c r="K28" s="17">
        <v>6.5000000000000002E-2</v>
      </c>
      <c r="L28" s="17">
        <v>-9999</v>
      </c>
      <c r="M28" s="17">
        <v>-9999</v>
      </c>
      <c r="N28" s="17">
        <v>-9999</v>
      </c>
      <c r="O28" s="17">
        <v>-9999</v>
      </c>
      <c r="P28" s="17">
        <v>-9999</v>
      </c>
      <c r="Q28" s="17">
        <v>-9999</v>
      </c>
      <c r="R28" s="119">
        <v>8.0808</v>
      </c>
      <c r="S28" s="21">
        <v>2.4150845620068986E-3</v>
      </c>
      <c r="T28" s="46">
        <v>2069</v>
      </c>
      <c r="U28" s="46">
        <v>393.8</v>
      </c>
      <c r="V28" s="18">
        <v>36.650700000000001</v>
      </c>
      <c r="W28" s="18">
        <v>-9999</v>
      </c>
      <c r="X28" s="18">
        <v>36.643690538510469</v>
      </c>
      <c r="Y28" s="18">
        <v>26.501000000000001</v>
      </c>
      <c r="Z28" s="119">
        <v>24.117999999999999</v>
      </c>
      <c r="AA28" s="17">
        <v>-9999</v>
      </c>
      <c r="AB28" s="17">
        <v>-9999</v>
      </c>
      <c r="AC28" s="17">
        <v>64.47</v>
      </c>
      <c r="AD28" s="17">
        <v>11.215</v>
      </c>
      <c r="AE28" s="17">
        <v>6.703707431510713</v>
      </c>
      <c r="AF28" s="17">
        <f t="shared" si="0"/>
        <v>62.915975407436328</v>
      </c>
      <c r="AG28" s="17">
        <f t="shared" si="1"/>
        <v>10.944666731726359</v>
      </c>
      <c r="AH28" s="17">
        <v>-9999</v>
      </c>
      <c r="AI28" s="17">
        <v>-9999</v>
      </c>
      <c r="AJ28" s="14">
        <v>75.400000000000006</v>
      </c>
      <c r="AK28" s="14">
        <v>-9999</v>
      </c>
      <c r="AL28" s="19">
        <v>1.1904476833527937</v>
      </c>
      <c r="AM28" s="19">
        <v>0.21</v>
      </c>
      <c r="AN28" s="19">
        <v>0.15</v>
      </c>
      <c r="AP28" s="35">
        <v>14</v>
      </c>
      <c r="AQ28" s="16">
        <v>1</v>
      </c>
      <c r="AR28" s="18">
        <v>26.501000000000001</v>
      </c>
      <c r="AS28" s="119">
        <v>24.117999999999999</v>
      </c>
      <c r="AT28" s="19">
        <v>1.1904476833527937</v>
      </c>
      <c r="AU28" s="19">
        <v>0.21</v>
      </c>
      <c r="AV28" s="29">
        <f>AVERAGE(AR28:AR29)</f>
        <v>26.470649999999999</v>
      </c>
      <c r="AW28" s="29">
        <f>AVERAGE(AS28:AS29)</f>
        <v>24.128450000000001</v>
      </c>
      <c r="AX28" s="29">
        <f>AVERAGE(AT28:AT29)</f>
        <v>1.1766182318486034</v>
      </c>
      <c r="AY28" s="29">
        <f>AVERAGE(AU28:AU29)</f>
        <v>0.2</v>
      </c>
    </row>
    <row r="29" spans="1:51" x14ac:dyDescent="0.2">
      <c r="A29" s="35">
        <v>14</v>
      </c>
      <c r="B29" s="14">
        <v>1</v>
      </c>
      <c r="C29" s="15">
        <v>11</v>
      </c>
      <c r="D29" s="15">
        <v>12</v>
      </c>
      <c r="E29" s="15">
        <v>1996</v>
      </c>
      <c r="F29" s="16">
        <v>7</v>
      </c>
      <c r="G29" s="18">
        <v>7.7549999999999999</v>
      </c>
      <c r="H29" s="17">
        <v>4.5131363407258069</v>
      </c>
      <c r="I29" s="46">
        <v>196.73791712260447</v>
      </c>
      <c r="J29" s="17">
        <v>1.68</v>
      </c>
      <c r="K29" s="17">
        <v>7.0000000000000007E-2</v>
      </c>
      <c r="L29" s="17">
        <v>-9999</v>
      </c>
      <c r="M29" s="17">
        <v>-9999</v>
      </c>
      <c r="N29" s="17">
        <v>-9999</v>
      </c>
      <c r="O29" s="17">
        <v>-9999</v>
      </c>
      <c r="P29" s="17">
        <v>-9999</v>
      </c>
      <c r="Q29" s="17">
        <v>-9999</v>
      </c>
      <c r="R29" s="119">
        <v>8.0815000000000001</v>
      </c>
      <c r="S29" s="21">
        <v>2.418E-3</v>
      </c>
      <c r="T29" s="46">
        <v>2071.1999999999998</v>
      </c>
      <c r="U29" s="46">
        <v>392.6</v>
      </c>
      <c r="V29" s="18">
        <v>36.646299999999997</v>
      </c>
      <c r="W29" s="18">
        <v>-9999</v>
      </c>
      <c r="X29" s="18">
        <v>36.645647798421152</v>
      </c>
      <c r="Y29" s="18">
        <v>26.440300000000001</v>
      </c>
      <c r="Z29" s="119">
        <v>24.1389</v>
      </c>
      <c r="AA29" s="17">
        <v>-9999</v>
      </c>
      <c r="AB29" s="17">
        <v>-9999</v>
      </c>
      <c r="AC29" s="17">
        <v>70.715000000000003</v>
      </c>
      <c r="AD29" s="17">
        <v>10.75</v>
      </c>
      <c r="AE29" s="17">
        <v>7.6711370429819192</v>
      </c>
      <c r="AF29" s="17">
        <f t="shared" si="0"/>
        <v>69.010442080608968</v>
      </c>
      <c r="AG29" s="17">
        <f t="shared" si="1"/>
        <v>10.490875378159462</v>
      </c>
      <c r="AH29" s="17">
        <v>-9999</v>
      </c>
      <c r="AI29" s="17">
        <v>-9999</v>
      </c>
      <c r="AJ29" s="120">
        <v>109.1</v>
      </c>
      <c r="AK29" s="14">
        <v>-9999</v>
      </c>
      <c r="AL29" s="19">
        <v>1.1627887803444128</v>
      </c>
      <c r="AM29" s="19">
        <v>0.19</v>
      </c>
      <c r="AN29" s="19">
        <v>0.18</v>
      </c>
      <c r="AP29" s="35">
        <v>14</v>
      </c>
      <c r="AQ29" s="16">
        <v>7</v>
      </c>
      <c r="AR29" s="18">
        <v>26.440300000000001</v>
      </c>
      <c r="AS29" s="119">
        <v>24.1389</v>
      </c>
      <c r="AT29" s="19">
        <v>1.1627887803444128</v>
      </c>
      <c r="AU29" s="19">
        <v>0.19</v>
      </c>
    </row>
    <row r="30" spans="1:51" x14ac:dyDescent="0.2">
      <c r="A30" s="35">
        <v>15</v>
      </c>
      <c r="B30" s="14">
        <v>1</v>
      </c>
      <c r="C30" s="15">
        <v>7</v>
      </c>
      <c r="D30" s="15">
        <v>1</v>
      </c>
      <c r="E30" s="15">
        <v>1997</v>
      </c>
      <c r="F30" s="16">
        <v>1</v>
      </c>
      <c r="G30" s="18">
        <v>1.518</v>
      </c>
      <c r="H30" s="17">
        <v>4.9811895575279861</v>
      </c>
      <c r="I30" s="46">
        <v>216.9931048187097</v>
      </c>
      <c r="J30" s="17">
        <v>2</v>
      </c>
      <c r="K30" s="17">
        <v>0.09</v>
      </c>
      <c r="L30" s="17">
        <v>0.56000000000000005</v>
      </c>
      <c r="M30" s="17">
        <v>-9999</v>
      </c>
      <c r="N30" s="17">
        <v>-9999</v>
      </c>
      <c r="O30" s="17">
        <v>-9999</v>
      </c>
      <c r="P30" s="17">
        <v>-9999</v>
      </c>
      <c r="Q30" s="17">
        <v>-9999</v>
      </c>
      <c r="R30" s="119">
        <v>8.0762</v>
      </c>
      <c r="S30" s="21">
        <v>2.3869999999999998E-3</v>
      </c>
      <c r="T30" s="46">
        <v>2045.1</v>
      </c>
      <c r="U30" s="46">
        <v>358.9</v>
      </c>
      <c r="V30" s="18">
        <v>36.856999999999999</v>
      </c>
      <c r="W30" s="18">
        <v>-9999</v>
      </c>
      <c r="X30" s="18">
        <v>36.839498331258525</v>
      </c>
      <c r="Y30" s="18">
        <v>24.190300000000001</v>
      </c>
      <c r="Z30" s="119">
        <v>24.979099999999999</v>
      </c>
      <c r="AA30" s="17">
        <v>-9999</v>
      </c>
      <c r="AB30" s="17">
        <v>-9999</v>
      </c>
      <c r="AC30" s="17">
        <v>343.6</v>
      </c>
      <c r="AD30" s="17">
        <v>44.44</v>
      </c>
      <c r="AE30" s="17">
        <v>9.0164538641858538</v>
      </c>
      <c r="AF30" s="17">
        <f t="shared" si="0"/>
        <v>335.31765394749686</v>
      </c>
      <c r="AG30" s="17">
        <f t="shared" si="1"/>
        <v>43.368790865619204</v>
      </c>
      <c r="AH30" s="17">
        <v>-9999</v>
      </c>
      <c r="AI30" s="17">
        <v>-9999</v>
      </c>
      <c r="AJ30" s="120">
        <v>158.4</v>
      </c>
      <c r="AK30" s="14">
        <v>-9999</v>
      </c>
      <c r="AL30" s="19">
        <v>39.554231509480914</v>
      </c>
      <c r="AM30" s="19">
        <v>4.99</v>
      </c>
      <c r="AN30" s="19">
        <v>5.38</v>
      </c>
      <c r="AP30" s="35">
        <v>15</v>
      </c>
      <c r="AQ30" s="16">
        <v>1</v>
      </c>
      <c r="AR30" s="18">
        <v>24.190300000000001</v>
      </c>
      <c r="AS30" s="119">
        <v>24.979099999999999</v>
      </c>
      <c r="AT30" s="19">
        <v>39.554231509480914</v>
      </c>
      <c r="AU30" s="19">
        <v>4.99</v>
      </c>
      <c r="AV30" s="29">
        <f>AVERAGE(AR30:AR31)</f>
        <v>24.150950000000002</v>
      </c>
      <c r="AW30" s="29">
        <f>AVERAGE(AS30:AS31)</f>
        <v>24.994299999999999</v>
      </c>
      <c r="AX30" s="29">
        <f>AVERAGE(AT30:AT31)</f>
        <v>32.941714197817141</v>
      </c>
      <c r="AY30" s="29">
        <f>AVERAGE(AU30:AU31)</f>
        <v>5.32</v>
      </c>
    </row>
    <row r="31" spans="1:51" x14ac:dyDescent="0.2">
      <c r="A31" s="35">
        <v>15</v>
      </c>
      <c r="B31" s="14">
        <v>1</v>
      </c>
      <c r="C31" s="15">
        <v>7</v>
      </c>
      <c r="D31" s="15">
        <v>1</v>
      </c>
      <c r="E31" s="15">
        <v>1997</v>
      </c>
      <c r="F31" s="16">
        <v>7</v>
      </c>
      <c r="G31" s="18">
        <v>7.4859999999999998</v>
      </c>
      <c r="H31" s="17">
        <v>4.8769014539312456</v>
      </c>
      <c r="I31" s="46">
        <v>212.45005357888849</v>
      </c>
      <c r="J31" s="17">
        <v>2.34</v>
      </c>
      <c r="K31" s="17">
        <v>0.08</v>
      </c>
      <c r="L31" s="17">
        <v>0.39</v>
      </c>
      <c r="M31" s="17">
        <v>-9999</v>
      </c>
      <c r="N31" s="17">
        <v>-9999</v>
      </c>
      <c r="O31" s="17">
        <v>-9999</v>
      </c>
      <c r="P31" s="17">
        <v>-9999</v>
      </c>
      <c r="Q31" s="17">
        <v>-9999</v>
      </c>
      <c r="R31" s="119">
        <v>8.0582999999999991</v>
      </c>
      <c r="S31" s="21">
        <v>2.3890000000000001E-3</v>
      </c>
      <c r="T31" s="46">
        <v>2058.4</v>
      </c>
      <c r="U31" s="46">
        <v>376.9</v>
      </c>
      <c r="V31" s="18">
        <v>36.857999999999997</v>
      </c>
      <c r="W31" s="18">
        <v>-9999</v>
      </c>
      <c r="X31" s="18">
        <v>36.84800349986002</v>
      </c>
      <c r="Y31" s="18">
        <v>24.111599999999999</v>
      </c>
      <c r="Z31" s="119">
        <v>25.009499999999999</v>
      </c>
      <c r="AA31" s="17">
        <v>-9999</v>
      </c>
      <c r="AB31" s="17">
        <v>-9999</v>
      </c>
      <c r="AC31" s="17">
        <v>318.58</v>
      </c>
      <c r="AD31" s="17">
        <v>46.034999999999997</v>
      </c>
      <c r="AE31" s="17">
        <v>8.0702505922194323</v>
      </c>
      <c r="AF31" s="17">
        <f t="shared" si="0"/>
        <v>310.90075143944568</v>
      </c>
      <c r="AG31" s="17">
        <f t="shared" si="1"/>
        <v>44.925344003122866</v>
      </c>
      <c r="AH31" s="17">
        <v>-9999</v>
      </c>
      <c r="AI31" s="17">
        <v>-9999</v>
      </c>
      <c r="AJ31" s="120">
        <v>19183</v>
      </c>
      <c r="AK31" s="14">
        <v>-9999</v>
      </c>
      <c r="AL31" s="19">
        <v>26.329196886153369</v>
      </c>
      <c r="AM31" s="19">
        <v>5.65</v>
      </c>
      <c r="AN31" s="19">
        <v>3.05</v>
      </c>
      <c r="AP31" s="35">
        <v>15</v>
      </c>
      <c r="AQ31" s="16">
        <v>7</v>
      </c>
      <c r="AR31" s="18">
        <v>24.111599999999999</v>
      </c>
      <c r="AS31" s="119">
        <v>25.009499999999999</v>
      </c>
      <c r="AT31" s="19">
        <v>26.329196886153369</v>
      </c>
      <c r="AU31" s="19">
        <v>5.65</v>
      </c>
    </row>
    <row r="32" spans="1:51" x14ac:dyDescent="0.2">
      <c r="A32" s="35">
        <v>16</v>
      </c>
      <c r="B32" s="14">
        <v>1</v>
      </c>
      <c r="C32" s="15">
        <v>13</v>
      </c>
      <c r="D32" s="15">
        <v>2</v>
      </c>
      <c r="E32" s="15">
        <v>1997</v>
      </c>
      <c r="F32" s="16">
        <v>1</v>
      </c>
      <c r="G32" s="18">
        <v>1.5</v>
      </c>
      <c r="H32" s="17">
        <v>4.8446832391087469</v>
      </c>
      <c r="I32" s="46">
        <v>211.00536755700119</v>
      </c>
      <c r="J32" s="17">
        <v>1</v>
      </c>
      <c r="K32" s="17">
        <v>0.12</v>
      </c>
      <c r="L32" s="17">
        <v>0.35</v>
      </c>
      <c r="M32" s="17">
        <v>-9999</v>
      </c>
      <c r="N32" s="17">
        <v>-9999</v>
      </c>
      <c r="O32" s="17">
        <v>-9999</v>
      </c>
      <c r="P32" s="17">
        <v>-9999</v>
      </c>
      <c r="Q32" s="17">
        <v>-9999</v>
      </c>
      <c r="R32" s="119">
        <v>8.0486000000000004</v>
      </c>
      <c r="S32" s="21">
        <v>2.4361015505849175E-3</v>
      </c>
      <c r="T32" s="46">
        <v>2106.5</v>
      </c>
      <c r="U32" s="46">
        <v>392.3</v>
      </c>
      <c r="V32" s="18">
        <v>36.933999999999997</v>
      </c>
      <c r="W32" s="18">
        <v>-9999</v>
      </c>
      <c r="X32" s="18">
        <v>-9999</v>
      </c>
      <c r="Y32" s="18">
        <v>23.92</v>
      </c>
      <c r="Z32" s="119">
        <v>25.132000000000001</v>
      </c>
      <c r="AA32" s="17">
        <v>-9999</v>
      </c>
      <c r="AB32" s="17">
        <v>-9999</v>
      </c>
      <c r="AC32" s="17">
        <v>173.22499999999999</v>
      </c>
      <c r="AD32" s="17">
        <v>25.105</v>
      </c>
      <c r="AE32" s="17">
        <v>8.0464997887235121</v>
      </c>
      <c r="AF32" s="17">
        <f t="shared" si="0"/>
        <v>169.04947789596955</v>
      </c>
      <c r="AG32" s="17">
        <f t="shared" si="1"/>
        <v>24.499853615692398</v>
      </c>
      <c r="AH32" s="17">
        <v>-9999</v>
      </c>
      <c r="AI32" s="17">
        <v>-9999</v>
      </c>
      <c r="AJ32" s="120">
        <v>2234.6999999999998</v>
      </c>
      <c r="AK32" s="14">
        <v>-9999</v>
      </c>
      <c r="AL32" s="19">
        <v>10.343018522310604</v>
      </c>
      <c r="AM32" s="19">
        <v>1.1879999999999999</v>
      </c>
      <c r="AN32" s="19">
        <v>0.81</v>
      </c>
      <c r="AP32" s="35">
        <v>16</v>
      </c>
      <c r="AQ32" s="16">
        <v>1</v>
      </c>
      <c r="AR32" s="18">
        <v>23.92</v>
      </c>
      <c r="AS32" s="119">
        <v>25.132000000000001</v>
      </c>
      <c r="AT32" s="19">
        <v>10.343018522310604</v>
      </c>
      <c r="AU32" s="19">
        <v>1.1879999999999999</v>
      </c>
      <c r="AV32" s="29">
        <f>AVERAGE(AR32:AR33)</f>
        <v>23.86</v>
      </c>
      <c r="AW32" s="29">
        <f>AVERAGE(AS32:AS33)</f>
        <v>25.191000000000003</v>
      </c>
      <c r="AX32" s="29">
        <f>AVERAGE(AT32:AT33)</f>
        <v>8.0922015475605029</v>
      </c>
      <c r="AY32" s="29">
        <f>AVERAGE(AU32:AU33)</f>
        <v>1.1010476190476188</v>
      </c>
    </row>
    <row r="33" spans="1:51" x14ac:dyDescent="0.2">
      <c r="A33" s="35">
        <v>16</v>
      </c>
      <c r="B33" s="14">
        <v>1</v>
      </c>
      <c r="C33" s="15">
        <v>13</v>
      </c>
      <c r="D33" s="15">
        <v>2</v>
      </c>
      <c r="E33" s="15">
        <v>1997</v>
      </c>
      <c r="F33" s="16">
        <v>7</v>
      </c>
      <c r="G33" s="18">
        <v>7.5</v>
      </c>
      <c r="H33" s="17">
        <v>4.9086776687728637</v>
      </c>
      <c r="I33" s="46">
        <v>213.79258139254637</v>
      </c>
      <c r="J33" s="17">
        <v>1.34</v>
      </c>
      <c r="K33" s="17">
        <v>0.09</v>
      </c>
      <c r="L33" s="17">
        <v>1.1100000000000001</v>
      </c>
      <c r="M33" s="17">
        <v>-9999</v>
      </c>
      <c r="N33" s="17">
        <v>-9999</v>
      </c>
      <c r="O33" s="17">
        <v>-9999</v>
      </c>
      <c r="P33" s="17">
        <v>-9999</v>
      </c>
      <c r="Q33" s="17">
        <v>-9999</v>
      </c>
      <c r="R33" s="119">
        <v>8.0510000000000002</v>
      </c>
      <c r="S33" s="21">
        <v>2.4370600381942442E-3</v>
      </c>
      <c r="T33" s="46">
        <v>2106</v>
      </c>
      <c r="U33" s="46">
        <v>388</v>
      </c>
      <c r="V33" s="18">
        <v>36.913999999999994</v>
      </c>
      <c r="W33" s="18">
        <v>-9999</v>
      </c>
      <c r="X33" s="18">
        <v>-9999</v>
      </c>
      <c r="Y33" s="18">
        <v>23.8</v>
      </c>
      <c r="Z33" s="119">
        <v>25.25</v>
      </c>
      <c r="AA33" s="17">
        <v>-9999</v>
      </c>
      <c r="AB33" s="17">
        <v>-9999</v>
      </c>
      <c r="AC33" s="17">
        <v>184.995</v>
      </c>
      <c r="AD33" s="17">
        <v>29.01</v>
      </c>
      <c r="AE33" s="17">
        <v>7.4365058115892904</v>
      </c>
      <c r="AF33" s="17">
        <f t="shared" si="0"/>
        <v>180.53576656582416</v>
      </c>
      <c r="AG33" s="17">
        <f t="shared" si="1"/>
        <v>28.310725090270328</v>
      </c>
      <c r="AH33" s="17">
        <v>-9999</v>
      </c>
      <c r="AI33" s="17">
        <v>-9999</v>
      </c>
      <c r="AJ33" s="120">
        <v>128.4</v>
      </c>
      <c r="AK33" s="14">
        <v>-9999</v>
      </c>
      <c r="AL33" s="19">
        <v>5.8413845728104015</v>
      </c>
      <c r="AM33" s="19">
        <v>1.0140952380952379</v>
      </c>
      <c r="AN33" s="19">
        <v>0.65</v>
      </c>
      <c r="AP33" s="35">
        <v>16</v>
      </c>
      <c r="AQ33" s="16">
        <v>7</v>
      </c>
      <c r="AR33" s="18">
        <v>23.8</v>
      </c>
      <c r="AS33" s="119">
        <v>25.25</v>
      </c>
      <c r="AT33" s="19">
        <v>5.8413845728104015</v>
      </c>
      <c r="AU33" s="19">
        <v>1.0140952380952379</v>
      </c>
    </row>
    <row r="34" spans="1:51" x14ac:dyDescent="0.2">
      <c r="A34" s="35">
        <v>17</v>
      </c>
      <c r="B34" s="14">
        <v>1</v>
      </c>
      <c r="C34" s="15">
        <v>13</v>
      </c>
      <c r="D34" s="15">
        <v>3</v>
      </c>
      <c r="E34" s="15">
        <v>1997</v>
      </c>
      <c r="F34" s="16">
        <v>1</v>
      </c>
      <c r="G34" s="18">
        <v>2.16</v>
      </c>
      <c r="H34" s="17">
        <v>5.4588472485768502</v>
      </c>
      <c r="I34" s="46">
        <v>237.73147779035716</v>
      </c>
      <c r="J34" s="17">
        <v>0.5</v>
      </c>
      <c r="K34" s="17">
        <v>6.5000000000000002E-2</v>
      </c>
      <c r="L34" s="17">
        <v>0.48</v>
      </c>
      <c r="M34" s="17">
        <v>-9999</v>
      </c>
      <c r="N34" s="17">
        <v>-9999</v>
      </c>
      <c r="O34" s="17">
        <v>-9999</v>
      </c>
      <c r="P34" s="17">
        <v>-9999</v>
      </c>
      <c r="Q34" s="17">
        <v>-9999</v>
      </c>
      <c r="R34" s="119">
        <v>8.0840999999999994</v>
      </c>
      <c r="S34" s="21">
        <v>2.4229999999999998E-3</v>
      </c>
      <c r="T34" s="46">
        <v>2073.1999999999998</v>
      </c>
      <c r="U34" s="46">
        <v>332.6</v>
      </c>
      <c r="V34" s="18">
        <v>36.756999999999998</v>
      </c>
      <c r="W34" s="18">
        <v>-9999</v>
      </c>
      <c r="X34" s="126">
        <v>36.746710410659318</v>
      </c>
      <c r="Y34" s="18">
        <v>22.464700000000001</v>
      </c>
      <c r="Z34" s="119">
        <v>25.415199999999999</v>
      </c>
      <c r="AA34" s="17">
        <v>-9999</v>
      </c>
      <c r="AB34" s="17">
        <v>-9999</v>
      </c>
      <c r="AC34" s="17">
        <v>468.1484716157205</v>
      </c>
      <c r="AD34" s="17">
        <v>51.973799126637552</v>
      </c>
      <c r="AE34" s="17">
        <v>10.50402643848807</v>
      </c>
      <c r="AF34" s="17">
        <f t="shared" si="0"/>
        <v>456.86393248338101</v>
      </c>
      <c r="AG34" s="17">
        <f t="shared" si="1"/>
        <v>50.720990657399781</v>
      </c>
      <c r="AH34" s="17">
        <v>-9999</v>
      </c>
      <c r="AI34" s="17">
        <v>-9999</v>
      </c>
      <c r="AJ34" s="120">
        <v>185.9</v>
      </c>
      <c r="AK34" s="14">
        <v>-9999</v>
      </c>
      <c r="AL34" s="19">
        <v>12.082795077064151</v>
      </c>
      <c r="AM34" s="127">
        <v>2</v>
      </c>
      <c r="AN34" s="19">
        <v>1.76</v>
      </c>
      <c r="AP34" s="35">
        <v>17</v>
      </c>
      <c r="AQ34" s="16">
        <v>1</v>
      </c>
      <c r="AR34" s="18">
        <v>22.464700000000001</v>
      </c>
      <c r="AS34" s="119">
        <v>25.415199999999999</v>
      </c>
      <c r="AT34" s="19">
        <v>12.082795077064151</v>
      </c>
      <c r="AU34" s="127">
        <v>2</v>
      </c>
      <c r="AV34" s="29">
        <f>AVERAGE(AR34:AR35)</f>
        <v>21.993850000000002</v>
      </c>
      <c r="AW34" s="29">
        <f>AVERAGE(AS34:AS35)</f>
        <v>25.552</v>
      </c>
      <c r="AX34" s="29">
        <f>AVERAGE(AT34:AT35)</f>
        <v>8.8193350234449497</v>
      </c>
      <c r="AY34" s="29">
        <f>AVERAGE(AU34:AU35)</f>
        <v>1.915</v>
      </c>
    </row>
    <row r="35" spans="1:51" x14ac:dyDescent="0.2">
      <c r="A35" s="35">
        <v>17</v>
      </c>
      <c r="B35" s="14">
        <v>1</v>
      </c>
      <c r="C35" s="15">
        <v>13</v>
      </c>
      <c r="D35" s="15">
        <v>3</v>
      </c>
      <c r="E35" s="15">
        <v>1997</v>
      </c>
      <c r="F35" s="16">
        <v>7</v>
      </c>
      <c r="G35" s="18">
        <v>7.41</v>
      </c>
      <c r="H35" s="17">
        <v>5.5307696869070213</v>
      </c>
      <c r="I35" s="46">
        <v>240.76973283533388</v>
      </c>
      <c r="J35" s="17">
        <v>0.67</v>
      </c>
      <c r="K35" s="17">
        <v>0.16500000000000001</v>
      </c>
      <c r="L35" s="17">
        <v>0.62</v>
      </c>
      <c r="M35" s="17">
        <v>-9999</v>
      </c>
      <c r="N35" s="17">
        <v>-9999</v>
      </c>
      <c r="O35" s="17">
        <v>-9999</v>
      </c>
      <c r="P35" s="17">
        <v>-9999</v>
      </c>
      <c r="Q35" s="17">
        <v>-9999</v>
      </c>
      <c r="R35" s="119">
        <v>8.0765999999999991</v>
      </c>
      <c r="S35" s="21">
        <v>2.4249455080750581E-3</v>
      </c>
      <c r="T35" s="46">
        <v>2079.8000000000002</v>
      </c>
      <c r="U35" s="46">
        <v>327.39999999999998</v>
      </c>
      <c r="V35" s="18">
        <v>36.743000000000002</v>
      </c>
      <c r="W35" s="18">
        <v>-9999</v>
      </c>
      <c r="X35" s="126">
        <v>36.756678607571487</v>
      </c>
      <c r="Y35" s="18">
        <v>21.523</v>
      </c>
      <c r="Z35" s="119">
        <v>25.688800000000001</v>
      </c>
      <c r="AA35" s="17">
        <v>-9999</v>
      </c>
      <c r="AB35" s="17">
        <v>-9999</v>
      </c>
      <c r="AC35" s="17">
        <v>593.02608695652179</v>
      </c>
      <c r="AD35" s="17">
        <v>62.643478260869578</v>
      </c>
      <c r="AE35" s="17">
        <v>11.039631940663682</v>
      </c>
      <c r="AF35" s="17">
        <f t="shared" si="0"/>
        <v>578.73142086124892</v>
      </c>
      <c r="AG35" s="17">
        <f t="shared" si="1"/>
        <v>61.133481273416201</v>
      </c>
      <c r="AH35" s="17">
        <v>-9999</v>
      </c>
      <c r="AI35" s="17">
        <v>-9999</v>
      </c>
      <c r="AJ35" s="120">
        <v>130.30000000000001</v>
      </c>
      <c r="AK35" s="14">
        <v>-9999</v>
      </c>
      <c r="AL35" s="19">
        <v>5.5558749698257488</v>
      </c>
      <c r="AM35" s="19">
        <v>1.83</v>
      </c>
      <c r="AN35" s="19">
        <v>2.06</v>
      </c>
      <c r="AP35" s="35">
        <v>17</v>
      </c>
      <c r="AQ35" s="16">
        <v>7</v>
      </c>
      <c r="AR35" s="18">
        <v>21.523</v>
      </c>
      <c r="AS35" s="119">
        <v>25.688800000000001</v>
      </c>
      <c r="AT35" s="19">
        <v>5.5558749698257488</v>
      </c>
      <c r="AU35" s="19">
        <v>1.83</v>
      </c>
    </row>
    <row r="36" spans="1:51" x14ac:dyDescent="0.2">
      <c r="A36" s="35">
        <v>18</v>
      </c>
      <c r="B36" s="14">
        <v>1</v>
      </c>
      <c r="C36" s="15">
        <v>15</v>
      </c>
      <c r="D36" s="15">
        <v>4</v>
      </c>
      <c r="E36" s="15">
        <v>1997</v>
      </c>
      <c r="F36" s="16">
        <v>1</v>
      </c>
      <c r="G36" s="18">
        <v>1.431</v>
      </c>
      <c r="H36" s="17">
        <v>4.9388914890552993</v>
      </c>
      <c r="I36" s="46">
        <v>215.06655012677405</v>
      </c>
      <c r="J36" s="17">
        <v>1</v>
      </c>
      <c r="K36" s="17">
        <v>0.11594</v>
      </c>
      <c r="L36" s="17">
        <v>0.35</v>
      </c>
      <c r="M36" s="17">
        <v>-9999</v>
      </c>
      <c r="N36" s="17">
        <v>-9999</v>
      </c>
      <c r="O36" s="17">
        <v>-9999</v>
      </c>
      <c r="P36" s="17">
        <v>-9999</v>
      </c>
      <c r="Q36" s="17">
        <v>-9999</v>
      </c>
      <c r="R36" s="119">
        <v>8.0393000000000008</v>
      </c>
      <c r="S36" s="21">
        <v>2.3999999999999998E-3</v>
      </c>
      <c r="T36" s="46">
        <v>2080.1999999999998</v>
      </c>
      <c r="U36" s="46">
        <v>386</v>
      </c>
      <c r="V36" s="18">
        <v>36.872</v>
      </c>
      <c r="W36" s="18">
        <v>-9999</v>
      </c>
      <c r="X36" s="18">
        <v>36.867199999999997</v>
      </c>
      <c r="Y36" s="18">
        <v>23.227</v>
      </c>
      <c r="Z36" s="119">
        <v>25.284300000000002</v>
      </c>
      <c r="AA36" s="17">
        <v>-9999</v>
      </c>
      <c r="AB36" s="17">
        <v>-9999</v>
      </c>
      <c r="AC36" s="17">
        <v>349.38</v>
      </c>
      <c r="AD36" s="17">
        <v>41.913333333333334</v>
      </c>
      <c r="AE36" s="17">
        <v>9.7208109958904245</v>
      </c>
      <c r="AF36" s="17">
        <f t="shared" si="0"/>
        <v>340.95832926710256</v>
      </c>
      <c r="AG36" s="17">
        <f t="shared" si="1"/>
        <v>40.903028528675065</v>
      </c>
      <c r="AH36" s="17">
        <v>-9999</v>
      </c>
      <c r="AI36" s="17">
        <v>-9999</v>
      </c>
      <c r="AJ36" s="120">
        <v>99.1</v>
      </c>
      <c r="AK36" s="14">
        <v>-9999</v>
      </c>
      <c r="AL36" s="19">
        <v>13.15358115005349</v>
      </c>
      <c r="AM36" s="112">
        <v>2.86</v>
      </c>
      <c r="AN36" s="19">
        <v>0.62</v>
      </c>
      <c r="AP36" s="35">
        <v>18</v>
      </c>
      <c r="AQ36" s="16">
        <v>1</v>
      </c>
      <c r="AR36" s="18">
        <v>23.227</v>
      </c>
      <c r="AS36" s="119">
        <v>25.284300000000002</v>
      </c>
      <c r="AT36" s="19">
        <v>13.15358115005349</v>
      </c>
      <c r="AU36" s="112">
        <v>2.86</v>
      </c>
      <c r="AV36" s="29">
        <f>AVERAGE(AR36:AR37)</f>
        <v>23.111750000000001</v>
      </c>
      <c r="AW36" s="29">
        <f>AVERAGE(AS36:AS37)</f>
        <v>25.317700000000002</v>
      </c>
      <c r="AX36" s="29">
        <f>AVERAGE(AT36:AT37)</f>
        <v>13.434543976107136</v>
      </c>
      <c r="AY36" s="29">
        <f>AVERAGE(AU36:AU37)</f>
        <v>2.9550000000000001</v>
      </c>
    </row>
    <row r="37" spans="1:51" x14ac:dyDescent="0.2">
      <c r="A37" s="35">
        <v>18</v>
      </c>
      <c r="B37" s="14">
        <v>1</v>
      </c>
      <c r="C37" s="15">
        <v>15</v>
      </c>
      <c r="D37" s="15">
        <v>4</v>
      </c>
      <c r="E37" s="15">
        <v>1997</v>
      </c>
      <c r="F37" s="16">
        <v>7</v>
      </c>
      <c r="G37" s="18">
        <v>7.056</v>
      </c>
      <c r="H37" s="17">
        <v>4.9500882056451614</v>
      </c>
      <c r="I37" s="46">
        <v>215.55411686418165</v>
      </c>
      <c r="J37" s="17">
        <v>1.17</v>
      </c>
      <c r="K37" s="17">
        <v>0.13689999999999999</v>
      </c>
      <c r="L37" s="17">
        <v>1.64</v>
      </c>
      <c r="M37" s="17">
        <v>-9999</v>
      </c>
      <c r="N37" s="17">
        <v>-9999</v>
      </c>
      <c r="O37" s="17">
        <v>-9999</v>
      </c>
      <c r="P37" s="17">
        <v>-9999</v>
      </c>
      <c r="Q37" s="17">
        <v>-9999</v>
      </c>
      <c r="R37" s="119">
        <v>8.0405999999999995</v>
      </c>
      <c r="S37" s="21">
        <v>2.3886635772545923E-3</v>
      </c>
      <c r="T37" s="46">
        <v>2069.1</v>
      </c>
      <c r="U37" s="46">
        <v>379.1</v>
      </c>
      <c r="V37" s="18">
        <v>36.872</v>
      </c>
      <c r="W37" s="18">
        <v>-9999</v>
      </c>
      <c r="X37" s="18">
        <v>36.866599999999998</v>
      </c>
      <c r="Y37" s="18">
        <v>22.996500000000001</v>
      </c>
      <c r="Z37" s="119">
        <v>25.351099999999999</v>
      </c>
      <c r="AA37" s="17">
        <v>-9999</v>
      </c>
      <c r="AB37" s="17">
        <v>-9999</v>
      </c>
      <c r="AC37" s="17">
        <v>317.10666666666668</v>
      </c>
      <c r="AD37" s="17">
        <v>40.046666666666667</v>
      </c>
      <c r="AE37" s="17">
        <v>9.2341230931742473</v>
      </c>
      <c r="AF37" s="17">
        <f t="shared" si="0"/>
        <v>309.46293224033053</v>
      </c>
      <c r="AG37" s="17">
        <f t="shared" si="1"/>
        <v>39.081357145180704</v>
      </c>
      <c r="AH37" s="17">
        <v>-9999</v>
      </c>
      <c r="AI37" s="17">
        <v>-9999</v>
      </c>
      <c r="AJ37" s="120">
        <v>105.3</v>
      </c>
      <c r="AK37" s="14">
        <v>-9999</v>
      </c>
      <c r="AL37" s="19">
        <v>13.715506802160782</v>
      </c>
      <c r="AM37" s="112">
        <v>3.05</v>
      </c>
      <c r="AN37" s="19">
        <v>0.46</v>
      </c>
      <c r="AP37" s="35">
        <v>18</v>
      </c>
      <c r="AQ37" s="16">
        <v>7</v>
      </c>
      <c r="AR37" s="18">
        <v>22.996500000000001</v>
      </c>
      <c r="AS37" s="119">
        <v>25.351099999999999</v>
      </c>
      <c r="AT37" s="19">
        <v>13.715506802160782</v>
      </c>
      <c r="AU37" s="112">
        <v>3.05</v>
      </c>
    </row>
    <row r="38" spans="1:51" x14ac:dyDescent="0.2">
      <c r="A38" s="35">
        <v>19</v>
      </c>
      <c r="B38" s="14">
        <v>2</v>
      </c>
      <c r="C38" s="15">
        <v>10</v>
      </c>
      <c r="D38" s="15">
        <v>5</v>
      </c>
      <c r="E38" s="15">
        <v>1997</v>
      </c>
      <c r="F38" s="16">
        <v>1</v>
      </c>
      <c r="G38" s="18">
        <v>1.6359999999999999</v>
      </c>
      <c r="H38" s="17">
        <v>5.0026531668799255</v>
      </c>
      <c r="I38" s="46">
        <v>217.90685009687036</v>
      </c>
      <c r="J38" s="17">
        <v>2.35</v>
      </c>
      <c r="K38" s="17">
        <v>0.14423999999999998</v>
      </c>
      <c r="L38" s="17">
        <v>0.39</v>
      </c>
      <c r="M38" s="17">
        <v>-9999</v>
      </c>
      <c r="N38" s="17">
        <v>-9999</v>
      </c>
      <c r="O38" s="17">
        <v>-9999</v>
      </c>
      <c r="P38" s="17">
        <v>-9999</v>
      </c>
      <c r="Q38" s="17">
        <v>-9999</v>
      </c>
      <c r="R38" s="119">
        <v>8.0719999999999992</v>
      </c>
      <c r="S38" s="21">
        <v>2.3869999999999998E-3</v>
      </c>
      <c r="T38" s="46">
        <v>2048.1999999999998</v>
      </c>
      <c r="U38" s="46">
        <v>365.5</v>
      </c>
      <c r="V38" s="18">
        <v>36.796999999999997</v>
      </c>
      <c r="W38" s="18">
        <v>-9999</v>
      </c>
      <c r="X38" s="128">
        <v>36.796228842175815</v>
      </c>
      <c r="Y38" s="18">
        <v>24.3277</v>
      </c>
      <c r="Z38" s="119">
        <v>24.9053</v>
      </c>
      <c r="AA38" s="17">
        <v>-9999</v>
      </c>
      <c r="AB38" s="17">
        <v>-9999</v>
      </c>
      <c r="AC38" s="17">
        <v>234.24</v>
      </c>
      <c r="AD38" s="17">
        <v>26.29</v>
      </c>
      <c r="AE38" s="17">
        <v>10.390277176820197</v>
      </c>
      <c r="AF38" s="17">
        <f t="shared" si="0"/>
        <v>228.59373475163466</v>
      </c>
      <c r="AG38" s="17">
        <f t="shared" si="1"/>
        <v>25.656289645749975</v>
      </c>
      <c r="AH38" s="17">
        <v>-9999</v>
      </c>
      <c r="AI38" s="17">
        <v>-9999</v>
      </c>
      <c r="AJ38" s="14">
        <v>76</v>
      </c>
      <c r="AK38" s="14">
        <v>-9999</v>
      </c>
      <c r="AL38" s="19">
        <v>6.9866695358602957</v>
      </c>
      <c r="AM38" s="19">
        <v>1.5</v>
      </c>
      <c r="AN38" s="19">
        <v>1.32</v>
      </c>
      <c r="AP38" s="35">
        <v>19</v>
      </c>
      <c r="AQ38" s="16">
        <v>1</v>
      </c>
      <c r="AR38" s="18">
        <v>24.3277</v>
      </c>
      <c r="AS38" s="119">
        <v>24.9053</v>
      </c>
      <c r="AT38" s="19">
        <v>6.9866695358602957</v>
      </c>
      <c r="AU38" s="19">
        <v>1.5</v>
      </c>
      <c r="AV38" s="29">
        <f>AVERAGE(AR38:AR39)</f>
        <v>24.117850000000001</v>
      </c>
      <c r="AW38" s="29">
        <f>AVERAGE(AS38:AS39)</f>
        <v>24.966250000000002</v>
      </c>
      <c r="AX38" s="29">
        <f>AVERAGE(AT38:AT39)</f>
        <v>10.680623139326379</v>
      </c>
      <c r="AY38" s="29">
        <f>AVERAGE(AU38:AU39)</f>
        <v>1.62</v>
      </c>
    </row>
    <row r="39" spans="1:51" x14ac:dyDescent="0.2">
      <c r="A39" s="35">
        <v>19</v>
      </c>
      <c r="B39" s="14">
        <v>2</v>
      </c>
      <c r="C39" s="15">
        <v>10</v>
      </c>
      <c r="D39" s="15">
        <v>5</v>
      </c>
      <c r="E39" s="15">
        <v>1997</v>
      </c>
      <c r="F39" s="16">
        <v>7</v>
      </c>
      <c r="G39" s="18">
        <v>7.3070000000000004</v>
      </c>
      <c r="H39" s="17">
        <v>-9999</v>
      </c>
      <c r="I39" s="46">
        <v>-9999</v>
      </c>
      <c r="J39" s="17">
        <v>1.51</v>
      </c>
      <c r="K39" s="17">
        <v>0.20325999999999997</v>
      </c>
      <c r="L39" s="17">
        <v>1.67</v>
      </c>
      <c r="M39" s="17">
        <v>-9999</v>
      </c>
      <c r="N39" s="17">
        <v>-9999</v>
      </c>
      <c r="O39" s="17">
        <v>-9999</v>
      </c>
      <c r="P39" s="17">
        <v>-9999</v>
      </c>
      <c r="Q39" s="17">
        <v>-9999</v>
      </c>
      <c r="R39" s="119">
        <v>8.0675000000000008</v>
      </c>
      <c r="S39" s="21">
        <v>2.3959013727154121E-3</v>
      </c>
      <c r="T39" s="46">
        <v>2059.1</v>
      </c>
      <c r="U39" s="46">
        <v>365.5</v>
      </c>
      <c r="V39" s="18">
        <v>36.793999999999997</v>
      </c>
      <c r="W39" s="18">
        <v>-9999</v>
      </c>
      <c r="X39" s="128">
        <v>36.791461764845415</v>
      </c>
      <c r="Y39" s="18">
        <v>23.908000000000001</v>
      </c>
      <c r="Z39" s="119">
        <v>25.027200000000001</v>
      </c>
      <c r="AA39" s="17">
        <v>-9999</v>
      </c>
      <c r="AB39" s="17">
        <v>-9999</v>
      </c>
      <c r="AC39" s="17">
        <v>266.41500000000002</v>
      </c>
      <c r="AD39" s="17">
        <v>47.155000000000001</v>
      </c>
      <c r="AE39" s="17">
        <v>6.5885156831593807</v>
      </c>
      <c r="AF39" s="17">
        <f t="shared" si="0"/>
        <v>259.99316873231191</v>
      </c>
      <c r="AG39" s="17">
        <f t="shared" si="1"/>
        <v>46.018346833219482</v>
      </c>
      <c r="AH39" s="17">
        <v>-9999</v>
      </c>
      <c r="AI39" s="17">
        <v>-9999</v>
      </c>
      <c r="AJ39" s="14">
        <v>81.5</v>
      </c>
      <c r="AK39" s="14">
        <v>-9999</v>
      </c>
      <c r="AL39" s="19">
        <v>14.37457674279246</v>
      </c>
      <c r="AM39" s="19">
        <v>1.74</v>
      </c>
      <c r="AN39" s="19">
        <v>1.1399999999999999</v>
      </c>
      <c r="AP39" s="35">
        <v>19</v>
      </c>
      <c r="AQ39" s="16">
        <v>7</v>
      </c>
      <c r="AR39" s="18">
        <v>23.908000000000001</v>
      </c>
      <c r="AS39" s="119">
        <v>25.027200000000001</v>
      </c>
      <c r="AT39" s="19">
        <v>14.37457674279246</v>
      </c>
      <c r="AU39" s="19">
        <v>1.74</v>
      </c>
    </row>
    <row r="40" spans="1:51" x14ac:dyDescent="0.2">
      <c r="A40" s="35">
        <v>20</v>
      </c>
      <c r="B40" s="14">
        <v>1</v>
      </c>
      <c r="C40" s="15">
        <v>17</v>
      </c>
      <c r="D40" s="15">
        <v>6</v>
      </c>
      <c r="E40" s="15">
        <v>1997</v>
      </c>
      <c r="F40" s="16">
        <v>1</v>
      </c>
      <c r="G40" s="18">
        <v>1.1579999999999999</v>
      </c>
      <c r="H40" s="17">
        <v>4.6556087878284007</v>
      </c>
      <c r="I40" s="46">
        <v>202.80999026937317</v>
      </c>
      <c r="J40" s="17">
        <v>2.52</v>
      </c>
      <c r="K40" s="17">
        <v>0.32379999999999998</v>
      </c>
      <c r="L40" s="17">
        <v>0.68</v>
      </c>
      <c r="M40" s="17">
        <v>-9999</v>
      </c>
      <c r="N40" s="17">
        <v>-9999</v>
      </c>
      <c r="O40" s="17">
        <v>-9999</v>
      </c>
      <c r="P40" s="17">
        <v>-9999</v>
      </c>
      <c r="Q40" s="17">
        <v>-9999</v>
      </c>
      <c r="R40" s="119">
        <v>8.0667000000000009</v>
      </c>
      <c r="S40" s="17">
        <v>-9999</v>
      </c>
      <c r="T40" s="46">
        <v>2094</v>
      </c>
      <c r="U40" s="46">
        <v>392.3</v>
      </c>
      <c r="V40" s="121">
        <v>36.93</v>
      </c>
      <c r="W40" s="18">
        <f>V40+0.034</f>
        <v>36.963999999999999</v>
      </c>
      <c r="X40" s="18">
        <v>36.921100000000003</v>
      </c>
      <c r="Y40" s="18">
        <v>25.2254</v>
      </c>
      <c r="Z40" s="119">
        <v>24.724599999999999</v>
      </c>
      <c r="AA40" s="17">
        <v>-9999</v>
      </c>
      <c r="AB40" s="17">
        <v>-9999</v>
      </c>
      <c r="AC40" s="17">
        <v>89.015000000000001</v>
      </c>
      <c r="AD40" s="17">
        <v>11.25</v>
      </c>
      <c r="AE40" s="17">
        <v>9.2271447506452429</v>
      </c>
      <c r="AF40" s="17">
        <f t="shared" si="0"/>
        <v>86.869327608080425</v>
      </c>
      <c r="AG40" s="17">
        <f t="shared" si="1"/>
        <v>10.978823070166879</v>
      </c>
      <c r="AH40" s="17">
        <v>-9999</v>
      </c>
      <c r="AI40" s="17">
        <v>-9999</v>
      </c>
      <c r="AJ40" s="14">
        <v>-9999</v>
      </c>
      <c r="AK40" s="14">
        <v>-9999</v>
      </c>
      <c r="AL40" s="19">
        <v>0.88068867146252339</v>
      </c>
      <c r="AM40" s="19">
        <v>0.3</v>
      </c>
      <c r="AN40" s="19">
        <v>0.22</v>
      </c>
      <c r="AP40" s="35">
        <v>20</v>
      </c>
      <c r="AQ40" s="16">
        <v>1</v>
      </c>
      <c r="AR40" s="18">
        <v>25.2254</v>
      </c>
      <c r="AS40" s="119">
        <v>24.724599999999999</v>
      </c>
      <c r="AT40" s="19">
        <v>0.88068867146252339</v>
      </c>
      <c r="AU40" s="19">
        <v>0.3</v>
      </c>
      <c r="AV40" s="29">
        <f>AVERAGE(AR40:AR41)</f>
        <v>25.215699999999998</v>
      </c>
      <c r="AW40" s="29">
        <f>AVERAGE(AS40:AS41)</f>
        <v>25.004899999999999</v>
      </c>
      <c r="AX40" s="29">
        <f>AVERAGE(AT40:AT41)</f>
        <v>1.9414880106262469</v>
      </c>
      <c r="AY40" s="29">
        <f>AVERAGE(AU40:AU41)</f>
        <v>0.28500000000000003</v>
      </c>
    </row>
    <row r="41" spans="1:51" x14ac:dyDescent="0.2">
      <c r="A41" s="35">
        <v>20</v>
      </c>
      <c r="B41" s="14">
        <v>1</v>
      </c>
      <c r="C41" s="15">
        <v>17</v>
      </c>
      <c r="D41" s="15">
        <v>6</v>
      </c>
      <c r="E41" s="15">
        <v>1997</v>
      </c>
      <c r="F41" s="16">
        <v>7</v>
      </c>
      <c r="G41" s="18">
        <v>11.257</v>
      </c>
      <c r="H41" s="17">
        <v>4.63</v>
      </c>
      <c r="I41" s="46">
        <v>201.71409053520895</v>
      </c>
      <c r="J41" s="17">
        <v>3.19</v>
      </c>
      <c r="K41" s="17">
        <v>0.10450000000000001</v>
      </c>
      <c r="L41" s="17">
        <v>0.83</v>
      </c>
      <c r="M41" s="17">
        <v>-9999</v>
      </c>
      <c r="N41" s="17">
        <v>-9999</v>
      </c>
      <c r="O41" s="17">
        <v>-9999</v>
      </c>
      <c r="P41" s="17">
        <v>-9999</v>
      </c>
      <c r="Q41" s="17">
        <v>-9999</v>
      </c>
      <c r="R41" s="119">
        <v>8.0667000000000009</v>
      </c>
      <c r="S41" s="17">
        <v>-9999</v>
      </c>
      <c r="T41" s="46">
        <v>2093</v>
      </c>
      <c r="U41" s="46">
        <v>391.8</v>
      </c>
      <c r="V41" s="121">
        <v>36.93</v>
      </c>
      <c r="W41" s="18">
        <f>V41+0.034</f>
        <v>36.963999999999999</v>
      </c>
      <c r="X41" s="18">
        <v>37.6541</v>
      </c>
      <c r="Y41" s="18">
        <v>25.206</v>
      </c>
      <c r="Z41" s="119">
        <v>25.2852</v>
      </c>
      <c r="AA41" s="17">
        <v>-9999</v>
      </c>
      <c r="AB41" s="17">
        <v>-9999</v>
      </c>
      <c r="AC41" s="17">
        <v>92.12</v>
      </c>
      <c r="AD41" s="17">
        <v>11.81</v>
      </c>
      <c r="AE41" s="17">
        <v>9.0962144706330808</v>
      </c>
      <c r="AF41" s="17">
        <f t="shared" si="0"/>
        <v>89.899482775446486</v>
      </c>
      <c r="AG41" s="17">
        <f t="shared" si="1"/>
        <v>11.525324485215187</v>
      </c>
      <c r="AH41" s="17">
        <v>-9999</v>
      </c>
      <c r="AI41" s="17">
        <v>-9999</v>
      </c>
      <c r="AJ41" s="14">
        <v>-9999</v>
      </c>
      <c r="AK41" s="14">
        <v>-9999</v>
      </c>
      <c r="AL41" s="19">
        <v>3.0022873497899702</v>
      </c>
      <c r="AM41" s="19">
        <v>0.27</v>
      </c>
      <c r="AN41" s="19">
        <v>0.25</v>
      </c>
      <c r="AP41" s="35">
        <v>20</v>
      </c>
      <c r="AQ41" s="16">
        <v>7</v>
      </c>
      <c r="AR41" s="18">
        <v>25.206</v>
      </c>
      <c r="AS41" s="119">
        <v>25.2852</v>
      </c>
      <c r="AT41" s="19">
        <v>3.0022873497899702</v>
      </c>
      <c r="AU41" s="19">
        <v>0.27</v>
      </c>
    </row>
    <row r="42" spans="1:51" x14ac:dyDescent="0.2">
      <c r="A42" s="35">
        <v>21</v>
      </c>
      <c r="B42" s="14">
        <v>1</v>
      </c>
      <c r="C42" s="15">
        <v>8</v>
      </c>
      <c r="D42" s="15">
        <v>7</v>
      </c>
      <c r="E42" s="15">
        <v>1997</v>
      </c>
      <c r="F42" s="16">
        <v>1</v>
      </c>
      <c r="G42" s="18">
        <v>1.1120000000000001</v>
      </c>
      <c r="H42" s="17">
        <v>4.9362758626388157</v>
      </c>
      <c r="I42" s="46">
        <v>215.05753698986885</v>
      </c>
      <c r="J42" s="17">
        <v>0.94</v>
      </c>
      <c r="K42" s="17">
        <v>0.17499999999999999</v>
      </c>
      <c r="L42" s="17">
        <v>0.88</v>
      </c>
      <c r="M42" s="17">
        <v>-9999</v>
      </c>
      <c r="N42" s="17">
        <v>-9999</v>
      </c>
      <c r="O42" s="17">
        <v>-9999</v>
      </c>
      <c r="P42" s="17">
        <v>-9999</v>
      </c>
      <c r="Q42" s="17">
        <v>-9999</v>
      </c>
      <c r="R42" s="119">
        <v>8.0806000000000004</v>
      </c>
      <c r="S42" s="21">
        <v>2.4169526429590341E-3</v>
      </c>
      <c r="T42" s="46">
        <v>2068.1</v>
      </c>
      <c r="U42" s="46">
        <v>370</v>
      </c>
      <c r="V42" s="18">
        <v>36.978000000000002</v>
      </c>
      <c r="W42" s="18">
        <v>-9999</v>
      </c>
      <c r="X42" s="128">
        <v>36.948912469785391</v>
      </c>
      <c r="Y42" s="18">
        <v>24.965699999999998</v>
      </c>
      <c r="Z42" s="119">
        <v>24.827300000000001</v>
      </c>
      <c r="AA42" s="17">
        <v>-9999</v>
      </c>
      <c r="AB42" s="17">
        <v>-9999</v>
      </c>
      <c r="AC42" s="17">
        <v>188.81</v>
      </c>
      <c r="AD42" s="17">
        <v>18.27</v>
      </c>
      <c r="AE42" s="17">
        <v>12.051555491210234</v>
      </c>
      <c r="AF42" s="17">
        <f t="shared" si="0"/>
        <v>184.25880745584075</v>
      </c>
      <c r="AG42" s="17">
        <f t="shared" si="1"/>
        <v>17.82960866595101</v>
      </c>
      <c r="AH42" s="17">
        <v>-9999</v>
      </c>
      <c r="AI42" s="17">
        <v>-9999</v>
      </c>
      <c r="AJ42" s="14">
        <v>-9999</v>
      </c>
      <c r="AK42" s="14">
        <v>-9999</v>
      </c>
      <c r="AL42" s="19">
        <v>2.7742828101151908</v>
      </c>
      <c r="AM42" s="19">
        <v>0.32</v>
      </c>
      <c r="AN42" s="19">
        <v>0.28000000000000003</v>
      </c>
      <c r="AP42" s="35">
        <v>21</v>
      </c>
      <c r="AQ42" s="16">
        <v>1</v>
      </c>
      <c r="AR42" s="18">
        <v>24.965699999999998</v>
      </c>
      <c r="AS42" s="119">
        <v>24.827300000000001</v>
      </c>
      <c r="AT42" s="19">
        <v>2.7742828101151908</v>
      </c>
      <c r="AU42" s="19">
        <v>0.32</v>
      </c>
      <c r="AV42" s="29">
        <f>AVERAGE(AR42:AR43)</f>
        <v>24.465150000000001</v>
      </c>
      <c r="AW42" s="29">
        <f>AVERAGE(AS42:AS43)</f>
        <v>25.004800000000003</v>
      </c>
      <c r="AX42" s="29">
        <f>AVERAGE(AT42:AT43)</f>
        <v>3.5650974163526472</v>
      </c>
      <c r="AY42" s="29">
        <f>AVERAGE(AU42:AU43)</f>
        <v>0.37</v>
      </c>
    </row>
    <row r="43" spans="1:51" x14ac:dyDescent="0.2">
      <c r="A43" s="35">
        <v>21</v>
      </c>
      <c r="B43" s="14">
        <v>1</v>
      </c>
      <c r="C43" s="15">
        <v>8</v>
      </c>
      <c r="D43" s="15">
        <v>7</v>
      </c>
      <c r="E43" s="15">
        <v>1997</v>
      </c>
      <c r="F43" s="16">
        <v>7</v>
      </c>
      <c r="G43" s="18">
        <v>7.056</v>
      </c>
      <c r="H43" s="17">
        <v>4.8495471972501321</v>
      </c>
      <c r="I43" s="46">
        <v>211.2378209916879</v>
      </c>
      <c r="J43" s="17">
        <v>0.94</v>
      </c>
      <c r="K43" s="17">
        <v>0.115</v>
      </c>
      <c r="L43" s="17">
        <v>4.5</v>
      </c>
      <c r="M43" s="17">
        <v>-9999</v>
      </c>
      <c r="N43" s="17">
        <v>-9999</v>
      </c>
      <c r="O43" s="17">
        <v>-9999</v>
      </c>
      <c r="P43" s="17">
        <v>-9999</v>
      </c>
      <c r="Q43" s="17">
        <v>-9999</v>
      </c>
      <c r="R43" s="119">
        <v>8.0884</v>
      </c>
      <c r="S43" s="21">
        <v>2.412467060744228E-3</v>
      </c>
      <c r="T43" s="46">
        <v>2059.1</v>
      </c>
      <c r="U43" s="46">
        <v>346.8</v>
      </c>
      <c r="V43" s="18">
        <v>36.972999999999999</v>
      </c>
      <c r="W43" s="18">
        <v>-9999</v>
      </c>
      <c r="X43" s="128">
        <v>37.018406767593625</v>
      </c>
      <c r="Y43" s="18">
        <v>23.964600000000001</v>
      </c>
      <c r="Z43" s="119">
        <v>25.182300000000001</v>
      </c>
      <c r="AA43" s="17">
        <v>-9999</v>
      </c>
      <c r="AB43" s="17">
        <v>-9999</v>
      </c>
      <c r="AC43" s="17">
        <v>257.77999999999997</v>
      </c>
      <c r="AD43" s="17">
        <v>20.7</v>
      </c>
      <c r="AE43" s="17">
        <v>14.522304336966476</v>
      </c>
      <c r="AF43" s="17">
        <f t="shared" si="0"/>
        <v>251.5663120913438</v>
      </c>
      <c r="AG43" s="17">
        <f t="shared" si="1"/>
        <v>20.201034449107055</v>
      </c>
      <c r="AH43" s="17">
        <v>-9999</v>
      </c>
      <c r="AI43" s="17">
        <v>-9999</v>
      </c>
      <c r="AJ43" s="14">
        <v>-9999</v>
      </c>
      <c r="AK43" s="14">
        <v>-9999</v>
      </c>
      <c r="AL43" s="19">
        <v>4.355912022590104</v>
      </c>
      <c r="AM43" s="19">
        <v>0.42</v>
      </c>
      <c r="AN43" s="19">
        <v>0.39</v>
      </c>
      <c r="AP43" s="35">
        <v>21</v>
      </c>
      <c r="AQ43" s="16">
        <v>7</v>
      </c>
      <c r="AR43" s="18">
        <v>23.964600000000001</v>
      </c>
      <c r="AS43" s="119">
        <v>25.182300000000001</v>
      </c>
      <c r="AT43" s="19">
        <v>4.355912022590104</v>
      </c>
      <c r="AU43" s="19">
        <v>0.42</v>
      </c>
    </row>
    <row r="44" spans="1:51" x14ac:dyDescent="0.2">
      <c r="A44" s="35">
        <v>22</v>
      </c>
      <c r="B44" s="14">
        <v>1</v>
      </c>
      <c r="C44" s="15">
        <v>17</v>
      </c>
      <c r="D44" s="15">
        <v>8</v>
      </c>
      <c r="E44" s="15">
        <v>1997</v>
      </c>
      <c r="F44" s="16">
        <v>1</v>
      </c>
      <c r="G44" s="18">
        <v>1.6020000000000001</v>
      </c>
      <c r="H44" s="17">
        <v>5.0295491592312969</v>
      </c>
      <c r="I44" s="17">
        <v>219.206721281402</v>
      </c>
      <c r="J44" s="131">
        <v>2.86</v>
      </c>
      <c r="K44" s="17">
        <v>-9999</v>
      </c>
      <c r="L44" s="17">
        <v>-9999</v>
      </c>
      <c r="M44" s="17">
        <v>-9999</v>
      </c>
      <c r="N44" s="17">
        <v>-9999</v>
      </c>
      <c r="O44" s="17">
        <v>-9999</v>
      </c>
      <c r="P44" s="17">
        <v>-9999</v>
      </c>
      <c r="Q44" s="17">
        <v>-9999</v>
      </c>
      <c r="R44" s="119">
        <v>8.0538000000000007</v>
      </c>
      <c r="S44" s="21">
        <v>2.4146017926965566E-3</v>
      </c>
      <c r="T44" s="46">
        <v>2084.4</v>
      </c>
      <c r="U44" s="46">
        <v>393.8</v>
      </c>
      <c r="V44" s="18">
        <v>36.82</v>
      </c>
      <c r="W44" s="18">
        <v>-9999</v>
      </c>
      <c r="X44" s="121">
        <v>36.832900000000002</v>
      </c>
      <c r="Y44" s="18">
        <v>24.5991</v>
      </c>
      <c r="Z44" s="122">
        <v>24.849399999999999</v>
      </c>
      <c r="AA44" s="17">
        <v>-9999</v>
      </c>
      <c r="AB44" s="17">
        <v>-9999</v>
      </c>
      <c r="AC44" s="17">
        <v>82.81</v>
      </c>
      <c r="AD44" s="17">
        <v>13.8</v>
      </c>
      <c r="AE44" s="17">
        <v>6.997781182466797</v>
      </c>
      <c r="AF44" s="17">
        <f t="shared" si="0"/>
        <v>80.813896750268384</v>
      </c>
      <c r="AG44" s="17">
        <f t="shared" si="1"/>
        <v>13.467356299404706</v>
      </c>
      <c r="AH44" s="17">
        <v>-9999</v>
      </c>
      <c r="AI44" s="17">
        <v>-9999</v>
      </c>
      <c r="AJ44" s="14">
        <v>99.113335716839472</v>
      </c>
      <c r="AK44" s="14">
        <v>-9999</v>
      </c>
      <c r="AL44" s="19">
        <v>1.6757922439903876</v>
      </c>
      <c r="AM44" s="19">
        <v>0.2</v>
      </c>
      <c r="AN44" s="19">
        <v>0.1</v>
      </c>
      <c r="AP44" s="35">
        <v>22</v>
      </c>
      <c r="AQ44" s="16">
        <v>1</v>
      </c>
      <c r="AR44" s="18">
        <v>24.5991</v>
      </c>
      <c r="AS44" s="122">
        <v>24.849399999999999</v>
      </c>
      <c r="AT44" s="19">
        <v>1.6757922439903876</v>
      </c>
      <c r="AU44" s="19">
        <v>0.2</v>
      </c>
      <c r="AV44" s="29">
        <f>AVERAGE(AR44:AR45)</f>
        <v>24.16695</v>
      </c>
      <c r="AW44" s="29">
        <f>AVERAGE(AS44:AS45)</f>
        <v>24.975349999999999</v>
      </c>
      <c r="AX44" s="29">
        <f>AVERAGE(AT44:AT45)</f>
        <v>2.2432023916083046</v>
      </c>
      <c r="AY44" s="29">
        <f>AVERAGE(AU44:AU45)</f>
        <v>0.2</v>
      </c>
    </row>
    <row r="45" spans="1:51" x14ac:dyDescent="0.2">
      <c r="A45" s="35">
        <v>22</v>
      </c>
      <c r="B45" s="14">
        <v>1</v>
      </c>
      <c r="C45" s="15">
        <v>17</v>
      </c>
      <c r="D45" s="15">
        <v>8</v>
      </c>
      <c r="E45" s="15">
        <v>1997</v>
      </c>
      <c r="F45" s="16">
        <v>7</v>
      </c>
      <c r="G45" s="18">
        <v>7.09</v>
      </c>
      <c r="H45" s="17">
        <v>5.0775759265614271</v>
      </c>
      <c r="I45" s="17">
        <v>221.17035488485931</v>
      </c>
      <c r="J45" s="131">
        <v>2.39</v>
      </c>
      <c r="K45" s="17">
        <v>-9999</v>
      </c>
      <c r="L45" s="17">
        <v>-9999</v>
      </c>
      <c r="M45" s="17">
        <v>-9999</v>
      </c>
      <c r="N45" s="17">
        <v>-9999</v>
      </c>
      <c r="O45" s="17">
        <v>-9999</v>
      </c>
      <c r="P45" s="17">
        <v>-9999</v>
      </c>
      <c r="Q45" s="17">
        <v>-9999</v>
      </c>
      <c r="R45" s="119">
        <v>8.0538000000000007</v>
      </c>
      <c r="S45" s="21">
        <v>2.4131975147376533E-3</v>
      </c>
      <c r="T45" s="46">
        <v>2083.4</v>
      </c>
      <c r="U45" s="46">
        <v>380.1</v>
      </c>
      <c r="V45" s="18">
        <v>36.823</v>
      </c>
      <c r="W45" s="18">
        <v>-9999</v>
      </c>
      <c r="X45" s="121">
        <v>36.8232</v>
      </c>
      <c r="Y45" s="18">
        <v>23.7348</v>
      </c>
      <c r="Z45" s="122">
        <v>25.101299999999998</v>
      </c>
      <c r="AA45" s="17">
        <v>-9999</v>
      </c>
      <c r="AB45" s="17">
        <v>-9999</v>
      </c>
      <c r="AC45" s="17">
        <v>101.9</v>
      </c>
      <c r="AD45" s="17">
        <v>17.805</v>
      </c>
      <c r="AE45" s="17">
        <v>6.6740409328517103</v>
      </c>
      <c r="AF45" s="17">
        <f t="shared" si="0"/>
        <v>99.443739631111555</v>
      </c>
      <c r="AG45" s="17">
        <f t="shared" si="1"/>
        <v>17.375817312384115</v>
      </c>
      <c r="AH45" s="17">
        <v>-9999</v>
      </c>
      <c r="AI45" s="17">
        <v>-9999</v>
      </c>
      <c r="AJ45" s="14">
        <v>70.269574544154452</v>
      </c>
      <c r="AK45" s="14">
        <v>-9999</v>
      </c>
      <c r="AL45" s="19">
        <v>2.8106125392262218</v>
      </c>
      <c r="AM45" s="19">
        <v>0.2</v>
      </c>
      <c r="AN45" s="19">
        <v>0.11</v>
      </c>
      <c r="AP45" s="35">
        <v>22</v>
      </c>
      <c r="AQ45" s="16">
        <v>7</v>
      </c>
      <c r="AR45" s="18">
        <v>23.7348</v>
      </c>
      <c r="AS45" s="122">
        <v>25.101299999999998</v>
      </c>
      <c r="AT45" s="19">
        <v>2.8106125392262218</v>
      </c>
      <c r="AU45" s="19">
        <v>0.2</v>
      </c>
    </row>
    <row r="46" spans="1:51" x14ac:dyDescent="0.2">
      <c r="A46" s="35">
        <v>23</v>
      </c>
      <c r="B46" s="14">
        <v>1</v>
      </c>
      <c r="C46" s="15">
        <v>17</v>
      </c>
      <c r="D46" s="15">
        <v>9</v>
      </c>
      <c r="E46" s="15">
        <v>1997</v>
      </c>
      <c r="F46" s="16">
        <v>1</v>
      </c>
      <c r="G46" s="18">
        <v>0.96899999999999997</v>
      </c>
      <c r="H46" s="17">
        <v>5.55</v>
      </c>
      <c r="I46" s="17">
        <v>241.97545515469676</v>
      </c>
      <c r="J46" s="17">
        <v>2.25</v>
      </c>
      <c r="K46" s="17">
        <v>-9999</v>
      </c>
      <c r="L46" s="17">
        <v>1.0900000000000001</v>
      </c>
      <c r="M46" s="17">
        <v>0.03</v>
      </c>
      <c r="N46" s="17">
        <v>0.02</v>
      </c>
      <c r="O46" s="17">
        <v>0.05</v>
      </c>
      <c r="P46" s="17">
        <v>0.05</v>
      </c>
      <c r="Q46" s="17">
        <v>1.21</v>
      </c>
      <c r="R46" s="119">
        <v>8.1012000000000004</v>
      </c>
      <c r="S46" s="17">
        <v>-9999</v>
      </c>
      <c r="T46" s="46">
        <v>-9999</v>
      </c>
      <c r="U46" s="46">
        <v>-9999</v>
      </c>
      <c r="V46" s="18">
        <v>36.561</v>
      </c>
      <c r="W46" s="18">
        <v>-9999</v>
      </c>
      <c r="X46" s="132">
        <v>36.544853653927817</v>
      </c>
      <c r="Y46" s="18">
        <v>28.710100000000001</v>
      </c>
      <c r="Z46" s="119">
        <v>23.324100000000001</v>
      </c>
      <c r="AA46" s="17">
        <v>-9999</v>
      </c>
      <c r="AB46" s="17">
        <v>-9999</v>
      </c>
      <c r="AC46" s="17">
        <v>62.289562289562291</v>
      </c>
      <c r="AD46" s="17">
        <v>8.8139490323816823</v>
      </c>
      <c r="AE46" s="17">
        <v>8.2414077965861132</v>
      </c>
      <c r="AF46" s="17">
        <f t="shared" si="0"/>
        <v>60.788096310688296</v>
      </c>
      <c r="AG46" s="17">
        <f t="shared" si="1"/>
        <v>8.601492175643294</v>
      </c>
      <c r="AH46" s="17">
        <v>-9999</v>
      </c>
      <c r="AI46" s="17">
        <v>-9999</v>
      </c>
      <c r="AJ46" s="133">
        <v>101.26291739894552</v>
      </c>
      <c r="AK46" s="14">
        <v>-9999</v>
      </c>
      <c r="AL46" s="19">
        <v>0.79144945478133322</v>
      </c>
      <c r="AM46" s="19">
        <v>0.11</v>
      </c>
      <c r="AN46" s="19">
        <v>0.08</v>
      </c>
      <c r="AP46" s="35">
        <v>23</v>
      </c>
      <c r="AQ46" s="16">
        <v>1</v>
      </c>
      <c r="AR46" s="18">
        <v>28.710100000000001</v>
      </c>
      <c r="AS46" s="119">
        <v>23.324100000000001</v>
      </c>
      <c r="AT46" s="19">
        <v>0.79144945478133322</v>
      </c>
      <c r="AU46" s="19">
        <v>0.11</v>
      </c>
      <c r="AV46" s="29">
        <f>AVERAGE(AR46:AR47)</f>
        <v>28.232150000000001</v>
      </c>
      <c r="AW46" s="29">
        <f>AVERAGE(AS46:AS47)</f>
        <v>23.4861</v>
      </c>
      <c r="AX46" s="29">
        <f>AVERAGE(AT46:AT47)</f>
        <v>0.76460798666171592</v>
      </c>
      <c r="AY46" s="29">
        <f>AVERAGE(AU46:AU47)</f>
        <v>0.10500000000000001</v>
      </c>
    </row>
    <row r="47" spans="1:51" x14ac:dyDescent="0.2">
      <c r="A47" s="35">
        <v>23</v>
      </c>
      <c r="B47" s="14">
        <v>1</v>
      </c>
      <c r="C47" s="15">
        <v>17</v>
      </c>
      <c r="D47" s="15">
        <v>9</v>
      </c>
      <c r="E47" s="15">
        <v>1997</v>
      </c>
      <c r="F47" s="16">
        <v>7</v>
      </c>
      <c r="G47" s="18">
        <v>7.3780000000000001</v>
      </c>
      <c r="H47" s="17">
        <v>4.9121304806736674</v>
      </c>
      <c r="I47" s="17">
        <v>214.25651130023323</v>
      </c>
      <c r="J47" s="17">
        <v>2.7</v>
      </c>
      <c r="K47" s="17">
        <v>-9999</v>
      </c>
      <c r="L47" s="17">
        <v>0.99</v>
      </c>
      <c r="M47" s="17">
        <v>0.02</v>
      </c>
      <c r="N47" s="17">
        <v>0.02</v>
      </c>
      <c r="O47" s="17">
        <v>0</v>
      </c>
      <c r="P47" s="17">
        <v>0.04</v>
      </c>
      <c r="Q47" s="17">
        <v>1.1599999999999999</v>
      </c>
      <c r="R47" s="119">
        <v>8.0940999999999992</v>
      </c>
      <c r="S47" s="21">
        <v>2.3977873182979594E-3</v>
      </c>
      <c r="T47" s="46">
        <v>2045.7</v>
      </c>
      <c r="U47" s="46">
        <v>395.6</v>
      </c>
      <c r="V47" s="18">
        <v>36.548999999999999</v>
      </c>
      <c r="W47" s="18">
        <v>-9999</v>
      </c>
      <c r="X47" s="132">
        <v>36.555540676129951</v>
      </c>
      <c r="Y47" s="18">
        <v>27.754200000000001</v>
      </c>
      <c r="Z47" s="119">
        <v>23.648099999999999</v>
      </c>
      <c r="AA47" s="17">
        <v>-9999</v>
      </c>
      <c r="AB47" s="17">
        <v>-9999</v>
      </c>
      <c r="AC47" s="17">
        <v>54.82933914306463</v>
      </c>
      <c r="AD47" s="17">
        <v>7.6643035064188538</v>
      </c>
      <c r="AE47" s="17">
        <v>8.3425146277948912</v>
      </c>
      <c r="AF47" s="17">
        <f t="shared" si="0"/>
        <v>53.50769897830061</v>
      </c>
      <c r="AG47" s="17">
        <f t="shared" si="1"/>
        <v>7.4795584136028639</v>
      </c>
      <c r="AH47" s="17">
        <v>-9999</v>
      </c>
      <c r="AI47" s="17">
        <v>-9999</v>
      </c>
      <c r="AJ47" s="14">
        <v>88.980667838312826</v>
      </c>
      <c r="AK47" s="14">
        <v>-9999</v>
      </c>
      <c r="AL47" s="19">
        <v>0.73776651854209851</v>
      </c>
      <c r="AM47" s="19">
        <v>0.1</v>
      </c>
      <c r="AN47" s="19">
        <v>7.0000000000000007E-2</v>
      </c>
      <c r="AP47" s="35">
        <v>23</v>
      </c>
      <c r="AQ47" s="16">
        <v>7</v>
      </c>
      <c r="AR47" s="18">
        <v>27.754200000000001</v>
      </c>
      <c r="AS47" s="119">
        <v>23.648099999999999</v>
      </c>
      <c r="AT47" s="19">
        <v>0.73776651854209851</v>
      </c>
      <c r="AU47" s="19">
        <v>0.1</v>
      </c>
    </row>
    <row r="48" spans="1:51" x14ac:dyDescent="0.2">
      <c r="A48" s="35">
        <v>24</v>
      </c>
      <c r="B48" s="14">
        <v>1</v>
      </c>
      <c r="C48" s="15">
        <v>14</v>
      </c>
      <c r="D48" s="15">
        <v>10</v>
      </c>
      <c r="E48" s="15">
        <v>1997</v>
      </c>
      <c r="F48" s="16">
        <v>1</v>
      </c>
      <c r="G48" s="18">
        <v>1.1970000000000001</v>
      </c>
      <c r="H48" s="17">
        <v>4.3223619898552155</v>
      </c>
      <c r="I48" s="46">
        <v>188.64267165199152</v>
      </c>
      <c r="J48" s="17">
        <v>2.25</v>
      </c>
      <c r="K48" s="17">
        <v>-9999</v>
      </c>
      <c r="L48" s="17">
        <v>-9999</v>
      </c>
      <c r="M48" s="17">
        <v>-9999</v>
      </c>
      <c r="N48" s="17">
        <v>-9999</v>
      </c>
      <c r="O48" s="17">
        <v>-9999</v>
      </c>
      <c r="P48" s="17">
        <v>-9999</v>
      </c>
      <c r="Q48" s="17">
        <v>-9999</v>
      </c>
      <c r="R48" s="119">
        <v>8.1024999999999991</v>
      </c>
      <c r="S48" s="21">
        <v>2.392E-3</v>
      </c>
      <c r="T48" s="46">
        <v>2035.7</v>
      </c>
      <c r="U48" s="46">
        <v>403.6</v>
      </c>
      <c r="V48" s="18">
        <v>36.448</v>
      </c>
      <c r="W48" s="18">
        <v>-9999</v>
      </c>
      <c r="X48" s="18">
        <v>-9999</v>
      </c>
      <c r="Y48" s="18">
        <v>28.9175</v>
      </c>
      <c r="Z48" s="119">
        <v>23.181000000000001</v>
      </c>
      <c r="AA48" s="17">
        <v>-9999</v>
      </c>
      <c r="AB48" s="17">
        <v>-9999</v>
      </c>
      <c r="AC48" s="17">
        <v>-9999</v>
      </c>
      <c r="AD48" s="17">
        <v>-9999</v>
      </c>
      <c r="AE48" s="17">
        <v>-9999</v>
      </c>
      <c r="AF48" s="17">
        <v>-9999</v>
      </c>
      <c r="AG48" s="17">
        <v>-9999</v>
      </c>
      <c r="AH48" s="17">
        <v>-9999</v>
      </c>
      <c r="AI48" s="17">
        <v>-9999</v>
      </c>
      <c r="AJ48" s="14">
        <v>63.263947672181608</v>
      </c>
      <c r="AK48" s="14">
        <v>-9999</v>
      </c>
      <c r="AL48" s="19">
        <v>0.33464318229139078</v>
      </c>
      <c r="AM48" s="19">
        <v>0.10712424242424243</v>
      </c>
      <c r="AN48" s="19">
        <v>0.09</v>
      </c>
      <c r="AP48" s="35">
        <v>24</v>
      </c>
      <c r="AQ48" s="16">
        <v>1</v>
      </c>
      <c r="AR48" s="18">
        <v>28.9175</v>
      </c>
      <c r="AS48" s="119">
        <v>23.181000000000001</v>
      </c>
      <c r="AT48" s="19">
        <v>0.33464318229139078</v>
      </c>
      <c r="AU48" s="19">
        <v>0.10712424242424243</v>
      </c>
      <c r="AV48" s="29">
        <f>AVERAGE(AR48:AR49)</f>
        <v>28.593499999999999</v>
      </c>
      <c r="AW48" s="29">
        <f>AVERAGE(AS48:AS49)</f>
        <v>23.297000000000001</v>
      </c>
      <c r="AX48" s="29">
        <f>AVERAGE(AT48:AT49)</f>
        <v>0.79908411146228797</v>
      </c>
      <c r="AY48" s="29">
        <f>AVERAGE(AU48:AU49)</f>
        <v>0.11356212121212121</v>
      </c>
    </row>
    <row r="49" spans="1:51" x14ac:dyDescent="0.2">
      <c r="A49" s="35">
        <v>24</v>
      </c>
      <c r="B49" s="14">
        <v>1</v>
      </c>
      <c r="C49" s="15">
        <v>14</v>
      </c>
      <c r="D49" s="15">
        <v>10</v>
      </c>
      <c r="E49" s="15">
        <v>1997</v>
      </c>
      <c r="F49" s="16">
        <v>7</v>
      </c>
      <c r="G49" s="18">
        <v>7.15</v>
      </c>
      <c r="H49" s="17">
        <v>3.9324397474311663</v>
      </c>
      <c r="I49" s="46">
        <v>171.55804345496216</v>
      </c>
      <c r="J49" s="17">
        <v>2.7</v>
      </c>
      <c r="K49" s="17">
        <v>-9999</v>
      </c>
      <c r="L49" s="17">
        <v>-9999</v>
      </c>
      <c r="M49" s="17">
        <v>-9999</v>
      </c>
      <c r="N49" s="17">
        <v>-9999</v>
      </c>
      <c r="O49" s="17">
        <v>-9999</v>
      </c>
      <c r="P49" s="17">
        <v>-9999</v>
      </c>
      <c r="Q49" s="17">
        <v>-9999</v>
      </c>
      <c r="R49" s="119">
        <v>8.1036000000000001</v>
      </c>
      <c r="S49" s="21">
        <v>2.3917389918455814E-3</v>
      </c>
      <c r="T49" s="46">
        <v>2034.5</v>
      </c>
      <c r="U49" s="46">
        <v>392.1</v>
      </c>
      <c r="V49" s="18">
        <v>36.469000000000001</v>
      </c>
      <c r="W49" s="18">
        <v>-9999</v>
      </c>
      <c r="X49" s="18">
        <v>-9999</v>
      </c>
      <c r="Y49" s="18">
        <v>28.269500000000001</v>
      </c>
      <c r="Z49" s="119">
        <v>23.413</v>
      </c>
      <c r="AA49" s="17">
        <v>-9999</v>
      </c>
      <c r="AB49" s="17">
        <v>-9999</v>
      </c>
      <c r="AC49" s="17">
        <v>-9999</v>
      </c>
      <c r="AD49" s="17">
        <v>-9999</v>
      </c>
      <c r="AE49" s="17">
        <v>-9999</v>
      </c>
      <c r="AF49" s="17">
        <v>-9999</v>
      </c>
      <c r="AG49" s="17">
        <v>-9999</v>
      </c>
      <c r="AH49" s="17">
        <v>-9999</v>
      </c>
      <c r="AI49" s="17">
        <v>-9999</v>
      </c>
      <c r="AJ49" s="14">
        <v>53.140438630242407</v>
      </c>
      <c r="AK49" s="14">
        <v>-9999</v>
      </c>
      <c r="AL49" s="19">
        <v>1.263525040633185</v>
      </c>
      <c r="AM49" s="19">
        <v>0.12</v>
      </c>
      <c r="AN49" s="19">
        <v>0.1</v>
      </c>
      <c r="AP49" s="35">
        <v>24</v>
      </c>
      <c r="AQ49" s="16">
        <v>7</v>
      </c>
      <c r="AR49" s="18">
        <v>28.269500000000001</v>
      </c>
      <c r="AS49" s="119">
        <v>23.413</v>
      </c>
      <c r="AT49" s="19">
        <v>1.263525040633185</v>
      </c>
      <c r="AU49" s="19">
        <v>0.12</v>
      </c>
    </row>
    <row r="50" spans="1:51" x14ac:dyDescent="0.2">
      <c r="A50" s="35">
        <v>25</v>
      </c>
      <c r="B50" s="14">
        <v>2</v>
      </c>
      <c r="C50" s="15">
        <v>13</v>
      </c>
      <c r="D50" s="15">
        <v>11</v>
      </c>
      <c r="E50" s="15">
        <v>1997</v>
      </c>
      <c r="F50" s="16">
        <v>1</v>
      </c>
      <c r="G50" s="18">
        <v>1.47</v>
      </c>
      <c r="H50" s="17">
        <v>4.4494659423633323</v>
      </c>
      <c r="I50" s="46">
        <v>194.00026606791141</v>
      </c>
      <c r="J50" s="131">
        <v>4.18</v>
      </c>
      <c r="K50" s="17">
        <v>-9999</v>
      </c>
      <c r="L50" s="17">
        <v>-9999</v>
      </c>
      <c r="M50" s="17">
        <v>0.28000000000000003</v>
      </c>
      <c r="N50" s="17">
        <v>0.03</v>
      </c>
      <c r="O50" s="17">
        <v>0.15</v>
      </c>
      <c r="P50" s="17">
        <v>0.28999999999999998</v>
      </c>
      <c r="Q50" s="17">
        <v>2.16</v>
      </c>
      <c r="R50" s="119">
        <v>8.0726999999999993</v>
      </c>
      <c r="S50" s="21">
        <v>2.428E-3</v>
      </c>
      <c r="T50" s="46">
        <v>2085.6999999999998</v>
      </c>
      <c r="U50" s="46">
        <v>407.6</v>
      </c>
      <c r="V50" s="18">
        <v>36.64</v>
      </c>
      <c r="W50" s="18">
        <v>-9999</v>
      </c>
      <c r="X50" s="18">
        <v>36.626025033945901</v>
      </c>
      <c r="Y50" s="18">
        <v>26.638200000000001</v>
      </c>
      <c r="Z50" s="119">
        <v>24.0609</v>
      </c>
      <c r="AA50" s="17">
        <v>-9999</v>
      </c>
      <c r="AB50" s="17">
        <v>-9999</v>
      </c>
      <c r="AC50" s="17">
        <v>68.060552164598406</v>
      </c>
      <c r="AD50" s="17">
        <v>7.5934495751966411</v>
      </c>
      <c r="AE50" s="17">
        <v>10.452327640207617</v>
      </c>
      <c r="AF50" s="17">
        <f t="shared" ref="AF50:AF81" si="2">AC50/1.0247</f>
        <v>66.419978690932382</v>
      </c>
      <c r="AG50" s="17">
        <f t="shared" ref="AG50:AG81" si="3">AD50/1.0247</f>
        <v>7.4104123891838016</v>
      </c>
      <c r="AH50" s="17">
        <v>-9999</v>
      </c>
      <c r="AI50" s="17">
        <v>-9999</v>
      </c>
      <c r="AJ50" s="133">
        <v>109.09118891881492</v>
      </c>
      <c r="AK50" s="14">
        <v>-9999</v>
      </c>
      <c r="AL50" s="19">
        <v>0.30286475690922848</v>
      </c>
      <c r="AM50" s="19">
        <v>0.17441818181818183</v>
      </c>
      <c r="AN50" s="19">
        <v>0.13</v>
      </c>
      <c r="AP50" s="35">
        <v>25</v>
      </c>
      <c r="AQ50" s="16">
        <v>1</v>
      </c>
      <c r="AR50" s="18">
        <v>26.638200000000001</v>
      </c>
      <c r="AS50" s="119">
        <v>24.0609</v>
      </c>
      <c r="AT50" s="19">
        <v>0.30286475690922848</v>
      </c>
      <c r="AU50" s="19">
        <v>0.17441818181818183</v>
      </c>
      <c r="AV50" s="29">
        <f>AVERAGE(AR50:AR51)</f>
        <v>26.563700000000001</v>
      </c>
      <c r="AW50" s="29">
        <f>AVERAGE(AS50:AS51)</f>
        <v>24.0929</v>
      </c>
      <c r="AX50" s="29">
        <f>AVERAGE(AT50:AT51)</f>
        <v>0.51461435496776942</v>
      </c>
      <c r="AY50" s="29">
        <f>AVERAGE(AU50:AU51)</f>
        <v>0.17096515151515151</v>
      </c>
    </row>
    <row r="51" spans="1:51" x14ac:dyDescent="0.2">
      <c r="A51" s="35">
        <v>25</v>
      </c>
      <c r="B51" s="14">
        <v>2</v>
      </c>
      <c r="C51" s="15">
        <v>13</v>
      </c>
      <c r="D51" s="15">
        <v>11</v>
      </c>
      <c r="E51" s="15">
        <v>1997</v>
      </c>
      <c r="F51" s="16">
        <v>7</v>
      </c>
      <c r="G51" s="18">
        <v>7.4119999999999999</v>
      </c>
      <c r="H51" s="17">
        <v>4.4367933925682852</v>
      </c>
      <c r="I51" s="46">
        <v>193.4477327832781</v>
      </c>
      <c r="J51" s="131">
        <v>6.35</v>
      </c>
      <c r="K51" s="17">
        <v>-9999</v>
      </c>
      <c r="L51" s="17">
        <v>-9999</v>
      </c>
      <c r="M51" s="17">
        <v>0</v>
      </c>
      <c r="N51" s="17">
        <v>0.01</v>
      </c>
      <c r="O51" s="17">
        <v>0.02</v>
      </c>
      <c r="P51" s="17">
        <v>0.14000000000000001</v>
      </c>
      <c r="Q51" s="17">
        <v>1.86</v>
      </c>
      <c r="R51" s="119">
        <v>8.0719999999999992</v>
      </c>
      <c r="S51" s="21">
        <v>2.4290799539502411E-3</v>
      </c>
      <c r="T51" s="46">
        <v>2087.4</v>
      </c>
      <c r="U51" s="46">
        <v>406.2</v>
      </c>
      <c r="V51" s="18">
        <v>36.636000000000003</v>
      </c>
      <c r="W51" s="18">
        <v>-9999</v>
      </c>
      <c r="X51" s="18">
        <v>36.647749300078985</v>
      </c>
      <c r="Y51" s="18">
        <v>26.4892</v>
      </c>
      <c r="Z51" s="119">
        <v>24.1249</v>
      </c>
      <c r="AA51" s="17">
        <v>-9999</v>
      </c>
      <c r="AB51" s="17">
        <v>-9999</v>
      </c>
      <c r="AC51" s="17">
        <v>75.582413732702747</v>
      </c>
      <c r="AD51" s="17">
        <v>8.9402123300428382</v>
      </c>
      <c r="AE51" s="17">
        <v>9.8589254709118244</v>
      </c>
      <c r="AF51" s="17">
        <f t="shared" si="2"/>
        <v>73.760528674443989</v>
      </c>
      <c r="AG51" s="17">
        <f t="shared" si="3"/>
        <v>8.7247119450013066</v>
      </c>
      <c r="AH51" s="17">
        <v>-9999</v>
      </c>
      <c r="AI51" s="17">
        <v>-9999</v>
      </c>
      <c r="AJ51" s="14">
        <v>90.377068103116585</v>
      </c>
      <c r="AK51" s="14">
        <v>-9999</v>
      </c>
      <c r="AL51" s="19">
        <v>0.72636395302631029</v>
      </c>
      <c r="AM51" s="19">
        <v>0.16751212121212122</v>
      </c>
      <c r="AN51" s="19">
        <v>0.12</v>
      </c>
      <c r="AP51" s="35">
        <v>25</v>
      </c>
      <c r="AQ51" s="16">
        <v>7</v>
      </c>
      <c r="AR51" s="18">
        <v>26.4892</v>
      </c>
      <c r="AS51" s="119">
        <v>24.1249</v>
      </c>
      <c r="AT51" s="19">
        <v>0.72636395302631029</v>
      </c>
      <c r="AU51" s="19">
        <v>0.16751212121212122</v>
      </c>
    </row>
    <row r="52" spans="1:51" x14ac:dyDescent="0.2">
      <c r="A52" s="35">
        <v>26</v>
      </c>
      <c r="B52" s="14">
        <v>1</v>
      </c>
      <c r="C52" s="15">
        <v>17</v>
      </c>
      <c r="D52" s="15">
        <v>12</v>
      </c>
      <c r="E52" s="15">
        <v>1997</v>
      </c>
      <c r="F52" s="16">
        <v>1</v>
      </c>
      <c r="G52" s="18">
        <v>1.5489999999999999</v>
      </c>
      <c r="H52" s="17">
        <v>4.746510356838197</v>
      </c>
      <c r="I52" s="46">
        <v>206.83043805507026</v>
      </c>
      <c r="J52" s="131">
        <v>2.88</v>
      </c>
      <c r="K52" s="131">
        <v>0</v>
      </c>
      <c r="L52" s="131">
        <v>0.46</v>
      </c>
      <c r="M52" s="17">
        <v>-9999</v>
      </c>
      <c r="N52" s="17">
        <v>-9999</v>
      </c>
      <c r="O52" s="17">
        <v>-9999</v>
      </c>
      <c r="P52" s="17">
        <v>-9999</v>
      </c>
      <c r="Q52" s="17">
        <v>-9999</v>
      </c>
      <c r="R52" s="119">
        <v>8.0539000000000005</v>
      </c>
      <c r="S52" s="21">
        <v>2.408E-3</v>
      </c>
      <c r="T52" s="46">
        <v>2078.3000000000002</v>
      </c>
      <c r="U52" s="46">
        <v>403.4</v>
      </c>
      <c r="V52" s="121">
        <v>36.845999999999997</v>
      </c>
      <c r="W52" s="18">
        <f>V52+0.021</f>
        <v>36.866999999999997</v>
      </c>
      <c r="X52" s="18">
        <v>36.829500000000003</v>
      </c>
      <c r="Y52" s="18">
        <v>25.287400000000002</v>
      </c>
      <c r="Z52" s="119">
        <v>24.636199999999999</v>
      </c>
      <c r="AA52" s="17">
        <v>-9999</v>
      </c>
      <c r="AB52" s="17">
        <v>-9999</v>
      </c>
      <c r="AC52" s="17">
        <v>178.35446381405174</v>
      </c>
      <c r="AD52" s="17">
        <v>18.020541549953315</v>
      </c>
      <c r="AE52" s="17">
        <v>11.54178034795342</v>
      </c>
      <c r="AF52" s="17">
        <f t="shared" si="2"/>
        <v>174.05529795457377</v>
      </c>
      <c r="AG52" s="17">
        <f t="shared" si="3"/>
        <v>17.586163316046957</v>
      </c>
      <c r="AH52" s="17">
        <v>-9999</v>
      </c>
      <c r="AI52" s="17">
        <v>-9999</v>
      </c>
      <c r="AJ52" s="120">
        <v>504.40185113767836</v>
      </c>
      <c r="AK52" s="14">
        <v>-9999</v>
      </c>
      <c r="AL52" s="19">
        <v>5.7966519944691797</v>
      </c>
      <c r="AM52" s="19">
        <v>0.89778787878787891</v>
      </c>
      <c r="AN52" s="19">
        <v>0.79</v>
      </c>
      <c r="AP52" s="35">
        <v>26</v>
      </c>
      <c r="AQ52" s="16">
        <v>1</v>
      </c>
      <c r="AR52" s="18">
        <v>25.287400000000002</v>
      </c>
      <c r="AS52" s="119">
        <v>24.636199999999999</v>
      </c>
      <c r="AT52" s="19">
        <v>5.7966519944691797</v>
      </c>
      <c r="AU52" s="19">
        <v>0.89778787878787891</v>
      </c>
      <c r="AV52" s="29">
        <f>AVERAGE(AR52:AR53)</f>
        <v>25.015250000000002</v>
      </c>
      <c r="AW52" s="29">
        <f>AVERAGE(AS52:AS53)</f>
        <v>24.7166</v>
      </c>
      <c r="AX52" s="29">
        <f>AVERAGE(AT52:AT53)</f>
        <v>5.6720615084939521</v>
      </c>
      <c r="AY52" s="29">
        <f>AVERAGE(AU52:AU53)</f>
        <v>0.82621566731141205</v>
      </c>
    </row>
    <row r="53" spans="1:51" x14ac:dyDescent="0.2">
      <c r="A53" s="35">
        <v>26</v>
      </c>
      <c r="B53" s="14">
        <v>1</v>
      </c>
      <c r="C53" s="15">
        <v>17</v>
      </c>
      <c r="D53" s="15">
        <v>12</v>
      </c>
      <c r="E53" s="15">
        <v>1997</v>
      </c>
      <c r="F53" s="16">
        <v>7</v>
      </c>
      <c r="G53" s="18">
        <v>7.0019999999999998</v>
      </c>
      <c r="H53" s="17">
        <v>4.7781826135557433</v>
      </c>
      <c r="I53" s="46">
        <v>208.19024382144528</v>
      </c>
      <c r="J53" s="131">
        <v>2.88</v>
      </c>
      <c r="K53" s="131">
        <v>0.03</v>
      </c>
      <c r="L53" s="131">
        <v>0.52</v>
      </c>
      <c r="M53" s="17">
        <v>-9999</v>
      </c>
      <c r="N53" s="17">
        <v>-9999</v>
      </c>
      <c r="O53" s="17">
        <v>-9999</v>
      </c>
      <c r="P53" s="17">
        <v>-9999</v>
      </c>
      <c r="Q53" s="17">
        <v>-9999</v>
      </c>
      <c r="R53" s="119">
        <v>8.0473999999999997</v>
      </c>
      <c r="S53" s="21">
        <v>2.4225360615983725E-3</v>
      </c>
      <c r="T53" s="46">
        <v>2095.5</v>
      </c>
      <c r="U53" s="46">
        <v>404.6</v>
      </c>
      <c r="V53" s="121">
        <v>36.844000000000001</v>
      </c>
      <c r="W53" s="18">
        <f>V53+0.021</f>
        <v>36.865000000000002</v>
      </c>
      <c r="X53" s="18">
        <v>36.8215</v>
      </c>
      <c r="Y53" s="18">
        <v>24.743099999999998</v>
      </c>
      <c r="Z53" s="119">
        <v>24.797000000000001</v>
      </c>
      <c r="AA53" s="17">
        <v>-9999</v>
      </c>
      <c r="AB53" s="17">
        <v>-9999</v>
      </c>
      <c r="AC53" s="17">
        <v>204.96566296883256</v>
      </c>
      <c r="AD53" s="17">
        <v>19.887955182072826</v>
      </c>
      <c r="AE53" s="17">
        <v>12.018427250225796</v>
      </c>
      <c r="AF53" s="17">
        <f t="shared" si="2"/>
        <v>200.02504437282383</v>
      </c>
      <c r="AG53" s="17">
        <f t="shared" si="3"/>
        <v>19.408563659678762</v>
      </c>
      <c r="AH53" s="17">
        <v>-9999</v>
      </c>
      <c r="AI53" s="17">
        <v>-9999</v>
      </c>
      <c r="AJ53" s="135">
        <v>1425</v>
      </c>
      <c r="AK53" s="14">
        <v>-9999</v>
      </c>
      <c r="AL53" s="19">
        <v>5.5474710225187236</v>
      </c>
      <c r="AM53" s="19">
        <v>0.7546434558349453</v>
      </c>
      <c r="AN53" s="19">
        <v>0.74</v>
      </c>
      <c r="AP53" s="35">
        <v>26</v>
      </c>
      <c r="AQ53" s="16">
        <v>7</v>
      </c>
      <c r="AR53" s="18">
        <v>24.743099999999998</v>
      </c>
      <c r="AS53" s="119">
        <v>24.797000000000001</v>
      </c>
      <c r="AT53" s="19">
        <v>5.5474710225187236</v>
      </c>
      <c r="AU53" s="19">
        <v>0.7546434558349453</v>
      </c>
    </row>
    <row r="54" spans="1:51" x14ac:dyDescent="0.2">
      <c r="A54" s="35">
        <v>27</v>
      </c>
      <c r="B54" s="14">
        <v>1</v>
      </c>
      <c r="C54" s="15">
        <v>14</v>
      </c>
      <c r="D54" s="15">
        <v>1</v>
      </c>
      <c r="E54" s="15">
        <v>1998</v>
      </c>
      <c r="F54" s="16">
        <v>1</v>
      </c>
      <c r="G54" s="18">
        <v>-9999</v>
      </c>
      <c r="H54" s="17">
        <v>4.676468637201908</v>
      </c>
      <c r="I54" s="46">
        <v>203.67894761332354</v>
      </c>
      <c r="J54" s="17">
        <v>-9999</v>
      </c>
      <c r="K54" s="17">
        <v>0.1</v>
      </c>
      <c r="L54" s="17">
        <v>-9999</v>
      </c>
      <c r="M54" s="17">
        <v>-9999</v>
      </c>
      <c r="N54" s="17">
        <v>-9999</v>
      </c>
      <c r="O54" s="17">
        <v>-9999</v>
      </c>
      <c r="P54" s="17">
        <v>-9999</v>
      </c>
      <c r="Q54" s="17">
        <v>-9999</v>
      </c>
      <c r="R54" s="119">
        <v>8.0617999999999999</v>
      </c>
      <c r="S54" s="21">
        <v>2.4160000000000002E-3</v>
      </c>
      <c r="T54" s="46">
        <v>2080.1</v>
      </c>
      <c r="U54" s="46">
        <v>386.9</v>
      </c>
      <c r="V54" s="18">
        <v>36.911000000000001</v>
      </c>
      <c r="W54" s="18">
        <v>-9999</v>
      </c>
      <c r="X54" s="18">
        <v>-9999</v>
      </c>
      <c r="Y54" s="18">
        <v>24.73</v>
      </c>
      <c r="Z54" s="119">
        <v>-9999</v>
      </c>
      <c r="AA54" s="17">
        <v>-9999</v>
      </c>
      <c r="AB54" s="17">
        <v>-9999</v>
      </c>
      <c r="AC54" s="17">
        <v>175.97728473322769</v>
      </c>
      <c r="AD54" s="17">
        <v>25.58356676003735</v>
      </c>
      <c r="AE54" s="17">
        <v>8.0214370631424732</v>
      </c>
      <c r="AF54" s="17">
        <f t="shared" si="2"/>
        <v>171.73541986262097</v>
      </c>
      <c r="AG54" s="17">
        <f t="shared" si="3"/>
        <v>24.966884707755785</v>
      </c>
      <c r="AH54" s="17">
        <v>-9999</v>
      </c>
      <c r="AI54" s="17">
        <v>-9999</v>
      </c>
      <c r="AJ54" s="120">
        <v>120.25877362128809</v>
      </c>
      <c r="AK54" s="14">
        <v>-9999</v>
      </c>
      <c r="AL54" s="19">
        <v>7.8542001559766925</v>
      </c>
      <c r="AM54" s="19">
        <v>0.63439393939393951</v>
      </c>
      <c r="AN54" s="19">
        <v>0.46</v>
      </c>
      <c r="AP54" s="35">
        <v>27</v>
      </c>
      <c r="AQ54" s="16">
        <v>1</v>
      </c>
      <c r="AR54" s="18">
        <v>24.73</v>
      </c>
      <c r="AS54" s="119">
        <v>-9999</v>
      </c>
      <c r="AT54" s="19">
        <v>7.8542001559766925</v>
      </c>
      <c r="AU54" s="19">
        <v>0.63439393939393951</v>
      </c>
      <c r="AV54" s="29">
        <f>AVERAGE(AR54:AR55)</f>
        <v>24.725000000000001</v>
      </c>
      <c r="AW54" s="29">
        <f>AVERAGE(AS54:AS55)</f>
        <v>-9999</v>
      </c>
      <c r="AX54" s="29">
        <f>AVERAGE(AT54:AT55)</f>
        <v>6.7900732574407048</v>
      </c>
      <c r="AY54" s="29">
        <f>AVERAGE(AU54:AU55)</f>
        <v>0.65366666666666673</v>
      </c>
    </row>
    <row r="55" spans="1:51" x14ac:dyDescent="0.2">
      <c r="A55" s="35">
        <v>27</v>
      </c>
      <c r="B55" s="14">
        <v>1</v>
      </c>
      <c r="C55" s="15">
        <v>14</v>
      </c>
      <c r="D55" s="15">
        <v>1</v>
      </c>
      <c r="E55" s="15">
        <v>1998</v>
      </c>
      <c r="F55" s="16">
        <v>7</v>
      </c>
      <c r="G55" s="18">
        <v>-9999</v>
      </c>
      <c r="H55" s="17">
        <v>4.6176546221087342</v>
      </c>
      <c r="I55" s="46">
        <v>201.11736159010167</v>
      </c>
      <c r="J55" s="17">
        <v>-9999</v>
      </c>
      <c r="K55" s="17">
        <v>0.1</v>
      </c>
      <c r="L55" s="17">
        <v>-9999</v>
      </c>
      <c r="M55" s="17">
        <v>-9999</v>
      </c>
      <c r="N55" s="17">
        <v>-9999</v>
      </c>
      <c r="O55" s="17">
        <v>-9999</v>
      </c>
      <c r="P55" s="17">
        <v>-9999</v>
      </c>
      <c r="Q55" s="17">
        <v>-9999</v>
      </c>
      <c r="R55" s="119">
        <v>8.0617000000000001</v>
      </c>
      <c r="S55" s="21">
        <v>2.4161284766721735E-3</v>
      </c>
      <c r="T55" s="46">
        <v>2080.1999999999998</v>
      </c>
      <c r="U55" s="46">
        <v>386.9</v>
      </c>
      <c r="V55" s="18">
        <v>36.914000000000001</v>
      </c>
      <c r="W55" s="18">
        <v>-9999</v>
      </c>
      <c r="X55" s="18">
        <v>-9999</v>
      </c>
      <c r="Y55" s="18">
        <v>24.72</v>
      </c>
      <c r="Z55" s="119">
        <v>-9999</v>
      </c>
      <c r="AA55" s="17">
        <v>-9999</v>
      </c>
      <c r="AB55" s="17">
        <v>-9999</v>
      </c>
      <c r="AC55" s="17">
        <v>168.1854199683043</v>
      </c>
      <c r="AD55" s="17">
        <v>28.384687208216619</v>
      </c>
      <c r="AE55" s="17">
        <v>6.9097270350939866</v>
      </c>
      <c r="AF55" s="17">
        <f t="shared" si="2"/>
        <v>164.13137500566441</v>
      </c>
      <c r="AG55" s="17">
        <f t="shared" si="3"/>
        <v>27.700485223203493</v>
      </c>
      <c r="AH55" s="17">
        <v>-9999</v>
      </c>
      <c r="AI55" s="17">
        <v>-9999</v>
      </c>
      <c r="AJ55" s="129">
        <v>233.57153875819515</v>
      </c>
      <c r="AK55" s="14">
        <v>-9999</v>
      </c>
      <c r="AL55" s="19">
        <v>5.7259463589047179</v>
      </c>
      <c r="AM55" s="19">
        <v>0.67293939393939395</v>
      </c>
      <c r="AN55" s="19">
        <v>0.56999999999999995</v>
      </c>
      <c r="AP55" s="35">
        <v>27</v>
      </c>
      <c r="AQ55" s="16">
        <v>7</v>
      </c>
      <c r="AR55" s="18">
        <v>24.72</v>
      </c>
      <c r="AS55" s="119">
        <v>-9999</v>
      </c>
      <c r="AT55" s="19">
        <v>5.7259463589047179</v>
      </c>
      <c r="AU55" s="19">
        <v>0.67293939393939395</v>
      </c>
    </row>
    <row r="56" spans="1:51" x14ac:dyDescent="0.2">
      <c r="A56" s="35">
        <v>28</v>
      </c>
      <c r="B56" s="14">
        <v>1</v>
      </c>
      <c r="C56" s="15">
        <v>11</v>
      </c>
      <c r="D56" s="15">
        <v>2</v>
      </c>
      <c r="E56" s="15">
        <v>1998</v>
      </c>
      <c r="F56" s="16">
        <v>1</v>
      </c>
      <c r="G56" s="18">
        <v>1.85</v>
      </c>
      <c r="H56" s="17">
        <v>4.6352164285682012</v>
      </c>
      <c r="I56" s="46">
        <v>201.98077583874544</v>
      </c>
      <c r="J56" s="17">
        <v>-9999</v>
      </c>
      <c r="K56" s="17">
        <v>-9999</v>
      </c>
      <c r="L56" s="17">
        <v>-9999</v>
      </c>
      <c r="M56" s="17">
        <v>0.65</v>
      </c>
      <c r="N56" s="17">
        <v>0</v>
      </c>
      <c r="O56" s="17">
        <v>0</v>
      </c>
      <c r="P56" s="17">
        <v>0.01</v>
      </c>
      <c r="Q56" s="17">
        <v>0</v>
      </c>
      <c r="R56" s="119">
        <v>8.0783000000000005</v>
      </c>
      <c r="S56" s="21">
        <v>2.4130000000000002E-3</v>
      </c>
      <c r="T56" s="46">
        <v>2066.5</v>
      </c>
      <c r="U56" s="46">
        <v>385.4</v>
      </c>
      <c r="V56" s="18">
        <v>36.951000000000001</v>
      </c>
      <c r="W56" s="18">
        <v>-9999</v>
      </c>
      <c r="X56" s="18">
        <v>36.941183487300421</v>
      </c>
      <c r="Y56" s="18">
        <v>25.855899999999998</v>
      </c>
      <c r="Z56" s="119">
        <v>24.5458</v>
      </c>
      <c r="AA56" s="17">
        <v>-9999</v>
      </c>
      <c r="AB56" s="17">
        <v>-9999</v>
      </c>
      <c r="AC56" s="17">
        <v>113.21315372424721</v>
      </c>
      <c r="AD56" s="17">
        <v>11.76470588235294</v>
      </c>
      <c r="AE56" s="17">
        <v>11.222057099567076</v>
      </c>
      <c r="AF56" s="17">
        <f t="shared" si="2"/>
        <v>110.48419412925462</v>
      </c>
      <c r="AG56" s="17">
        <f t="shared" si="3"/>
        <v>11.481122164880395</v>
      </c>
      <c r="AH56" s="17">
        <v>-9999</v>
      </c>
      <c r="AI56" s="17">
        <v>-9999</v>
      </c>
      <c r="AJ56" s="129">
        <v>403.96276595744683</v>
      </c>
      <c r="AK56" s="14">
        <v>-9999</v>
      </c>
      <c r="AL56" s="19">
        <v>2.1218160187423467</v>
      </c>
      <c r="AM56" s="19">
        <v>0.37260606060606066</v>
      </c>
      <c r="AN56" s="19">
        <v>0.22</v>
      </c>
      <c r="AP56" s="35">
        <v>28</v>
      </c>
      <c r="AQ56" s="16">
        <v>1</v>
      </c>
      <c r="AR56" s="18">
        <v>25.855899999999998</v>
      </c>
      <c r="AS56" s="119">
        <v>24.5458</v>
      </c>
      <c r="AT56" s="19">
        <v>2.1218160187423467</v>
      </c>
      <c r="AU56" s="19">
        <v>0.37260606060606066</v>
      </c>
      <c r="AV56" s="29">
        <f>AVERAGE(AR56:AR57)</f>
        <v>25.857949999999999</v>
      </c>
      <c r="AW56" s="29">
        <f>AVERAGE(AS56:AS57)</f>
        <v>24.545549999999999</v>
      </c>
      <c r="AX56" s="29">
        <f>AVERAGE(AT56:AT57)</f>
        <v>1.9106028572694005</v>
      </c>
      <c r="AY56" s="29">
        <f>AVERAGE(AU56:AU57)</f>
        <v>0.38143939393939397</v>
      </c>
    </row>
    <row r="57" spans="1:51" x14ac:dyDescent="0.2">
      <c r="A57" s="35">
        <v>28</v>
      </c>
      <c r="B57" s="14">
        <v>1</v>
      </c>
      <c r="C57" s="15">
        <v>11</v>
      </c>
      <c r="D57" s="15">
        <v>2</v>
      </c>
      <c r="E57" s="15">
        <v>1998</v>
      </c>
      <c r="F57" s="16">
        <v>7</v>
      </c>
      <c r="G57" s="18">
        <v>7.7809999999999997</v>
      </c>
      <c r="H57" s="17">
        <v>4.6191886064838137</v>
      </c>
      <c r="I57" s="46">
        <v>201.28235927298218</v>
      </c>
      <c r="J57" s="17">
        <v>-9999</v>
      </c>
      <c r="K57" s="17">
        <v>-9999</v>
      </c>
      <c r="L57" s="17">
        <v>-9999</v>
      </c>
      <c r="M57" s="17">
        <v>0.68</v>
      </c>
      <c r="N57" s="17">
        <v>0.01</v>
      </c>
      <c r="O57" s="17">
        <v>0</v>
      </c>
      <c r="P57" s="17">
        <v>0.03</v>
      </c>
      <c r="Q57" s="17">
        <v>0</v>
      </c>
      <c r="R57" s="119">
        <v>8.0772999999999993</v>
      </c>
      <c r="S57" s="21">
        <v>2.4133362984691785E-3</v>
      </c>
      <c r="T57" s="46">
        <v>2067.5</v>
      </c>
      <c r="U57" s="46">
        <v>386.6</v>
      </c>
      <c r="V57" s="18">
        <v>36.945</v>
      </c>
      <c r="W57" s="18">
        <v>-9999</v>
      </c>
      <c r="X57" s="18">
        <v>36.941803324216082</v>
      </c>
      <c r="Y57" s="18">
        <v>25.86</v>
      </c>
      <c r="Z57" s="119">
        <v>24.545300000000001</v>
      </c>
      <c r="AA57" s="17">
        <v>-9999</v>
      </c>
      <c r="AB57" s="17">
        <v>-9999</v>
      </c>
      <c r="AC57" s="17">
        <v>131.14104595879556</v>
      </c>
      <c r="AD57" s="17">
        <v>14.005602240896355</v>
      </c>
      <c r="AE57" s="17">
        <v>10.919267737405534</v>
      </c>
      <c r="AF57" s="17">
        <f t="shared" si="2"/>
        <v>127.97994140606575</v>
      </c>
      <c r="AG57" s="17">
        <f t="shared" si="3"/>
        <v>13.668002577238564</v>
      </c>
      <c r="AH57" s="17">
        <v>-9999</v>
      </c>
      <c r="AI57" s="17">
        <v>-9999</v>
      </c>
      <c r="AJ57" s="136">
        <v>-9999</v>
      </c>
      <c r="AK57" s="14">
        <v>-9999</v>
      </c>
      <c r="AL57" s="19">
        <v>1.6993896957964543</v>
      </c>
      <c r="AM57" s="19">
        <v>0.39027272727272733</v>
      </c>
      <c r="AN57" s="19">
        <v>0.25</v>
      </c>
      <c r="AP57" s="35">
        <v>28</v>
      </c>
      <c r="AQ57" s="16">
        <v>7</v>
      </c>
      <c r="AR57" s="18">
        <v>25.86</v>
      </c>
      <c r="AS57" s="119">
        <v>24.545300000000001</v>
      </c>
      <c r="AT57" s="19">
        <v>1.6993896957964543</v>
      </c>
      <c r="AU57" s="19">
        <v>0.39027272727272733</v>
      </c>
    </row>
    <row r="58" spans="1:51" x14ac:dyDescent="0.2">
      <c r="A58" s="35">
        <v>29</v>
      </c>
      <c r="B58" s="14">
        <v>2</v>
      </c>
      <c r="C58" s="15">
        <v>12</v>
      </c>
      <c r="D58" s="15">
        <v>3</v>
      </c>
      <c r="E58" s="15">
        <v>1998</v>
      </c>
      <c r="F58" s="16">
        <v>1</v>
      </c>
      <c r="G58" s="18">
        <v>1.9059999999999999</v>
      </c>
      <c r="H58" s="17">
        <v>6.1912158936554604</v>
      </c>
      <c r="I58" s="46">
        <v>269.57336065643938</v>
      </c>
      <c r="J58" s="17">
        <v>-9999</v>
      </c>
      <c r="K58" s="17">
        <v>-9999</v>
      </c>
      <c r="L58" s="17">
        <v>-9999</v>
      </c>
      <c r="M58" s="17">
        <v>0.28000000000000003</v>
      </c>
      <c r="N58" s="17">
        <v>7.0000000000000007E-2</v>
      </c>
      <c r="O58" s="17">
        <v>0.06</v>
      </c>
      <c r="P58" s="17">
        <v>0.09</v>
      </c>
      <c r="Q58" s="17">
        <v>0</v>
      </c>
      <c r="R58" s="119">
        <v>8.1234000000000002</v>
      </c>
      <c r="S58" s="21">
        <v>2.4130000000000002E-3</v>
      </c>
      <c r="T58" s="46">
        <v>2037.2</v>
      </c>
      <c r="U58" s="46">
        <v>298.3</v>
      </c>
      <c r="V58" s="18">
        <v>36.848999999999997</v>
      </c>
      <c r="W58" s="18">
        <v>-9999</v>
      </c>
      <c r="X58" s="18">
        <v>36.814100000000003</v>
      </c>
      <c r="Y58" s="18">
        <v>22.7272</v>
      </c>
      <c r="Z58" s="119">
        <v>25.389299999999999</v>
      </c>
      <c r="AA58" s="17">
        <v>-9999</v>
      </c>
      <c r="AB58" s="17">
        <v>-9999</v>
      </c>
      <c r="AC58" s="17">
        <v>709.5879556259905</v>
      </c>
      <c r="AD58" s="17">
        <v>56.582633053221294</v>
      </c>
      <c r="AE58" s="17">
        <v>14.624456730050927</v>
      </c>
      <c r="AF58" s="17">
        <f t="shared" si="2"/>
        <v>692.48361044792671</v>
      </c>
      <c r="AG58" s="17">
        <f t="shared" si="3"/>
        <v>55.218730412043811</v>
      </c>
      <c r="AH58" s="17">
        <v>-9999</v>
      </c>
      <c r="AI58" s="17">
        <v>-9999</v>
      </c>
      <c r="AJ58" s="120">
        <v>-9999</v>
      </c>
      <c r="AK58" s="14">
        <v>-9999</v>
      </c>
      <c r="AL58" s="19">
        <v>31.331904849597841</v>
      </c>
      <c r="AM58" s="19">
        <v>6.4178181818181823</v>
      </c>
      <c r="AN58" s="19">
        <v>3.1510909090909087</v>
      </c>
      <c r="AP58" s="35">
        <v>29</v>
      </c>
      <c r="AQ58" s="16">
        <v>1</v>
      </c>
      <c r="AR58" s="18">
        <v>22.7272</v>
      </c>
      <c r="AS58" s="119">
        <v>25.389299999999999</v>
      </c>
      <c r="AT58" s="19">
        <v>31.331904849597841</v>
      </c>
      <c r="AU58" s="19">
        <v>6.4178181818181823</v>
      </c>
      <c r="AV58" s="29">
        <f>AVERAGE(AR58:AR59)</f>
        <v>22.33325</v>
      </c>
      <c r="AW58" s="29">
        <f>AVERAGE(AS58:AS59)</f>
        <v>25.515549999999998</v>
      </c>
      <c r="AX58" s="29">
        <f>AVERAGE(AT58:AT59)</f>
        <v>25.947961477144876</v>
      </c>
      <c r="AY58" s="29">
        <f>AVERAGE(AU58:AU59)</f>
        <v>6.131939393939394</v>
      </c>
    </row>
    <row r="59" spans="1:51" x14ac:dyDescent="0.2">
      <c r="A59" s="35">
        <v>29</v>
      </c>
      <c r="B59" s="14">
        <v>2</v>
      </c>
      <c r="C59" s="15">
        <v>12</v>
      </c>
      <c r="D59" s="15">
        <v>3</v>
      </c>
      <c r="E59" s="15">
        <v>1998</v>
      </c>
      <c r="F59" s="16">
        <v>7</v>
      </c>
      <c r="G59" s="18">
        <v>7.8949999999999996</v>
      </c>
      <c r="H59" s="17">
        <v>4.6510831457826631</v>
      </c>
      <c r="I59" s="46">
        <v>202.4745396750132</v>
      </c>
      <c r="J59" s="17">
        <v>-9999</v>
      </c>
      <c r="K59" s="17">
        <v>-9999</v>
      </c>
      <c r="L59" s="17">
        <v>-9999</v>
      </c>
      <c r="M59" s="17">
        <v>0.28000000000000003</v>
      </c>
      <c r="N59" s="17">
        <v>0.1</v>
      </c>
      <c r="O59" s="17">
        <v>1.05</v>
      </c>
      <c r="P59" s="17">
        <v>0.16</v>
      </c>
      <c r="Q59" s="17">
        <v>0</v>
      </c>
      <c r="R59" s="119">
        <v>8.0310000000000006</v>
      </c>
      <c r="S59" s="17">
        <v>-9999</v>
      </c>
      <c r="T59" s="137">
        <v>2093.5</v>
      </c>
      <c r="U59" s="137">
        <v>377</v>
      </c>
      <c r="V59" s="18">
        <v>36.862000000000002</v>
      </c>
      <c r="W59" s="18">
        <v>-9999</v>
      </c>
      <c r="X59" s="18">
        <v>36.850499999999997</v>
      </c>
      <c r="Y59" s="18">
        <v>21.939299999999999</v>
      </c>
      <c r="Z59" s="119">
        <v>25.6418</v>
      </c>
      <c r="AA59" s="17">
        <v>-9999</v>
      </c>
      <c r="AB59" s="17">
        <v>-9999</v>
      </c>
      <c r="AC59" s="17">
        <v>312.00475435816162</v>
      </c>
      <c r="AD59" s="17">
        <v>48.179271708683473</v>
      </c>
      <c r="AE59" s="17">
        <v>7.551924526809926</v>
      </c>
      <c r="AF59" s="17">
        <f t="shared" si="2"/>
        <v>304.48399956881195</v>
      </c>
      <c r="AG59" s="17">
        <f t="shared" si="3"/>
        <v>47.017928865700668</v>
      </c>
      <c r="AH59" s="17">
        <v>-9999</v>
      </c>
      <c r="AI59" s="17">
        <v>-9999</v>
      </c>
      <c r="AJ59" s="129">
        <v>202.13755210306934</v>
      </c>
      <c r="AK59" s="14">
        <v>-9999</v>
      </c>
      <c r="AL59" s="19">
        <v>20.564018104691911</v>
      </c>
      <c r="AM59" s="19">
        <v>5.8460606060606057</v>
      </c>
      <c r="AN59" s="19">
        <v>3.0257111111111108</v>
      </c>
      <c r="AP59" s="35">
        <v>29</v>
      </c>
      <c r="AQ59" s="16">
        <v>7</v>
      </c>
      <c r="AR59" s="18">
        <v>21.939299999999999</v>
      </c>
      <c r="AS59" s="119">
        <v>25.6418</v>
      </c>
      <c r="AT59" s="19">
        <v>20.564018104691911</v>
      </c>
      <c r="AU59" s="19">
        <v>5.8460606060606057</v>
      </c>
    </row>
    <row r="60" spans="1:51" x14ac:dyDescent="0.2">
      <c r="A60" s="35">
        <v>30</v>
      </c>
      <c r="B60" s="14">
        <v>1</v>
      </c>
      <c r="C60" s="15">
        <v>21</v>
      </c>
      <c r="D60" s="15">
        <v>4</v>
      </c>
      <c r="E60" s="15">
        <v>1998</v>
      </c>
      <c r="F60" s="16">
        <v>1</v>
      </c>
      <c r="G60" s="18">
        <v>1.421</v>
      </c>
      <c r="H60" s="17">
        <v>4.6559857350019866</v>
      </c>
      <c r="I60" s="46">
        <v>202.9452314263566</v>
      </c>
      <c r="J60" s="17">
        <v>-9999</v>
      </c>
      <c r="K60" s="17">
        <v>-9999</v>
      </c>
      <c r="L60" s="17">
        <v>-9999</v>
      </c>
      <c r="M60" s="17">
        <v>4.4223939658325495E-2</v>
      </c>
      <c r="N60" s="17">
        <v>6.0579490561927352E-2</v>
      </c>
      <c r="O60" s="17">
        <v>0.57032260972200122</v>
      </c>
      <c r="P60" s="17">
        <v>7.5464719721028597E-2</v>
      </c>
      <c r="Q60" s="17">
        <v>0.7850392818873364</v>
      </c>
      <c r="R60" s="119">
        <v>8.0556999999999999</v>
      </c>
      <c r="S60" s="21">
        <v>2.4120000000000001E-3</v>
      </c>
      <c r="T60" s="46">
        <v>2080.1999999999998</v>
      </c>
      <c r="U60" s="46">
        <v>424.9</v>
      </c>
      <c r="V60" s="18">
        <v>36.942999999999998</v>
      </c>
      <c r="W60" s="18">
        <v>-9999</v>
      </c>
      <c r="X60" s="18">
        <v>36.928420425810209</v>
      </c>
      <c r="Y60" s="18">
        <v>26.939299999999999</v>
      </c>
      <c r="Z60" s="119">
        <v>24.192499999999999</v>
      </c>
      <c r="AA60" s="17">
        <v>-9999</v>
      </c>
      <c r="AB60" s="17">
        <v>-9999</v>
      </c>
      <c r="AC60" s="17">
        <v>109.24314345991561</v>
      </c>
      <c r="AD60" s="17">
        <v>9.8788443616029813</v>
      </c>
      <c r="AE60" s="17">
        <v>12.895693577565693</v>
      </c>
      <c r="AF60" s="17">
        <f t="shared" si="2"/>
        <v>106.60987943780191</v>
      </c>
      <c r="AG60" s="17">
        <f t="shared" si="3"/>
        <v>9.6407186118893158</v>
      </c>
      <c r="AH60" s="17">
        <v>-9999</v>
      </c>
      <c r="AI60" s="17">
        <v>-9999</v>
      </c>
      <c r="AJ60" s="14">
        <v>74.611702127659569</v>
      </c>
      <c r="AK60" s="14">
        <v>-9999</v>
      </c>
      <c r="AL60" s="19">
        <v>1.2188720038048428</v>
      </c>
      <c r="AM60" s="112">
        <v>0.28999999999999998</v>
      </c>
      <c r="AN60" s="19">
        <v>6.3004361001317524E-2</v>
      </c>
      <c r="AP60" s="35">
        <v>30</v>
      </c>
      <c r="AQ60" s="16">
        <v>1</v>
      </c>
      <c r="AR60" s="18">
        <v>26.939299999999999</v>
      </c>
      <c r="AS60" s="119">
        <v>24.192499999999999</v>
      </c>
      <c r="AT60" s="19">
        <v>1.2188720038048428</v>
      </c>
      <c r="AU60" s="112">
        <v>0.28999999999999998</v>
      </c>
      <c r="AV60" s="29">
        <f>AVERAGE(AR60:AR61)</f>
        <v>26.50985</v>
      </c>
      <c r="AW60" s="29">
        <f>AVERAGE(AS60:AS61)</f>
        <v>24.3339</v>
      </c>
      <c r="AX60" s="29">
        <f>AVERAGE(AT60:AT61)</f>
        <v>1.1095931142512168</v>
      </c>
      <c r="AY60" s="29">
        <f>AVERAGE(AU60:AU61)</f>
        <v>0.29499999999999998</v>
      </c>
    </row>
    <row r="61" spans="1:51" x14ac:dyDescent="0.2">
      <c r="A61" s="35">
        <v>30</v>
      </c>
      <c r="B61" s="14">
        <v>1</v>
      </c>
      <c r="C61" s="15">
        <v>21</v>
      </c>
      <c r="D61" s="15">
        <v>4</v>
      </c>
      <c r="E61" s="15">
        <v>1998</v>
      </c>
      <c r="F61" s="16">
        <v>7</v>
      </c>
      <c r="G61" s="18">
        <v>7.5229999999999997</v>
      </c>
      <c r="H61" s="17">
        <v>4.6379392980088241</v>
      </c>
      <c r="I61" s="46">
        <v>202.11915415682458</v>
      </c>
      <c r="J61" s="17">
        <v>-9999</v>
      </c>
      <c r="K61" s="17">
        <v>-9999</v>
      </c>
      <c r="L61" s="17">
        <v>-9999</v>
      </c>
      <c r="M61" s="17">
        <v>0</v>
      </c>
      <c r="N61" s="17">
        <v>3.5835551093487267E-2</v>
      </c>
      <c r="O61" s="17">
        <v>0.50932879474047021</v>
      </c>
      <c r="P61" s="17">
        <v>7.4567140194509066E-2</v>
      </c>
      <c r="Q61" s="17">
        <v>0.71556553643578957</v>
      </c>
      <c r="R61" s="119">
        <v>8.0586000000000002</v>
      </c>
      <c r="S61" s="21">
        <v>2.4287460160225642E-3</v>
      </c>
      <c r="T61" s="46">
        <v>2093.4</v>
      </c>
      <c r="U61" s="46">
        <v>414.2</v>
      </c>
      <c r="V61" s="18">
        <v>36.9465</v>
      </c>
      <c r="W61" s="18">
        <v>-9999</v>
      </c>
      <c r="X61" s="18">
        <v>36.940666211553058</v>
      </c>
      <c r="Y61" s="18">
        <v>26.080400000000001</v>
      </c>
      <c r="Z61" s="119">
        <v>24.475300000000001</v>
      </c>
      <c r="AA61" s="17">
        <v>-9999</v>
      </c>
      <c r="AB61" s="17">
        <v>-9999</v>
      </c>
      <c r="AC61" s="17">
        <v>119.85759493670886</v>
      </c>
      <c r="AD61" s="17">
        <v>16.402609506057782</v>
      </c>
      <c r="AE61" s="17">
        <v>8.5213670582978853</v>
      </c>
      <c r="AF61" s="17">
        <f t="shared" si="2"/>
        <v>116.96847363785388</v>
      </c>
      <c r="AG61" s="17">
        <f t="shared" si="3"/>
        <v>16.00723090275962</v>
      </c>
      <c r="AH61" s="17">
        <v>-9999</v>
      </c>
      <c r="AI61" s="17">
        <v>-9999</v>
      </c>
      <c r="AJ61" s="120">
        <v>112.5642288745737</v>
      </c>
      <c r="AK61" s="14">
        <v>-9999</v>
      </c>
      <c r="AL61" s="19">
        <v>1.0003142246975907</v>
      </c>
      <c r="AM61" s="112">
        <v>0.3</v>
      </c>
      <c r="AN61" s="19">
        <v>7.2623668600902649E-2</v>
      </c>
      <c r="AP61" s="35">
        <v>30</v>
      </c>
      <c r="AQ61" s="16">
        <v>7</v>
      </c>
      <c r="AR61" s="18">
        <v>26.080400000000001</v>
      </c>
      <c r="AS61" s="119">
        <v>24.475300000000001</v>
      </c>
      <c r="AT61" s="19">
        <v>1.0003142246975907</v>
      </c>
      <c r="AU61" s="112">
        <v>0.3</v>
      </c>
    </row>
    <row r="62" spans="1:51" x14ac:dyDescent="0.2">
      <c r="A62" s="35">
        <v>31</v>
      </c>
      <c r="B62" s="14">
        <v>2</v>
      </c>
      <c r="C62" s="15">
        <v>9</v>
      </c>
      <c r="D62" s="15">
        <v>6</v>
      </c>
      <c r="E62" s="15">
        <v>1998</v>
      </c>
      <c r="F62" s="16">
        <v>1</v>
      </c>
      <c r="G62" s="18">
        <v>2.4319999999999999</v>
      </c>
      <c r="H62" s="17">
        <v>4.5385807846939619</v>
      </c>
      <c r="I62" s="46">
        <v>197.88574431332063</v>
      </c>
      <c r="J62" s="17">
        <v>-9999</v>
      </c>
      <c r="K62" s="17">
        <v>-9999</v>
      </c>
      <c r="L62" s="17">
        <v>-9999</v>
      </c>
      <c r="M62" s="17">
        <v>2.2151928269800836E-2</v>
      </c>
      <c r="N62" s="17">
        <v>1.9364319675057032E-2</v>
      </c>
      <c r="O62" s="17">
        <v>0.10483318450065196</v>
      </c>
      <c r="P62" s="20">
        <v>7.0005354993721305E-2</v>
      </c>
      <c r="Q62" s="17">
        <v>0</v>
      </c>
      <c r="R62" s="119">
        <v>8.0632000000000001</v>
      </c>
      <c r="S62" s="21">
        <v>2.4155069220300812E-3</v>
      </c>
      <c r="T62" s="46">
        <v>2079</v>
      </c>
      <c r="U62" s="46">
        <v>421.7</v>
      </c>
      <c r="V62" s="18">
        <v>36.883000000000003</v>
      </c>
      <c r="W62" s="18">
        <v>-9999</v>
      </c>
      <c r="X62" s="18">
        <v>36.867124609829176</v>
      </c>
      <c r="Y62" s="18">
        <v>27.287500000000001</v>
      </c>
      <c r="Z62" s="119">
        <v>24.033899999999999</v>
      </c>
      <c r="AA62" s="17">
        <v>-9999</v>
      </c>
      <c r="AB62" s="17">
        <v>-9999</v>
      </c>
      <c r="AC62" s="17">
        <v>79.245780590717303</v>
      </c>
      <c r="AD62" s="17">
        <v>4.8462255358807083</v>
      </c>
      <c r="AE62" s="17">
        <v>19.069055639301798</v>
      </c>
      <c r="AF62" s="17">
        <f t="shared" si="2"/>
        <v>77.335591481133321</v>
      </c>
      <c r="AG62" s="17">
        <f t="shared" si="3"/>
        <v>4.7294091303607972</v>
      </c>
      <c r="AH62" s="17">
        <v>-9999</v>
      </c>
      <c r="AI62" s="17">
        <v>-9999</v>
      </c>
      <c r="AJ62" s="120">
        <v>132.81887078438803</v>
      </c>
      <c r="AK62" s="14">
        <v>-9999</v>
      </c>
      <c r="AL62" s="19">
        <v>1.6348303464356035</v>
      </c>
      <c r="AM62" s="19">
        <v>0.20782424242424247</v>
      </c>
      <c r="AN62" s="19">
        <v>0.15292909090909093</v>
      </c>
      <c r="AP62" s="35">
        <v>31</v>
      </c>
      <c r="AQ62" s="16">
        <v>1</v>
      </c>
      <c r="AR62" s="18">
        <v>27.287500000000001</v>
      </c>
      <c r="AS62" s="119">
        <v>24.033899999999999</v>
      </c>
      <c r="AT62" s="19">
        <v>1.6348303464356035</v>
      </c>
      <c r="AU62" s="19">
        <v>0.20782424242424247</v>
      </c>
      <c r="AV62" s="29">
        <f>AVERAGE(AR62:AR63)</f>
        <v>26.466050000000003</v>
      </c>
      <c r="AW62" s="29">
        <f>AVERAGE(AS62:AS63)</f>
        <v>24.299299999999999</v>
      </c>
      <c r="AX62" s="29">
        <f>AVERAGE(AT62:AT63)</f>
        <v>1.4962243040306529</v>
      </c>
      <c r="AY62" s="29">
        <f>AVERAGE(AU62:AU63)</f>
        <v>0.19545757575757577</v>
      </c>
    </row>
    <row r="63" spans="1:51" x14ac:dyDescent="0.2">
      <c r="A63" s="35">
        <v>31</v>
      </c>
      <c r="B63" s="14">
        <v>2</v>
      </c>
      <c r="C63" s="15">
        <v>9</v>
      </c>
      <c r="D63" s="15">
        <v>6</v>
      </c>
      <c r="E63" s="15">
        <v>1998</v>
      </c>
      <c r="F63" s="16">
        <v>7</v>
      </c>
      <c r="G63" s="18">
        <v>7.1029999999999998</v>
      </c>
      <c r="H63" s="17">
        <v>4.6386797848747836</v>
      </c>
      <c r="I63" s="46">
        <v>202.13169250134143</v>
      </c>
      <c r="J63" s="17">
        <v>-9999</v>
      </c>
      <c r="K63" s="17">
        <v>-9999</v>
      </c>
      <c r="L63" s="17">
        <v>-9999</v>
      </c>
      <c r="M63" s="20">
        <v>0</v>
      </c>
      <c r="N63" s="17">
        <v>6.8934526305836602E-2</v>
      </c>
      <c r="O63" s="17">
        <v>0.10297907702315465</v>
      </c>
      <c r="P63" s="20">
        <v>6.3107193443211362E-2</v>
      </c>
      <c r="Q63" s="17">
        <v>-4.0139788319164538E-3</v>
      </c>
      <c r="R63" s="119">
        <v>8.0629000000000008</v>
      </c>
      <c r="S63" s="21">
        <v>2.4258081541622591E-3</v>
      </c>
      <c r="T63" s="46">
        <v>2088.6999999999998</v>
      </c>
      <c r="U63" s="46">
        <v>401.8</v>
      </c>
      <c r="V63" s="18">
        <v>36.865000000000002</v>
      </c>
      <c r="W63" s="18">
        <v>-9999</v>
      </c>
      <c r="X63" s="18">
        <v>36.878628573209873</v>
      </c>
      <c r="Y63" s="18">
        <v>25.644600000000001</v>
      </c>
      <c r="Z63" s="119">
        <v>24.564699999999998</v>
      </c>
      <c r="AA63" s="17">
        <v>-9999</v>
      </c>
      <c r="AB63" s="17">
        <v>-9999</v>
      </c>
      <c r="AC63" s="17">
        <v>68.037974683544306</v>
      </c>
      <c r="AD63" s="17">
        <v>3.3550792171481825</v>
      </c>
      <c r="AE63" s="17">
        <v>23.648590354674884</v>
      </c>
      <c r="AF63" s="17">
        <f t="shared" si="2"/>
        <v>66.397945431389005</v>
      </c>
      <c r="AG63" s="17">
        <f t="shared" si="3"/>
        <v>3.2742063210190131</v>
      </c>
      <c r="AH63" s="17">
        <v>-9999</v>
      </c>
      <c r="AI63" s="17">
        <v>-9999</v>
      </c>
      <c r="AJ63" s="120">
        <v>151.72110647972718</v>
      </c>
      <c r="AK63" s="14">
        <v>-9999</v>
      </c>
      <c r="AL63" s="19">
        <v>1.3576182616257022</v>
      </c>
      <c r="AM63" s="19">
        <v>0.18309090909090911</v>
      </c>
      <c r="AN63" s="19">
        <v>0.15292909090909093</v>
      </c>
      <c r="AP63" s="35">
        <v>31</v>
      </c>
      <c r="AQ63" s="16">
        <v>7</v>
      </c>
      <c r="AR63" s="18">
        <v>25.644600000000001</v>
      </c>
      <c r="AS63" s="119">
        <v>24.564699999999998</v>
      </c>
      <c r="AT63" s="19">
        <v>1.3576182616257022</v>
      </c>
      <c r="AU63" s="19">
        <v>0.18309090909090911</v>
      </c>
    </row>
    <row r="64" spans="1:51" x14ac:dyDescent="0.2">
      <c r="A64" s="35">
        <v>32</v>
      </c>
      <c r="B64" s="14">
        <v>2</v>
      </c>
      <c r="C64" s="15">
        <v>9</v>
      </c>
      <c r="D64" s="15">
        <v>7</v>
      </c>
      <c r="E64" s="15">
        <v>1998</v>
      </c>
      <c r="F64" s="16">
        <v>1</v>
      </c>
      <c r="G64" s="18">
        <v>1.2190000000000001</v>
      </c>
      <c r="H64" s="17">
        <v>4.5162628692709053</v>
      </c>
      <c r="I64" s="46">
        <v>196.73973272097112</v>
      </c>
      <c r="J64" s="17">
        <v>-9999</v>
      </c>
      <c r="K64" s="17">
        <v>-9999</v>
      </c>
      <c r="L64" s="17">
        <v>-9999</v>
      </c>
      <c r="M64" s="20">
        <v>0</v>
      </c>
      <c r="N64" s="20">
        <v>0</v>
      </c>
      <c r="O64" s="17">
        <v>7.1809788412371317E-2</v>
      </c>
      <c r="P64" s="20">
        <v>1.7011037107205453E-2</v>
      </c>
      <c r="Q64" s="20">
        <v>0</v>
      </c>
      <c r="R64" s="119">
        <v>8.0599000000000007</v>
      </c>
      <c r="S64" s="21">
        <v>2.392E-3</v>
      </c>
      <c r="T64" s="46">
        <v>2060.3000000000002</v>
      </c>
      <c r="U64" s="46">
        <v>386.3</v>
      </c>
      <c r="V64" s="18">
        <v>36.847999999999999</v>
      </c>
      <c r="W64" s="18">
        <v>-9999</v>
      </c>
      <c r="X64" s="18">
        <v>36.849058195063471</v>
      </c>
      <c r="Y64" s="18">
        <v>24.796800000000001</v>
      </c>
      <c r="Z64" s="119">
        <v>24.8033</v>
      </c>
      <c r="AA64" s="17">
        <v>-9999</v>
      </c>
      <c r="AB64" s="17">
        <v>-9999</v>
      </c>
      <c r="AC64" s="17">
        <v>138.32805489575085</v>
      </c>
      <c r="AD64" s="17">
        <v>15.454202789295138</v>
      </c>
      <c r="AE64" s="17">
        <v>10.438072843687099</v>
      </c>
      <c r="AF64" s="17">
        <f t="shared" si="2"/>
        <v>134.99371025251378</v>
      </c>
      <c r="AG64" s="17">
        <f t="shared" si="3"/>
        <v>15.081685165702293</v>
      </c>
      <c r="AH64" s="17">
        <v>-9999</v>
      </c>
      <c r="AI64" s="17">
        <v>-9999</v>
      </c>
      <c r="AJ64" s="14">
        <v>78.442286141202828</v>
      </c>
      <c r="AK64" s="14">
        <v>-9999</v>
      </c>
      <c r="AL64" s="19">
        <v>1.6501647664830996</v>
      </c>
      <c r="AM64" s="19">
        <v>0.24187272727272732</v>
      </c>
      <c r="AN64" s="19">
        <v>0.13813727272727269</v>
      </c>
      <c r="AP64" s="35">
        <v>32</v>
      </c>
      <c r="AQ64" s="16">
        <v>1</v>
      </c>
      <c r="AR64" s="18">
        <v>24.796800000000001</v>
      </c>
      <c r="AS64" s="119">
        <v>24.8033</v>
      </c>
      <c r="AT64" s="19">
        <v>1.6501647664830996</v>
      </c>
      <c r="AU64" s="19">
        <v>0.24187272727272732</v>
      </c>
      <c r="AV64" s="29">
        <f>AVERAGE(AR64:AR65)</f>
        <v>24.796199999999999</v>
      </c>
      <c r="AW64" s="29">
        <f>AVERAGE(AS64:AS65)</f>
        <v>24.81305</v>
      </c>
      <c r="AX64" s="29">
        <f>AVERAGE(AT64:AT65)</f>
        <v>1.5659017711568228</v>
      </c>
      <c r="AY64" s="29">
        <f>AVERAGE(AU64:AU65)</f>
        <v>0.2646787878787879</v>
      </c>
    </row>
    <row r="65" spans="1:51" x14ac:dyDescent="0.2">
      <c r="A65" s="35">
        <v>32</v>
      </c>
      <c r="B65" s="14">
        <v>2</v>
      </c>
      <c r="C65" s="15">
        <v>9</v>
      </c>
      <c r="D65" s="15">
        <v>7</v>
      </c>
      <c r="E65" s="15">
        <v>1998</v>
      </c>
      <c r="F65" s="16">
        <v>7</v>
      </c>
      <c r="G65" s="18">
        <v>7.65</v>
      </c>
      <c r="H65" s="17">
        <v>4.4192956819392268</v>
      </c>
      <c r="I65" s="46">
        <v>197.29222255329967</v>
      </c>
      <c r="J65" s="17">
        <v>-9999</v>
      </c>
      <c r="K65" s="17">
        <v>-9999</v>
      </c>
      <c r="L65" s="17">
        <v>-9999</v>
      </c>
      <c r="M65" s="20">
        <v>0</v>
      </c>
      <c r="N65" s="20">
        <v>0</v>
      </c>
      <c r="O65" s="17">
        <v>6.5380726203321554E-2</v>
      </c>
      <c r="P65" s="20">
        <v>1.3512336563994013E-2</v>
      </c>
      <c r="Q65" s="20">
        <v>0</v>
      </c>
      <c r="R65" s="119">
        <v>8.0543999999999993</v>
      </c>
      <c r="S65" s="21">
        <v>2.4211325807223676E-3</v>
      </c>
      <c r="T65" s="46">
        <v>2089.8000000000002</v>
      </c>
      <c r="U65" s="46">
        <v>397.3</v>
      </c>
      <c r="V65" s="18">
        <v>36.883000000000003</v>
      </c>
      <c r="W65" s="18">
        <v>-9999</v>
      </c>
      <c r="X65" s="18">
        <v>36.874401495578432</v>
      </c>
      <c r="Y65" s="18">
        <v>24.7956</v>
      </c>
      <c r="Z65" s="119">
        <v>24.822800000000001</v>
      </c>
      <c r="AA65" s="17">
        <v>-9999</v>
      </c>
      <c r="AB65" s="17">
        <v>-9999</v>
      </c>
      <c r="AC65" s="17">
        <v>152.48086566376352</v>
      </c>
      <c r="AD65" s="17">
        <v>19.788918205804748</v>
      </c>
      <c r="AE65" s="17">
        <v>8.9856594552117155</v>
      </c>
      <c r="AF65" s="17">
        <f t="shared" si="2"/>
        <v>148.80537295185277</v>
      </c>
      <c r="AG65" s="17">
        <f t="shared" si="3"/>
        <v>19.311913931691958</v>
      </c>
      <c r="AH65" s="17">
        <v>-9999</v>
      </c>
      <c r="AI65" s="17">
        <v>-9999</v>
      </c>
      <c r="AJ65" s="120">
        <v>124.91856555846095</v>
      </c>
      <c r="AK65" s="14">
        <v>-9999</v>
      </c>
      <c r="AL65" s="19">
        <v>1.481638775830546</v>
      </c>
      <c r="AM65" s="19">
        <v>0.28748484848484851</v>
      </c>
      <c r="AN65" s="19">
        <v>0.16036515151515157</v>
      </c>
      <c r="AP65" s="35">
        <v>32</v>
      </c>
      <c r="AQ65" s="16">
        <v>7</v>
      </c>
      <c r="AR65" s="18">
        <v>24.7956</v>
      </c>
      <c r="AS65" s="119">
        <v>24.822800000000001</v>
      </c>
      <c r="AT65" s="19">
        <v>1.481638775830546</v>
      </c>
      <c r="AU65" s="19">
        <v>0.28748484848484851</v>
      </c>
    </row>
    <row r="66" spans="1:51" x14ac:dyDescent="0.2">
      <c r="A66" s="35">
        <v>33</v>
      </c>
      <c r="B66" s="14">
        <v>1</v>
      </c>
      <c r="C66" s="15">
        <v>5</v>
      </c>
      <c r="D66" s="15">
        <v>8</v>
      </c>
      <c r="E66" s="15">
        <v>1998</v>
      </c>
      <c r="F66" s="16">
        <v>1</v>
      </c>
      <c r="G66" s="18">
        <v>1.9259999999999999</v>
      </c>
      <c r="H66" s="17">
        <v>4.5103396069745516</v>
      </c>
      <c r="I66" s="46">
        <v>196.75048538199661</v>
      </c>
      <c r="J66" s="17">
        <v>-9999</v>
      </c>
      <c r="K66" s="17">
        <v>-9999</v>
      </c>
      <c r="L66" s="17">
        <v>-9999</v>
      </c>
      <c r="M66" s="17">
        <v>0</v>
      </c>
      <c r="N66" s="20">
        <v>7.7809858340710907E-3</v>
      </c>
      <c r="O66" s="17">
        <v>1.1916077298621756E-2</v>
      </c>
      <c r="P66" s="20">
        <v>1.3445339979407665E-2</v>
      </c>
      <c r="Q66" s="20">
        <v>0</v>
      </c>
      <c r="R66" s="119">
        <v>8.0896198647915369</v>
      </c>
      <c r="S66" s="21">
        <v>2.408E-3</v>
      </c>
      <c r="T66" s="46">
        <v>2056.5</v>
      </c>
      <c r="U66" s="46">
        <v>420.5</v>
      </c>
      <c r="V66" s="18">
        <v>36.713999999999999</v>
      </c>
      <c r="W66" s="18">
        <v>-9999</v>
      </c>
      <c r="X66" s="18">
        <v>36.703699999999998</v>
      </c>
      <c r="Y66" s="18">
        <v>28.9</v>
      </c>
      <c r="Z66" s="119">
        <v>23.3415</v>
      </c>
      <c r="AA66" s="17">
        <v>-9999</v>
      </c>
      <c r="AB66" s="17">
        <v>-9999</v>
      </c>
      <c r="AC66" s="17">
        <v>97.783056215360247</v>
      </c>
      <c r="AD66" s="17">
        <v>11.402186204297022</v>
      </c>
      <c r="AE66" s="17">
        <v>10.00074003115173</v>
      </c>
      <c r="AF66" s="17">
        <f t="shared" si="2"/>
        <v>95.42603319543305</v>
      </c>
      <c r="AG66" s="17">
        <f t="shared" si="3"/>
        <v>11.127340884451081</v>
      </c>
      <c r="AH66" s="17">
        <v>-9999</v>
      </c>
      <c r="AI66" s="17">
        <v>-9999</v>
      </c>
      <c r="AJ66" s="14">
        <v>73.753481369966124</v>
      </c>
      <c r="AK66" s="14">
        <v>-9999</v>
      </c>
      <c r="AL66" s="19">
        <v>0.79591484587296435</v>
      </c>
      <c r="AM66" s="19">
        <v>0.17139424548515458</v>
      </c>
      <c r="AN66" s="19">
        <v>0.1316426232017141</v>
      </c>
      <c r="AP66" s="35">
        <v>33</v>
      </c>
      <c r="AQ66" s="16">
        <v>1</v>
      </c>
      <c r="AR66" s="18">
        <v>28.9</v>
      </c>
      <c r="AS66" s="119">
        <v>23.3415</v>
      </c>
      <c r="AT66" s="19">
        <v>0.79591484587296435</v>
      </c>
      <c r="AU66" s="19">
        <v>0.17139424548515458</v>
      </c>
      <c r="AV66" s="29">
        <f>AVERAGE(AR66:AR67)</f>
        <v>28.402349999999998</v>
      </c>
      <c r="AW66" s="29">
        <f>AVERAGE(AS66:AS67)</f>
        <v>23.522950000000002</v>
      </c>
      <c r="AX66" s="29">
        <f>AVERAGE(AT66:AT67)</f>
        <v>1.0283197894582572</v>
      </c>
      <c r="AY66" s="29">
        <f>AVERAGE(AU66:AU67)</f>
        <v>0.17587742577288035</v>
      </c>
    </row>
    <row r="67" spans="1:51" x14ac:dyDescent="0.2">
      <c r="A67" s="35">
        <v>33</v>
      </c>
      <c r="B67" s="14">
        <v>1</v>
      </c>
      <c r="C67" s="15">
        <v>5</v>
      </c>
      <c r="D67" s="15">
        <v>8</v>
      </c>
      <c r="E67" s="15">
        <v>1998</v>
      </c>
      <c r="F67" s="16">
        <v>7</v>
      </c>
      <c r="G67" s="18">
        <v>6.7779999999999996</v>
      </c>
      <c r="H67" s="17">
        <v>4.545833840301988</v>
      </c>
      <c r="I67" s="46">
        <v>198.24070599566994</v>
      </c>
      <c r="J67" s="17">
        <v>-9999</v>
      </c>
      <c r="K67" s="17">
        <v>-9999</v>
      </c>
      <c r="L67" s="17">
        <v>-9999</v>
      </c>
      <c r="M67" s="20">
        <v>0.7243205181108423</v>
      </c>
      <c r="N67" s="20">
        <v>-4.01071572414851E-4</v>
      </c>
      <c r="O67" s="17">
        <v>7.1149987046080998E-2</v>
      </c>
      <c r="P67" s="20">
        <v>2.3573952947874267E-2</v>
      </c>
      <c r="Q67" s="20">
        <v>0.1318182950387945</v>
      </c>
      <c r="R67" s="119">
        <v>8.0919105100157047</v>
      </c>
      <c r="S67" s="130">
        <v>2.2997553457715799E-3</v>
      </c>
      <c r="T67" s="123">
        <v>1958.2</v>
      </c>
      <c r="U67" s="123">
        <v>382.8</v>
      </c>
      <c r="V67" s="18">
        <v>36.697000000000003</v>
      </c>
      <c r="W67" s="18">
        <v>-9999</v>
      </c>
      <c r="X67" s="18">
        <v>36.699199999999998</v>
      </c>
      <c r="Y67" s="18">
        <v>27.904699999999998</v>
      </c>
      <c r="Z67" s="119">
        <v>23.7044</v>
      </c>
      <c r="AA67" s="17">
        <v>-9999</v>
      </c>
      <c r="AB67" s="17">
        <v>-9999</v>
      </c>
      <c r="AC67" s="17">
        <v>88.710741620480334</v>
      </c>
      <c r="AD67" s="17">
        <v>10.554089709762533</v>
      </c>
      <c r="AE67" s="17">
        <v>9.8019411003343926</v>
      </c>
      <c r="AF67" s="17">
        <f t="shared" si="2"/>
        <v>86.572403259959344</v>
      </c>
      <c r="AG67" s="17">
        <f t="shared" si="3"/>
        <v>10.299687430235711</v>
      </c>
      <c r="AH67" s="17">
        <v>-9999</v>
      </c>
      <c r="AI67" s="17">
        <v>-9999</v>
      </c>
      <c r="AJ67" s="14">
        <v>76.752352277004135</v>
      </c>
      <c r="AK67" s="14">
        <v>-9999</v>
      </c>
      <c r="AL67" s="19">
        <v>1.2607247330435498</v>
      </c>
      <c r="AM67" s="19">
        <v>0.18036060606060608</v>
      </c>
      <c r="AN67" s="19">
        <v>0.12889439393939395</v>
      </c>
      <c r="AP67" s="35">
        <v>33</v>
      </c>
      <c r="AQ67" s="16">
        <v>7</v>
      </c>
      <c r="AR67" s="18">
        <v>27.904699999999998</v>
      </c>
      <c r="AS67" s="119">
        <v>23.7044</v>
      </c>
      <c r="AT67" s="19">
        <v>1.2607247330435498</v>
      </c>
      <c r="AU67" s="19">
        <v>0.18036060606060608</v>
      </c>
    </row>
    <row r="68" spans="1:51" x14ac:dyDescent="0.2">
      <c r="A68" s="35">
        <v>34</v>
      </c>
      <c r="B68" s="14">
        <v>1</v>
      </c>
      <c r="C68" s="15">
        <v>1</v>
      </c>
      <c r="D68" s="15">
        <v>9</v>
      </c>
      <c r="E68" s="15">
        <v>1998</v>
      </c>
      <c r="F68" s="16">
        <v>1</v>
      </c>
      <c r="G68" s="18">
        <v>1.9570000000000001</v>
      </c>
      <c r="H68" s="17">
        <v>4.4592256640993639</v>
      </c>
      <c r="I68" s="46">
        <v>194.53979701959366</v>
      </c>
      <c r="J68" s="17">
        <v>-9999</v>
      </c>
      <c r="K68" s="17">
        <v>-9999</v>
      </c>
      <c r="L68" s="17">
        <v>-9999</v>
      </c>
      <c r="M68" s="17">
        <v>0.14158621262753129</v>
      </c>
      <c r="N68" s="20">
        <v>1.5035225114698271E-2</v>
      </c>
      <c r="O68" s="17">
        <v>-1.463638743072905E-3</v>
      </c>
      <c r="P68" s="20">
        <v>9.7689996820469402E-2</v>
      </c>
      <c r="Q68" s="139">
        <v>0.35</v>
      </c>
      <c r="R68" s="119">
        <v>8.0961999999999996</v>
      </c>
      <c r="S68" s="21">
        <v>2.3739999999999998E-3</v>
      </c>
      <c r="T68" s="46">
        <v>2023.4</v>
      </c>
      <c r="U68" s="46">
        <v>399.4</v>
      </c>
      <c r="V68" s="18">
        <v>36.491999999999997</v>
      </c>
      <c r="W68" s="18">
        <v>-9999</v>
      </c>
      <c r="X68" s="18">
        <v>36.481099999999998</v>
      </c>
      <c r="Y68" s="18">
        <v>28.403099999999998</v>
      </c>
      <c r="Z68" s="119">
        <v>23.375900000000001</v>
      </c>
      <c r="AA68" s="17">
        <v>-9999</v>
      </c>
      <c r="AB68" s="17">
        <v>-9999</v>
      </c>
      <c r="AC68" s="17">
        <v>87.930378778176873</v>
      </c>
      <c r="AD68" s="17">
        <v>7.9502578464613114</v>
      </c>
      <c r="AE68" s="17">
        <v>12.897762922141943</v>
      </c>
      <c r="AF68" s="17">
        <f t="shared" si="2"/>
        <v>85.810850764298706</v>
      </c>
      <c r="AG68" s="17">
        <f t="shared" si="3"/>
        <v>7.7586199340893058</v>
      </c>
      <c r="AH68" s="17">
        <v>-9999</v>
      </c>
      <c r="AI68" s="17">
        <v>-9999</v>
      </c>
      <c r="AJ68" s="14">
        <v>-9999</v>
      </c>
      <c r="AK68" s="14">
        <v>-9999</v>
      </c>
      <c r="AL68" s="19">
        <v>0.70935081551239254</v>
      </c>
      <c r="AM68" s="112">
        <v>0.15</v>
      </c>
      <c r="AN68" s="19">
        <v>0.23736772727272726</v>
      </c>
      <c r="AP68" s="35">
        <v>34</v>
      </c>
      <c r="AQ68" s="16">
        <v>1</v>
      </c>
      <c r="AR68" s="18">
        <v>28.403099999999998</v>
      </c>
      <c r="AS68" s="119">
        <v>23.375900000000001</v>
      </c>
      <c r="AT68" s="19">
        <v>0.70935081551239254</v>
      </c>
      <c r="AU68" s="112">
        <v>0.15</v>
      </c>
      <c r="AV68" s="29">
        <f>AVERAGE(AR68:AR69)</f>
        <v>28.3035</v>
      </c>
      <c r="AW68" s="29">
        <f>AVERAGE(AS68:AS69)</f>
        <v>23.409700000000001</v>
      </c>
      <c r="AX68" s="29">
        <f>AVERAGE(AT68:AT69)</f>
        <v>1.1998009524600404</v>
      </c>
      <c r="AY68" s="29">
        <f>AVERAGE(AU68:AU69)</f>
        <v>0.14500000000000002</v>
      </c>
    </row>
    <row r="69" spans="1:51" x14ac:dyDescent="0.2">
      <c r="A69" s="35">
        <v>34</v>
      </c>
      <c r="B69" s="14">
        <v>1</v>
      </c>
      <c r="C69" s="15">
        <v>1</v>
      </c>
      <c r="D69" s="15">
        <v>9</v>
      </c>
      <c r="E69" s="15">
        <v>1998</v>
      </c>
      <c r="F69" s="16">
        <v>7</v>
      </c>
      <c r="G69" s="18">
        <v>7.2530000000000001</v>
      </c>
      <c r="H69" s="17">
        <v>4.4640343088550365</v>
      </c>
      <c r="I69" s="46">
        <v>194.73055103676802</v>
      </c>
      <c r="J69" s="17">
        <v>-9999</v>
      </c>
      <c r="K69" s="17">
        <v>-9999</v>
      </c>
      <c r="L69" s="17">
        <v>-9999</v>
      </c>
      <c r="M69" s="20">
        <v>9.6695041599779083E-2</v>
      </c>
      <c r="N69" s="20">
        <v>1.21134924420683E-2</v>
      </c>
      <c r="O69" s="17">
        <v>-1.3560072067726314E-3</v>
      </c>
      <c r="P69" s="20">
        <v>9.4901679840658518E-2</v>
      </c>
      <c r="Q69" s="139">
        <v>0.21</v>
      </c>
      <c r="R69" s="119">
        <v>8.1007999999999996</v>
      </c>
      <c r="S69" s="125">
        <v>2.3856138380976008E-3</v>
      </c>
      <c r="T69" s="46">
        <v>2030.8</v>
      </c>
      <c r="U69" s="46">
        <v>393.1</v>
      </c>
      <c r="V69" s="18">
        <v>36.487000000000002</v>
      </c>
      <c r="W69" s="18">
        <v>-9999</v>
      </c>
      <c r="X69" s="18">
        <v>36.483400000000003</v>
      </c>
      <c r="Y69" s="18">
        <v>28.203900000000001</v>
      </c>
      <c r="Z69" s="119">
        <v>23.4435</v>
      </c>
      <c r="AA69" s="17">
        <v>-9999</v>
      </c>
      <c r="AB69" s="17">
        <v>-9999</v>
      </c>
      <c r="AC69" s="17">
        <v>80.040023518539883</v>
      </c>
      <c r="AD69" s="17">
        <v>5.2589254237292717</v>
      </c>
      <c r="AE69" s="17">
        <v>17.748712529306481</v>
      </c>
      <c r="AF69" s="17">
        <f t="shared" si="2"/>
        <v>78.110689488181791</v>
      </c>
      <c r="AG69" s="17">
        <f t="shared" si="3"/>
        <v>5.1321610458956499</v>
      </c>
      <c r="AH69" s="17">
        <v>-9999</v>
      </c>
      <c r="AI69" s="17">
        <v>-9999</v>
      </c>
      <c r="AJ69" s="129">
        <v>283.61196838539706</v>
      </c>
      <c r="AK69" s="14">
        <v>-9999</v>
      </c>
      <c r="AL69" s="19">
        <v>1.6902510894076883</v>
      </c>
      <c r="AM69" s="112">
        <v>0.14000000000000001</v>
      </c>
      <c r="AN69" s="19">
        <v>0.16</v>
      </c>
      <c r="AP69" s="35">
        <v>34</v>
      </c>
      <c r="AQ69" s="16">
        <v>7</v>
      </c>
      <c r="AR69" s="18">
        <v>28.203900000000001</v>
      </c>
      <c r="AS69" s="119">
        <v>23.4435</v>
      </c>
      <c r="AT69" s="19">
        <v>1.6902510894076883</v>
      </c>
      <c r="AU69" s="112">
        <v>0.14000000000000001</v>
      </c>
    </row>
    <row r="70" spans="1:51" x14ac:dyDescent="0.2">
      <c r="A70" s="35">
        <v>35</v>
      </c>
      <c r="B70" s="14">
        <v>1</v>
      </c>
      <c r="C70" s="15">
        <v>14</v>
      </c>
      <c r="D70" s="15">
        <v>10</v>
      </c>
      <c r="E70" s="15">
        <v>1998</v>
      </c>
      <c r="F70" s="16">
        <v>1</v>
      </c>
      <c r="G70" s="18">
        <v>1.69</v>
      </c>
      <c r="H70" s="17">
        <v>4.530575913119419</v>
      </c>
      <c r="I70" s="46">
        <v>197.53672552423063</v>
      </c>
      <c r="J70" s="17">
        <v>-9999</v>
      </c>
      <c r="K70" s="17">
        <v>-9999</v>
      </c>
      <c r="L70" s="17">
        <v>-9999</v>
      </c>
      <c r="M70" s="17">
        <v>8.4513670168096827E-2</v>
      </c>
      <c r="N70" s="20">
        <v>3.7715459062678154E-3</v>
      </c>
      <c r="O70" s="17">
        <v>0.10137479117483267</v>
      </c>
      <c r="P70" s="20">
        <v>2.6673552825056623E-2</v>
      </c>
      <c r="Q70" s="139">
        <v>0.75</v>
      </c>
      <c r="R70" s="119">
        <v>8.0731999999999999</v>
      </c>
      <c r="S70" s="21">
        <v>2.405E-3</v>
      </c>
      <c r="T70" s="46">
        <v>2064.5</v>
      </c>
      <c r="U70" s="46">
        <v>415.7</v>
      </c>
      <c r="V70" s="18">
        <v>36.707000000000001</v>
      </c>
      <c r="W70" s="18">
        <v>-9999</v>
      </c>
      <c r="X70" s="18">
        <v>36.694772028867774</v>
      </c>
      <c r="Y70" s="18">
        <v>27.443300000000001</v>
      </c>
      <c r="Z70" s="119">
        <v>23.854099999999999</v>
      </c>
      <c r="AA70" s="17">
        <v>-9999</v>
      </c>
      <c r="AB70" s="17">
        <v>-9999</v>
      </c>
      <c r="AC70" s="17">
        <v>66.792019625816039</v>
      </c>
      <c r="AD70" s="17">
        <v>11.291222233301085</v>
      </c>
      <c r="AE70" s="17">
        <v>6.89827145447018</v>
      </c>
      <c r="AF70" s="17">
        <f t="shared" si="2"/>
        <v>65.182023641862045</v>
      </c>
      <c r="AG70" s="17">
        <f t="shared" si="3"/>
        <v>11.019051657364189</v>
      </c>
      <c r="AH70" s="17">
        <v>-9999</v>
      </c>
      <c r="AI70" s="17">
        <v>-9999</v>
      </c>
      <c r="AJ70" s="120">
        <v>-9999</v>
      </c>
      <c r="AK70" s="14">
        <v>-9999</v>
      </c>
      <c r="AL70" s="19">
        <v>1.1719538929008708</v>
      </c>
      <c r="AM70" s="112">
        <v>0.16</v>
      </c>
      <c r="AN70" s="19">
        <v>7.3782424242424247E-2</v>
      </c>
      <c r="AP70" s="35">
        <v>35</v>
      </c>
      <c r="AQ70" s="16">
        <v>1</v>
      </c>
      <c r="AR70" s="18">
        <v>27.443300000000001</v>
      </c>
      <c r="AS70" s="119">
        <v>23.854099999999999</v>
      </c>
      <c r="AT70" s="19">
        <v>1.1719538929008708</v>
      </c>
      <c r="AU70" s="112">
        <v>0.16</v>
      </c>
      <c r="AV70" s="29">
        <f>AVERAGE(AR70:AR71)</f>
        <v>27.08175</v>
      </c>
      <c r="AW70" s="29">
        <f>AVERAGE(AS70:AS71)</f>
        <v>23.973849999999999</v>
      </c>
      <c r="AX70" s="29">
        <f>AVERAGE(AT70:AT71)</f>
        <v>1.6728374132737376</v>
      </c>
      <c r="AY70" s="29">
        <f>AVERAGE(AU70:AU71)</f>
        <v>0.16</v>
      </c>
    </row>
    <row r="71" spans="1:51" x14ac:dyDescent="0.2">
      <c r="A71" s="35">
        <v>35</v>
      </c>
      <c r="B71" s="14">
        <v>1</v>
      </c>
      <c r="C71" s="15">
        <v>14</v>
      </c>
      <c r="D71" s="15">
        <v>10</v>
      </c>
      <c r="E71" s="15">
        <v>1998</v>
      </c>
      <c r="F71" s="16">
        <v>7</v>
      </c>
      <c r="G71" s="18">
        <v>6.27</v>
      </c>
      <c r="H71" s="17">
        <v>4.5371584998657966</v>
      </c>
      <c r="I71" s="46">
        <v>197.7850978849807</v>
      </c>
      <c r="J71" s="17">
        <v>-9999</v>
      </c>
      <c r="K71" s="17">
        <v>-9999</v>
      </c>
      <c r="L71" s="17">
        <v>-9999</v>
      </c>
      <c r="M71" s="20">
        <v>0</v>
      </c>
      <c r="N71" s="20">
        <v>4.4383238622564165E-3</v>
      </c>
      <c r="O71" s="17">
        <v>8.4661553989854005E-2</v>
      </c>
      <c r="P71" s="20">
        <v>0</v>
      </c>
      <c r="Q71" s="139">
        <v>0.68</v>
      </c>
      <c r="R71" s="119">
        <v>8.0739000000000001</v>
      </c>
      <c r="S71" s="21">
        <v>2.4022515390234537E-3</v>
      </c>
      <c r="T71" s="46">
        <v>2061.8000000000002</v>
      </c>
      <c r="U71" s="46">
        <v>402.9</v>
      </c>
      <c r="V71" s="18">
        <v>36.69</v>
      </c>
      <c r="W71" s="18">
        <v>-9999</v>
      </c>
      <c r="X71" s="18">
        <v>36.704059291356764</v>
      </c>
      <c r="Y71" s="18">
        <v>26.720199999999998</v>
      </c>
      <c r="Z71" s="119">
        <v>24.093599999999999</v>
      </c>
      <c r="AA71" s="17">
        <v>-9999</v>
      </c>
      <c r="AB71" s="17">
        <v>-9999</v>
      </c>
      <c r="AC71" s="17">
        <v>60.557664852769527</v>
      </c>
      <c r="AD71" s="17">
        <v>7.3006258823535779</v>
      </c>
      <c r="AE71" s="17">
        <v>9.6731001949610143</v>
      </c>
      <c r="AF71" s="17">
        <f t="shared" si="2"/>
        <v>59.097945596535112</v>
      </c>
      <c r="AG71" s="17">
        <f t="shared" si="3"/>
        <v>7.1246470990080786</v>
      </c>
      <c r="AH71" s="17">
        <v>-9999</v>
      </c>
      <c r="AI71" s="17">
        <v>-9999</v>
      </c>
      <c r="AJ71" s="120">
        <v>119.95778856929398</v>
      </c>
      <c r="AK71" s="14">
        <v>-9999</v>
      </c>
      <c r="AL71" s="19">
        <v>2.1737209336466043</v>
      </c>
      <c r="AM71" s="112">
        <v>0.16</v>
      </c>
      <c r="AN71" s="19">
        <v>4.8302272727272735E-2</v>
      </c>
      <c r="AP71" s="35">
        <v>35</v>
      </c>
      <c r="AQ71" s="16">
        <v>7</v>
      </c>
      <c r="AR71" s="18">
        <v>26.720199999999998</v>
      </c>
      <c r="AS71" s="119">
        <v>24.093599999999999</v>
      </c>
      <c r="AT71" s="19">
        <v>2.1737209336466043</v>
      </c>
      <c r="AU71" s="112">
        <v>0.16</v>
      </c>
    </row>
    <row r="72" spans="1:51" x14ac:dyDescent="0.2">
      <c r="A72" s="35">
        <v>36</v>
      </c>
      <c r="B72" s="14">
        <v>3</v>
      </c>
      <c r="C72" s="15">
        <v>10</v>
      </c>
      <c r="D72" s="15">
        <v>11</v>
      </c>
      <c r="E72" s="15">
        <v>1998</v>
      </c>
      <c r="F72" s="16">
        <v>1</v>
      </c>
      <c r="G72" s="18">
        <v>1.9490000000000001</v>
      </c>
      <c r="H72" s="17">
        <v>4.5679850041034467</v>
      </c>
      <c r="I72" s="46">
        <v>199.21059507746943</v>
      </c>
      <c r="J72" s="17">
        <v>-9999</v>
      </c>
      <c r="K72" s="17">
        <v>-9999</v>
      </c>
      <c r="L72" s="17">
        <v>-9999</v>
      </c>
      <c r="M72" s="17">
        <v>0.10362858109821832</v>
      </c>
      <c r="N72" s="139">
        <v>6.7034234058554673E-3</v>
      </c>
      <c r="O72" s="17">
        <v>0</v>
      </c>
      <c r="P72" s="139">
        <v>0</v>
      </c>
      <c r="Q72" s="139">
        <v>0.94477899140376476</v>
      </c>
      <c r="R72" s="119">
        <v>8.0907999999999998</v>
      </c>
      <c r="S72" s="21">
        <v>2.4069999999999999E-3</v>
      </c>
      <c r="T72" s="46">
        <v>2055.5</v>
      </c>
      <c r="U72" s="46">
        <v>396.2</v>
      </c>
      <c r="V72" s="18">
        <v>36.625</v>
      </c>
      <c r="W72" s="18">
        <v>-9999</v>
      </c>
      <c r="X72" s="18">
        <v>36.628829308738361</v>
      </c>
      <c r="Y72" s="18">
        <v>27.458500000000001</v>
      </c>
      <c r="Z72" s="119">
        <v>23.799299999999999</v>
      </c>
      <c r="AA72" s="17">
        <v>-9999</v>
      </c>
      <c r="AB72" s="17">
        <v>-9999</v>
      </c>
      <c r="AC72" s="17">
        <v>48.794968102659169</v>
      </c>
      <c r="AD72" s="17">
        <v>13.641163549985787</v>
      </c>
      <c r="AE72" s="17">
        <v>4.1713850704869326</v>
      </c>
      <c r="AF72" s="17">
        <f t="shared" si="2"/>
        <v>47.618784134536128</v>
      </c>
      <c r="AG72" s="17">
        <f t="shared" si="3"/>
        <v>13.312348541022532</v>
      </c>
      <c r="AH72" s="17">
        <v>-9999</v>
      </c>
      <c r="AI72" s="17">
        <v>-9999</v>
      </c>
      <c r="AJ72" s="14">
        <v>-9999</v>
      </c>
      <c r="AK72" s="14">
        <v>-9999</v>
      </c>
      <c r="AL72" s="19">
        <v>1.0900000000000001</v>
      </c>
      <c r="AM72" s="112">
        <v>0.14000000000000001</v>
      </c>
      <c r="AN72" s="19">
        <v>5.6512471102780376E-2</v>
      </c>
      <c r="AP72" s="35">
        <v>36</v>
      </c>
      <c r="AQ72" s="16">
        <v>1</v>
      </c>
      <c r="AR72" s="18">
        <v>27.458500000000001</v>
      </c>
      <c r="AS72" s="119">
        <v>23.799299999999999</v>
      </c>
      <c r="AT72" s="19">
        <v>1.0900000000000001</v>
      </c>
      <c r="AU72" s="112">
        <v>0.14000000000000001</v>
      </c>
      <c r="AV72" s="29">
        <f>AVERAGE(AR72:AR73)</f>
        <v>27.269400000000001</v>
      </c>
      <c r="AW72" s="29">
        <f>AVERAGE(AS72:AS73)</f>
        <v>23.857399999999998</v>
      </c>
      <c r="AX72" s="29">
        <f>AVERAGE(AT72:AT73)</f>
        <v>1.63</v>
      </c>
      <c r="AY72" s="29">
        <f>AVERAGE(AU72:AU73)</f>
        <v>0.13500000000000001</v>
      </c>
    </row>
    <row r="73" spans="1:51" x14ac:dyDescent="0.2">
      <c r="A73" s="35">
        <v>36</v>
      </c>
      <c r="B73" s="14">
        <v>3</v>
      </c>
      <c r="C73" s="15">
        <v>10</v>
      </c>
      <c r="D73" s="15">
        <v>11</v>
      </c>
      <c r="E73" s="15">
        <v>1998</v>
      </c>
      <c r="F73" s="16">
        <v>7</v>
      </c>
      <c r="G73" s="18">
        <v>7.0119999999999996</v>
      </c>
      <c r="H73" s="17">
        <v>4.466429749466112</v>
      </c>
      <c r="I73" s="46">
        <v>194.75702058391971</v>
      </c>
      <c r="J73" s="17">
        <v>-9999</v>
      </c>
      <c r="K73" s="17">
        <v>-9999</v>
      </c>
      <c r="L73" s="17">
        <v>-9999</v>
      </c>
      <c r="M73" s="139">
        <v>0.15628548398759751</v>
      </c>
      <c r="N73" s="139">
        <v>4.6816166295420361E-3</v>
      </c>
      <c r="O73" s="17">
        <v>4.4365537206771596E-3</v>
      </c>
      <c r="P73" s="139">
        <v>0</v>
      </c>
      <c r="Q73" s="139">
        <v>0.58664820894360037</v>
      </c>
      <c r="R73" s="119">
        <v>8.0917999999999992</v>
      </c>
      <c r="S73" s="21">
        <v>2.4044467084058025E-3</v>
      </c>
      <c r="T73" s="46">
        <v>2052.6</v>
      </c>
      <c r="U73" s="46">
        <v>388.7</v>
      </c>
      <c r="V73" s="18">
        <v>36.620333333333328</v>
      </c>
      <c r="W73" s="18">
        <v>-9999</v>
      </c>
      <c r="X73" s="18">
        <v>36.621162436397817</v>
      </c>
      <c r="Y73" s="18">
        <v>27.080300000000001</v>
      </c>
      <c r="Z73" s="119">
        <v>23.915500000000002</v>
      </c>
      <c r="AA73" s="17">
        <v>-9999</v>
      </c>
      <c r="AB73" s="17">
        <v>-9999</v>
      </c>
      <c r="AC73" s="17">
        <v>51.800415814405191</v>
      </c>
      <c r="AD73" s="17">
        <v>8.2214420048735892</v>
      </c>
      <c r="AE73" s="17">
        <v>7.3475391413665676</v>
      </c>
      <c r="AF73" s="17">
        <f t="shared" si="2"/>
        <v>50.551786683327016</v>
      </c>
      <c r="AG73" s="17">
        <f t="shared" si="3"/>
        <v>8.0232673025017949</v>
      </c>
      <c r="AH73" s="17">
        <v>-9999</v>
      </c>
      <c r="AI73" s="17">
        <v>-9999</v>
      </c>
      <c r="AJ73" s="14">
        <v>-9999</v>
      </c>
      <c r="AK73" s="14">
        <v>-9999</v>
      </c>
      <c r="AL73" s="19">
        <v>2.17</v>
      </c>
      <c r="AM73" s="112">
        <v>0.13</v>
      </c>
      <c r="AN73" s="19">
        <v>8.0021969696969703E-2</v>
      </c>
      <c r="AP73" s="35">
        <v>36</v>
      </c>
      <c r="AQ73" s="16">
        <v>7</v>
      </c>
      <c r="AR73" s="18">
        <v>27.080300000000001</v>
      </c>
      <c r="AS73" s="119">
        <v>23.915500000000002</v>
      </c>
      <c r="AT73" s="19">
        <v>2.17</v>
      </c>
      <c r="AU73" s="112">
        <v>0.13</v>
      </c>
    </row>
    <row r="74" spans="1:51" x14ac:dyDescent="0.2">
      <c r="A74" s="35">
        <v>37</v>
      </c>
      <c r="B74" s="14">
        <v>1</v>
      </c>
      <c r="C74" s="15">
        <v>16</v>
      </c>
      <c r="D74" s="15">
        <v>12</v>
      </c>
      <c r="E74" s="15">
        <v>1998</v>
      </c>
      <c r="F74" s="16">
        <v>1</v>
      </c>
      <c r="G74" s="18">
        <v>1.446</v>
      </c>
      <c r="H74" s="17">
        <v>4.4616292140116434</v>
      </c>
      <c r="I74" s="46">
        <v>194.32256618166167</v>
      </c>
      <c r="J74" s="17">
        <v>-9999</v>
      </c>
      <c r="K74" s="17">
        <v>-9999</v>
      </c>
      <c r="L74" s="17">
        <v>-9999</v>
      </c>
      <c r="M74" s="17">
        <v>0</v>
      </c>
      <c r="N74" s="17">
        <v>1.3273463103714427E-2</v>
      </c>
      <c r="O74" s="17">
        <v>0</v>
      </c>
      <c r="P74" s="17">
        <v>6.1445373897661609E-2</v>
      </c>
      <c r="Q74" s="17">
        <v>0.8805913084349658</v>
      </c>
      <c r="R74" s="119">
        <v>8.0827000000000009</v>
      </c>
      <c r="S74" s="21">
        <v>2.4118629734030811E-3</v>
      </c>
      <c r="T74" s="46">
        <v>2064</v>
      </c>
      <c r="U74" s="46">
        <v>401.3</v>
      </c>
      <c r="V74" s="18">
        <v>36.764000000000003</v>
      </c>
      <c r="W74" s="18">
        <v>-9999</v>
      </c>
      <c r="X74" s="18">
        <v>36.755569266915835</v>
      </c>
      <c r="Y74" s="18">
        <v>27.174299999999999</v>
      </c>
      <c r="Z74" s="119">
        <v>23.986999999999998</v>
      </c>
      <c r="AA74" s="17">
        <v>-9999</v>
      </c>
      <c r="AB74" s="17">
        <v>-9999</v>
      </c>
      <c r="AC74" s="17">
        <v>41.329820489453354</v>
      </c>
      <c r="AD74" s="17">
        <v>4.4765546588874887</v>
      </c>
      <c r="AE74" s="17">
        <v>10.766543199523928</v>
      </c>
      <c r="AF74" s="17">
        <f t="shared" si="2"/>
        <v>40.333581037819222</v>
      </c>
      <c r="AG74" s="17">
        <f t="shared" si="3"/>
        <v>4.3686490278983987</v>
      </c>
      <c r="AH74" s="17">
        <v>-9999</v>
      </c>
      <c r="AI74" s="17">
        <v>-9999</v>
      </c>
      <c r="AJ74" s="14">
        <v>-9999</v>
      </c>
      <c r="AK74" s="14">
        <v>-9999</v>
      </c>
      <c r="AL74" s="19">
        <v>1.42</v>
      </c>
      <c r="AM74" s="19">
        <v>0.15932121212121214</v>
      </c>
      <c r="AN74" s="19">
        <v>0.1660987878787879</v>
      </c>
      <c r="AP74" s="35">
        <v>37</v>
      </c>
      <c r="AQ74" s="16">
        <v>1</v>
      </c>
      <c r="AR74" s="18">
        <v>27.174299999999999</v>
      </c>
      <c r="AS74" s="119">
        <v>23.986999999999998</v>
      </c>
      <c r="AT74" s="19">
        <v>1.42</v>
      </c>
      <c r="AU74" s="19">
        <v>0.15932121212121214</v>
      </c>
      <c r="AV74" s="29">
        <f>AVERAGE(AR74:AR75)</f>
        <v>27.024949999999997</v>
      </c>
      <c r="AW74" s="29">
        <f>AVERAGE(AS74:AS75)</f>
        <v>24.036949999999997</v>
      </c>
      <c r="AX74" s="29">
        <f>AVERAGE(AT74:AT75)</f>
        <v>1.27</v>
      </c>
      <c r="AY74" s="29">
        <f>AVERAGE(AU74:AU75)</f>
        <v>0.15610909090909092</v>
      </c>
    </row>
    <row r="75" spans="1:51" x14ac:dyDescent="0.2">
      <c r="A75" s="35">
        <v>37</v>
      </c>
      <c r="B75" s="14">
        <v>1</v>
      </c>
      <c r="C75" s="15">
        <v>16</v>
      </c>
      <c r="D75" s="15">
        <v>12</v>
      </c>
      <c r="E75" s="15">
        <v>1998</v>
      </c>
      <c r="F75" s="16">
        <v>7</v>
      </c>
      <c r="G75" s="18">
        <v>7.2309999999999999</v>
      </c>
      <c r="H75" s="17">
        <v>4.4629997694701151</v>
      </c>
      <c r="I75" s="46">
        <v>194.36327856265427</v>
      </c>
      <c r="J75" s="17">
        <v>-9999</v>
      </c>
      <c r="K75" s="17">
        <v>-9999</v>
      </c>
      <c r="L75" s="17">
        <v>-9999</v>
      </c>
      <c r="M75" s="17">
        <v>1.7397075615691593E-3</v>
      </c>
      <c r="N75" s="17">
        <v>7.2404575731453711E-3</v>
      </c>
      <c r="O75" s="17">
        <v>0</v>
      </c>
      <c r="P75" s="17">
        <v>5.3117065327945634E-2</v>
      </c>
      <c r="Q75" s="17">
        <v>0.92965986637738385</v>
      </c>
      <c r="R75" s="119">
        <v>8.0803999999999991</v>
      </c>
      <c r="S75" s="21">
        <v>2.4185633101566754E-3</v>
      </c>
      <c r="T75" s="46">
        <v>2071.6</v>
      </c>
      <c r="U75" s="46">
        <v>400.5</v>
      </c>
      <c r="V75" s="18">
        <v>36.759</v>
      </c>
      <c r="W75" s="18">
        <v>-9999</v>
      </c>
      <c r="X75" s="18">
        <v>36.761449974238133</v>
      </c>
      <c r="Y75" s="18">
        <v>26.875599999999999</v>
      </c>
      <c r="Z75" s="119">
        <v>24.0869</v>
      </c>
      <c r="AA75" s="17">
        <v>-9999</v>
      </c>
      <c r="AB75" s="17">
        <v>-9999</v>
      </c>
      <c r="AC75" s="17">
        <v>56.803150465321195</v>
      </c>
      <c r="AD75" s="17">
        <v>6.6141482330275361</v>
      </c>
      <c r="AE75" s="17">
        <v>10.015096992591301</v>
      </c>
      <c r="AF75" s="17">
        <f t="shared" si="2"/>
        <v>55.433932336607008</v>
      </c>
      <c r="AG75" s="17">
        <f t="shared" si="3"/>
        <v>6.454716729801441</v>
      </c>
      <c r="AH75" s="17">
        <v>-9999</v>
      </c>
      <c r="AI75" s="17">
        <v>-9999</v>
      </c>
      <c r="AJ75" s="129">
        <v>610.5151515151515</v>
      </c>
      <c r="AK75" s="14">
        <v>-9999</v>
      </c>
      <c r="AL75" s="19">
        <v>1.1200000000000001</v>
      </c>
      <c r="AM75" s="19">
        <v>0.1528969696969697</v>
      </c>
      <c r="AN75" s="19">
        <v>0.17252303030303029</v>
      </c>
      <c r="AP75" s="35">
        <v>37</v>
      </c>
      <c r="AQ75" s="16">
        <v>7</v>
      </c>
      <c r="AR75" s="18">
        <v>26.875599999999999</v>
      </c>
      <c r="AS75" s="119">
        <v>24.0869</v>
      </c>
      <c r="AT75" s="19">
        <v>1.1200000000000001</v>
      </c>
      <c r="AU75" s="19">
        <v>0.1528969696969697</v>
      </c>
    </row>
    <row r="76" spans="1:51" x14ac:dyDescent="0.2">
      <c r="A76" s="35">
        <v>38</v>
      </c>
      <c r="B76" s="14">
        <v>1</v>
      </c>
      <c r="C76" s="15">
        <v>12</v>
      </c>
      <c r="D76" s="15">
        <v>1</v>
      </c>
      <c r="E76" s="15">
        <v>1999</v>
      </c>
      <c r="F76" s="14">
        <v>1</v>
      </c>
      <c r="G76" s="18">
        <v>1.7949999999999999</v>
      </c>
      <c r="H76" s="17">
        <v>4.8392343444157468</v>
      </c>
      <c r="I76" s="46">
        <v>210.19874963213451</v>
      </c>
      <c r="J76" s="17">
        <v>-9999</v>
      </c>
      <c r="K76" s="17">
        <v>-9999</v>
      </c>
      <c r="L76" s="17">
        <v>-9999</v>
      </c>
      <c r="M76" s="17">
        <v>0.13705592896490187</v>
      </c>
      <c r="N76" s="17">
        <v>4.145810965938769E-2</v>
      </c>
      <c r="O76" s="17">
        <v>0</v>
      </c>
      <c r="P76" s="17">
        <v>9.0282098003801922E-2</v>
      </c>
      <c r="Q76" s="17">
        <v>0</v>
      </c>
      <c r="R76" s="119">
        <v>8.0785999999999998</v>
      </c>
      <c r="S76" s="21">
        <v>2.3839571927211935E-3</v>
      </c>
      <c r="T76" s="46">
        <v>2040.6</v>
      </c>
      <c r="U76" s="46">
        <v>365.5</v>
      </c>
      <c r="V76" s="121">
        <v>36.906999999999996</v>
      </c>
      <c r="W76" s="18">
        <v>-9999</v>
      </c>
      <c r="X76" s="141">
        <v>36.962025428593925</v>
      </c>
      <c r="Y76" s="18">
        <v>24.857099999999999</v>
      </c>
      <c r="Z76" s="119">
        <v>24.8704</v>
      </c>
      <c r="AA76" s="17">
        <v>-9999</v>
      </c>
      <c r="AB76" s="17">
        <v>-9999</v>
      </c>
      <c r="AC76" s="17">
        <v>267.3330188712464</v>
      </c>
      <c r="AD76" s="17">
        <v>35.102468303683672</v>
      </c>
      <c r="AE76" s="17">
        <v>8.8811991105249124</v>
      </c>
      <c r="AF76" s="17">
        <f t="shared" si="2"/>
        <v>260.8890591111998</v>
      </c>
      <c r="AG76" s="17">
        <f t="shared" si="3"/>
        <v>34.256336785091904</v>
      </c>
      <c r="AH76" s="17">
        <v>-9999</v>
      </c>
      <c r="AI76" s="17">
        <v>-9999</v>
      </c>
      <c r="AJ76" s="120">
        <v>150.45454545454547</v>
      </c>
      <c r="AK76" s="14">
        <v>-9999</v>
      </c>
      <c r="AL76" s="19">
        <v>9.17</v>
      </c>
      <c r="AM76" s="19">
        <v>1.3780000000000001</v>
      </c>
      <c r="AN76" s="19">
        <v>0.93809999999999982</v>
      </c>
      <c r="AP76" s="35">
        <v>38</v>
      </c>
      <c r="AQ76" s="14">
        <v>1</v>
      </c>
      <c r="AR76" s="18">
        <v>24.857099999999999</v>
      </c>
      <c r="AS76" s="119">
        <v>24.8704</v>
      </c>
      <c r="AT76" s="19">
        <v>9.17</v>
      </c>
      <c r="AU76" s="19">
        <v>1.3780000000000001</v>
      </c>
      <c r="AV76" s="29">
        <f>AVERAGE(AR76:AR77)</f>
        <v>24.551449999999999</v>
      </c>
      <c r="AW76" s="29">
        <f>AVERAGE(AS76:AS77)</f>
        <v>24.93835</v>
      </c>
      <c r="AX76" s="29">
        <f>AVERAGE(AT76:AT77)</f>
        <v>9.2249999999999996</v>
      </c>
      <c r="AY76" s="29">
        <f>AVERAGE(AU76:AU77)</f>
        <v>1.3659545454545454</v>
      </c>
    </row>
    <row r="77" spans="1:51" x14ac:dyDescent="0.2">
      <c r="A77" s="35">
        <v>38</v>
      </c>
      <c r="B77" s="14">
        <v>1</v>
      </c>
      <c r="C77" s="15">
        <v>12</v>
      </c>
      <c r="D77" s="15">
        <v>1</v>
      </c>
      <c r="E77" s="15">
        <v>1999</v>
      </c>
      <c r="F77" s="14">
        <v>7</v>
      </c>
      <c r="G77" s="18">
        <v>7.556</v>
      </c>
      <c r="H77" s="17">
        <v>4.897395715773559</v>
      </c>
      <c r="I77" s="46">
        <v>212.68149805188111</v>
      </c>
      <c r="J77" s="17">
        <v>-9999</v>
      </c>
      <c r="K77" s="17">
        <v>-9999</v>
      </c>
      <c r="L77" s="17">
        <v>-9999</v>
      </c>
      <c r="M77" s="17">
        <v>0.40016271875068588</v>
      </c>
      <c r="N77" s="17">
        <v>4.0266235182556682E-2</v>
      </c>
      <c r="O77" s="17">
        <v>5.1283220624521529E-2</v>
      </c>
      <c r="P77" s="17">
        <v>8.9273683778216512E-2</v>
      </c>
      <c r="Q77" s="17">
        <v>0</v>
      </c>
      <c r="R77" s="119">
        <v>8.0794999999999995</v>
      </c>
      <c r="S77" s="21">
        <v>2.4105085027650904E-3</v>
      </c>
      <c r="T77" s="46">
        <v>2063.9</v>
      </c>
      <c r="U77" s="46">
        <v>359.9</v>
      </c>
      <c r="V77" s="121">
        <v>36.896000000000001</v>
      </c>
      <c r="W77" s="18">
        <v>-9999</v>
      </c>
      <c r="X77" s="142">
        <v>36.89662136680905</v>
      </c>
      <c r="Y77" s="18">
        <v>24.245799999999999</v>
      </c>
      <c r="Z77" s="119">
        <v>25.0063</v>
      </c>
      <c r="AA77" s="17">
        <v>-9999</v>
      </c>
      <c r="AB77" s="17">
        <v>-9999</v>
      </c>
      <c r="AC77" s="17">
        <v>272.18388771453834</v>
      </c>
      <c r="AD77" s="17">
        <v>25.637462586114225</v>
      </c>
      <c r="AE77" s="17">
        <v>12.380666734520608</v>
      </c>
      <c r="AF77" s="17">
        <f t="shared" si="2"/>
        <v>265.62299962382974</v>
      </c>
      <c r="AG77" s="17">
        <f t="shared" si="3"/>
        <v>25.019481395641872</v>
      </c>
      <c r="AH77" s="17">
        <v>-9999</v>
      </c>
      <c r="AI77" s="17">
        <v>-9999</v>
      </c>
      <c r="AJ77" s="129">
        <v>703.33333333333337</v>
      </c>
      <c r="AK77" s="14">
        <v>-9999</v>
      </c>
      <c r="AL77" s="19">
        <v>9.2799999999999994</v>
      </c>
      <c r="AM77" s="19">
        <v>1.353909090909091</v>
      </c>
      <c r="AN77" s="19">
        <v>0.81379090909090945</v>
      </c>
      <c r="AP77" s="35">
        <v>38</v>
      </c>
      <c r="AQ77" s="14">
        <v>7</v>
      </c>
      <c r="AR77" s="18">
        <v>24.245799999999999</v>
      </c>
      <c r="AS77" s="119">
        <v>25.0063</v>
      </c>
      <c r="AT77" s="19">
        <v>9.2799999999999994</v>
      </c>
      <c r="AU77" s="19">
        <v>1.353909090909091</v>
      </c>
    </row>
    <row r="78" spans="1:51" x14ac:dyDescent="0.2">
      <c r="A78" s="35">
        <v>39</v>
      </c>
      <c r="B78" s="14">
        <v>1</v>
      </c>
      <c r="C78" s="15">
        <v>10</v>
      </c>
      <c r="D78" s="15">
        <v>2</v>
      </c>
      <c r="E78" s="15">
        <v>1999</v>
      </c>
      <c r="F78" s="16">
        <v>1</v>
      </c>
      <c r="G78" s="18">
        <v>1.585</v>
      </c>
      <c r="H78" s="17">
        <v>4.7093193076758899</v>
      </c>
      <c r="I78" s="46">
        <v>205.01971728770167</v>
      </c>
      <c r="J78" s="17">
        <v>-9999</v>
      </c>
      <c r="K78" s="17">
        <v>-9999</v>
      </c>
      <c r="L78" s="17">
        <v>-9999</v>
      </c>
      <c r="M78" s="17">
        <v>0.33271929045068488</v>
      </c>
      <c r="N78" s="17">
        <v>0.13758226100829898</v>
      </c>
      <c r="O78" s="17">
        <v>1.6710047198402971</v>
      </c>
      <c r="P78" s="17">
        <v>0.20537721949940452</v>
      </c>
      <c r="Q78" s="17">
        <v>0.44246074958994064</v>
      </c>
      <c r="R78" s="119">
        <v>8.0222999999999995</v>
      </c>
      <c r="S78" s="21">
        <v>2.4145948246429788E-3</v>
      </c>
      <c r="T78" s="46">
        <v>2104</v>
      </c>
      <c r="U78" s="46">
        <v>396.8</v>
      </c>
      <c r="V78" s="18">
        <v>36.851999999999997</v>
      </c>
      <c r="W78" s="18">
        <v>-9999</v>
      </c>
      <c r="X78" s="140">
        <v>36.842716166761527</v>
      </c>
      <c r="Y78" s="18">
        <v>22.5608</v>
      </c>
      <c r="Z78" s="119">
        <v>25.459</v>
      </c>
      <c r="AA78" s="17">
        <v>-9999</v>
      </c>
      <c r="AB78" s="17">
        <v>-9999</v>
      </c>
      <c r="AC78" s="17">
        <v>247.27231843887921</v>
      </c>
      <c r="AD78" s="17">
        <v>34.604232207455539</v>
      </c>
      <c r="AE78" s="17">
        <v>8.3330299571286091</v>
      </c>
      <c r="AF78" s="17">
        <f t="shared" si="2"/>
        <v>241.31191415914827</v>
      </c>
      <c r="AG78" s="17">
        <f t="shared" si="3"/>
        <v>33.770110478633299</v>
      </c>
      <c r="AH78" s="17">
        <v>-9999</v>
      </c>
      <c r="AI78" s="17">
        <v>-9999</v>
      </c>
      <c r="AJ78" s="120">
        <v>103.60606060606061</v>
      </c>
      <c r="AK78" s="14">
        <v>-9999</v>
      </c>
      <c r="AL78" s="19">
        <v>23.55</v>
      </c>
      <c r="AM78" s="19">
        <v>3.8438383838383845</v>
      </c>
      <c r="AN78" s="19">
        <v>1.5444949494949489</v>
      </c>
      <c r="AP78" s="35">
        <v>39</v>
      </c>
      <c r="AQ78" s="16">
        <v>1</v>
      </c>
      <c r="AR78" s="18">
        <v>22.5608</v>
      </c>
      <c r="AS78" s="119">
        <v>25.459</v>
      </c>
      <c r="AT78" s="19">
        <v>23.55</v>
      </c>
      <c r="AU78" s="19">
        <v>3.8438383838383845</v>
      </c>
      <c r="AV78" s="29">
        <f>AVERAGE(AR78:AR79)</f>
        <v>22.39235</v>
      </c>
      <c r="AW78" s="29">
        <f>AVERAGE(AS78:AS79)</f>
        <v>25.5105</v>
      </c>
      <c r="AX78" s="29">
        <f>AVERAGE(AT78:AT79)</f>
        <v>22.1</v>
      </c>
      <c r="AY78" s="29">
        <f>AVERAGE(AU78:AU79)</f>
        <v>3.3654185331576643</v>
      </c>
    </row>
    <row r="79" spans="1:51" x14ac:dyDescent="0.2">
      <c r="A79" s="35">
        <v>39</v>
      </c>
      <c r="B79" s="14">
        <v>1</v>
      </c>
      <c r="C79" s="15">
        <v>10</v>
      </c>
      <c r="D79" s="15">
        <v>2</v>
      </c>
      <c r="E79" s="15">
        <v>1999</v>
      </c>
      <c r="F79" s="16">
        <v>7</v>
      </c>
      <c r="G79" s="18">
        <v>6.7169999999999996</v>
      </c>
      <c r="H79" s="19">
        <v>4.6778110535068453</v>
      </c>
      <c r="I79" s="46">
        <v>203.63212251517183</v>
      </c>
      <c r="J79" s="17">
        <v>-9999</v>
      </c>
      <c r="K79" s="17">
        <v>-9999</v>
      </c>
      <c r="L79" s="17">
        <v>-9999</v>
      </c>
      <c r="M79" s="17">
        <v>0.31594086572393165</v>
      </c>
      <c r="N79" s="17">
        <v>0.14900782290711384</v>
      </c>
      <c r="O79" s="17">
        <v>1.9104913732146482</v>
      </c>
      <c r="P79" s="17">
        <v>0.23277938940760451</v>
      </c>
      <c r="Q79" s="17">
        <v>0.79467187180617782</v>
      </c>
      <c r="R79" s="119">
        <v>8.0250000000000004</v>
      </c>
      <c r="S79" s="21">
        <v>2.397217105095507E-3</v>
      </c>
      <c r="T79" s="46">
        <v>2086.6</v>
      </c>
      <c r="U79" s="46">
        <v>385.5</v>
      </c>
      <c r="V79" s="18">
        <v>36.843000000000004</v>
      </c>
      <c r="W79" s="18">
        <v>-9999</v>
      </c>
      <c r="X79" s="140">
        <v>36.852100352291075</v>
      </c>
      <c r="Y79" s="18">
        <v>22.2239</v>
      </c>
      <c r="Z79" s="119">
        <v>25.562000000000001</v>
      </c>
      <c r="AA79" s="17">
        <v>-9999</v>
      </c>
      <c r="AB79" s="17">
        <v>-9999</v>
      </c>
      <c r="AC79" s="17">
        <v>244.65526474317215</v>
      </c>
      <c r="AD79" s="17">
        <v>37.020642334744288</v>
      </c>
      <c r="AE79" s="17">
        <v>7.7066791039697167</v>
      </c>
      <c r="AF79" s="17">
        <f t="shared" si="2"/>
        <v>238.75794353778878</v>
      </c>
      <c r="AG79" s="17">
        <f t="shared" si="3"/>
        <v>36.128273967741087</v>
      </c>
      <c r="AH79" s="17">
        <v>-9999</v>
      </c>
      <c r="AI79" s="17">
        <v>-9999</v>
      </c>
      <c r="AJ79" s="129">
        <v>196.21212121212122</v>
      </c>
      <c r="AK79" s="14">
        <v>-9999</v>
      </c>
      <c r="AL79" s="19">
        <v>20.65</v>
      </c>
      <c r="AM79" s="19">
        <v>2.886998682476944</v>
      </c>
      <c r="AN79" s="19">
        <v>2.6081027667984182</v>
      </c>
      <c r="AP79" s="35">
        <v>39</v>
      </c>
      <c r="AQ79" s="16">
        <v>7</v>
      </c>
      <c r="AR79" s="18">
        <v>22.2239</v>
      </c>
      <c r="AS79" s="119">
        <v>25.562000000000001</v>
      </c>
      <c r="AT79" s="19">
        <v>20.65</v>
      </c>
      <c r="AU79" s="19">
        <v>2.886998682476944</v>
      </c>
    </row>
    <row r="80" spans="1:51" x14ac:dyDescent="0.2">
      <c r="A80" s="35">
        <v>40</v>
      </c>
      <c r="B80" s="14">
        <v>1</v>
      </c>
      <c r="C80" s="15">
        <v>4</v>
      </c>
      <c r="D80" s="15">
        <v>3</v>
      </c>
      <c r="E80" s="15">
        <v>1999</v>
      </c>
      <c r="F80" s="16">
        <v>1</v>
      </c>
      <c r="G80" s="18">
        <v>1.18</v>
      </c>
      <c r="H80" s="17">
        <v>4.7066948856072175</v>
      </c>
      <c r="I80" s="46">
        <v>205.04543292820625</v>
      </c>
      <c r="J80" s="17">
        <v>-9999</v>
      </c>
      <c r="K80" s="17">
        <v>-9999</v>
      </c>
      <c r="L80" s="17">
        <v>-9999</v>
      </c>
      <c r="M80" s="17">
        <v>0</v>
      </c>
      <c r="N80" s="17">
        <v>0.02</v>
      </c>
      <c r="O80" s="17">
        <v>0.1</v>
      </c>
      <c r="P80" s="17">
        <v>7.0000000000000007E-2</v>
      </c>
      <c r="Q80" s="17">
        <v>0.93</v>
      </c>
      <c r="R80" s="119">
        <v>8.0649999999999995</v>
      </c>
      <c r="S80" s="21">
        <v>2.4190000000000001E-3</v>
      </c>
      <c r="T80" s="46">
        <v>2080.9</v>
      </c>
      <c r="U80" s="46">
        <v>383.5</v>
      </c>
      <c r="V80" s="18">
        <v>36.89</v>
      </c>
      <c r="W80" s="18">
        <v>-9999</v>
      </c>
      <c r="X80" s="18">
        <v>36.885199999999998</v>
      </c>
      <c r="Y80" s="18">
        <v>24.898700000000002</v>
      </c>
      <c r="Z80" s="119">
        <v>24.797799999999999</v>
      </c>
      <c r="AA80" s="17">
        <v>-9999</v>
      </c>
      <c r="AB80" s="17">
        <v>-9999</v>
      </c>
      <c r="AC80" s="17">
        <v>101.9180314865571</v>
      </c>
      <c r="AD80" s="17">
        <v>13.13196266162522</v>
      </c>
      <c r="AE80" s="17">
        <v>9.0506140931548522</v>
      </c>
      <c r="AF80" s="17">
        <f t="shared" si="2"/>
        <v>99.461336475609542</v>
      </c>
      <c r="AG80" s="17">
        <f t="shared" si="3"/>
        <v>12.815421744535202</v>
      </c>
      <c r="AH80" s="17">
        <v>-9999</v>
      </c>
      <c r="AI80" s="17">
        <v>-9999</v>
      </c>
      <c r="AJ80" s="135">
        <v>108.50780312124849</v>
      </c>
      <c r="AK80" s="14">
        <v>-9999</v>
      </c>
      <c r="AL80" s="19">
        <v>2.87</v>
      </c>
      <c r="AM80" s="19">
        <v>0.57978787878787874</v>
      </c>
      <c r="AN80" s="19">
        <v>0.43251212121212124</v>
      </c>
      <c r="AP80" s="35">
        <v>40</v>
      </c>
      <c r="AQ80" s="16">
        <v>1</v>
      </c>
      <c r="AR80" s="18">
        <v>24.898700000000002</v>
      </c>
      <c r="AS80" s="119">
        <v>24.797799999999999</v>
      </c>
      <c r="AT80" s="19">
        <v>2.87</v>
      </c>
      <c r="AU80" s="19">
        <v>0.57978787878787874</v>
      </c>
      <c r="AV80" s="29">
        <f>AVERAGE(AR80:AR81)</f>
        <v>24.620699999999999</v>
      </c>
      <c r="AW80" s="29">
        <f>AVERAGE(AS80:AS81)</f>
        <v>24.882849999999998</v>
      </c>
      <c r="AX80" s="29">
        <f>AVERAGE(AT80:AT81)</f>
        <v>3.7250000000000001</v>
      </c>
      <c r="AY80" s="29">
        <f>AVERAGE(AU80:AU81)</f>
        <v>0.50912121212121209</v>
      </c>
    </row>
    <row r="81" spans="1:51" x14ac:dyDescent="0.2">
      <c r="A81" s="35">
        <v>40</v>
      </c>
      <c r="B81" s="14">
        <v>1</v>
      </c>
      <c r="C81" s="15">
        <v>4</v>
      </c>
      <c r="D81" s="15">
        <v>3</v>
      </c>
      <c r="E81" s="15">
        <v>1999</v>
      </c>
      <c r="F81" s="16">
        <v>7</v>
      </c>
      <c r="G81" s="18">
        <v>7.9829999999999997</v>
      </c>
      <c r="H81" s="17">
        <v>4.6570419495172111</v>
      </c>
      <c r="I81" s="46">
        <v>202.8466904672415</v>
      </c>
      <c r="J81" s="17">
        <v>-9999</v>
      </c>
      <c r="K81" s="17">
        <v>-9999</v>
      </c>
      <c r="L81" s="17">
        <v>-9999</v>
      </c>
      <c r="M81" s="17">
        <v>0</v>
      </c>
      <c r="N81" s="17">
        <v>0.01</v>
      </c>
      <c r="O81" s="17">
        <v>0.1</v>
      </c>
      <c r="P81" s="17">
        <v>7.0000000000000007E-2</v>
      </c>
      <c r="Q81" s="17">
        <v>0.46</v>
      </c>
      <c r="R81" s="119">
        <v>8.0648999999999997</v>
      </c>
      <c r="S81" s="21">
        <v>2.4236178504299551E-3</v>
      </c>
      <c r="T81" s="46">
        <v>2085.1</v>
      </c>
      <c r="U81" s="46">
        <v>378.8</v>
      </c>
      <c r="V81" s="18">
        <v>36.904000000000003</v>
      </c>
      <c r="W81" s="18">
        <v>-9999</v>
      </c>
      <c r="X81" s="18">
        <v>36.887</v>
      </c>
      <c r="Y81" s="18">
        <v>24.342700000000001</v>
      </c>
      <c r="Z81" s="119">
        <v>24.9679</v>
      </c>
      <c r="AA81" s="17">
        <v>-9999</v>
      </c>
      <c r="AB81" s="17">
        <v>-9999</v>
      </c>
      <c r="AC81" s="17">
        <v>162.6072977065914</v>
      </c>
      <c r="AD81" s="17">
        <v>29.963069734975861</v>
      </c>
      <c r="AE81" s="17">
        <v>6.3286399353076446</v>
      </c>
      <c r="AF81" s="17">
        <f t="shared" si="2"/>
        <v>158.68771123898838</v>
      </c>
      <c r="AG81" s="17">
        <f t="shared" si="3"/>
        <v>29.240821445277508</v>
      </c>
      <c r="AH81" s="17">
        <v>-9999</v>
      </c>
      <c r="AI81" s="17">
        <v>-9999</v>
      </c>
      <c r="AJ81" s="135">
        <v>236.77751100440176</v>
      </c>
      <c r="AK81" s="14">
        <v>-9999</v>
      </c>
      <c r="AL81" s="19">
        <v>4.58</v>
      </c>
      <c r="AM81" s="19">
        <v>0.43845454545454549</v>
      </c>
      <c r="AN81" s="19">
        <v>0.38304545454545458</v>
      </c>
      <c r="AP81" s="35">
        <v>40</v>
      </c>
      <c r="AQ81" s="16">
        <v>7</v>
      </c>
      <c r="AR81" s="18">
        <v>24.342700000000001</v>
      </c>
      <c r="AS81" s="119">
        <v>24.9679</v>
      </c>
      <c r="AT81" s="19">
        <v>4.58</v>
      </c>
      <c r="AU81" s="19">
        <v>0.43845454545454549</v>
      </c>
    </row>
    <row r="82" spans="1:51" x14ac:dyDescent="0.2">
      <c r="A82" s="35">
        <v>41</v>
      </c>
      <c r="B82" s="14">
        <v>1</v>
      </c>
      <c r="C82" s="15">
        <v>7</v>
      </c>
      <c r="D82" s="15">
        <v>4</v>
      </c>
      <c r="E82" s="15">
        <v>1999</v>
      </c>
      <c r="F82" s="16">
        <v>1</v>
      </c>
      <c r="G82" s="18">
        <v>2.024</v>
      </c>
      <c r="H82" s="17">
        <v>4.640411021171392</v>
      </c>
      <c r="I82" s="46">
        <v>202.2979632653942</v>
      </c>
      <c r="J82" s="17">
        <v>-9999</v>
      </c>
      <c r="K82" s="17">
        <v>-9999</v>
      </c>
      <c r="L82" s="17">
        <v>-9999</v>
      </c>
      <c r="M82" s="17">
        <v>0</v>
      </c>
      <c r="N82" s="17">
        <v>0.02</v>
      </c>
      <c r="O82" s="17">
        <v>0.1</v>
      </c>
      <c r="P82" s="17">
        <v>0.03</v>
      </c>
      <c r="Q82" s="17">
        <v>0</v>
      </c>
      <c r="R82" s="119">
        <v>8.0799000000000003</v>
      </c>
      <c r="S82" s="21">
        <v>2.4095671769089242E-3</v>
      </c>
      <c r="T82" s="46">
        <v>2062.6</v>
      </c>
      <c r="U82" s="46">
        <v>383</v>
      </c>
      <c r="V82" s="18">
        <v>36.927</v>
      </c>
      <c r="W82" s="18">
        <v>-9999</v>
      </c>
      <c r="X82" s="18">
        <v>36.921683688382814</v>
      </c>
      <c r="Y82" s="18">
        <v>25.847300000000001</v>
      </c>
      <c r="Z82" s="119">
        <v>24.532</v>
      </c>
      <c r="AA82" s="17">
        <v>-9999</v>
      </c>
      <c r="AB82" s="17">
        <v>-9999</v>
      </c>
      <c r="AC82" s="17">
        <v>70.902346619522291</v>
      </c>
      <c r="AD82" s="17">
        <v>14.14922737484971</v>
      </c>
      <c r="AE82" s="17">
        <v>5.8436546682323209</v>
      </c>
      <c r="AF82" s="17">
        <f t="shared" ref="AF82:AF113" si="4">AC82/1.0247</f>
        <v>69.193272781811544</v>
      </c>
      <c r="AG82" s="17">
        <f t="shared" ref="AG82:AG113" si="5">AD82/1.0247</f>
        <v>13.808165682492154</v>
      </c>
      <c r="AH82" s="17">
        <v>-9999</v>
      </c>
      <c r="AI82" s="17">
        <v>-9999</v>
      </c>
      <c r="AJ82" s="133">
        <v>95.156062424969988</v>
      </c>
      <c r="AK82" s="14">
        <v>-9999</v>
      </c>
      <c r="AL82" s="19">
        <v>0.33696035412498254</v>
      </c>
      <c r="AM82" s="19">
        <v>0.13025151515151517</v>
      </c>
      <c r="AN82" s="19">
        <v>7.035348484848486E-2</v>
      </c>
      <c r="AP82" s="35">
        <v>41</v>
      </c>
      <c r="AQ82" s="16">
        <v>1</v>
      </c>
      <c r="AR82" s="18">
        <v>25.847300000000001</v>
      </c>
      <c r="AS82" s="119">
        <v>24.532</v>
      </c>
      <c r="AT82" s="19">
        <v>0.33696035412498254</v>
      </c>
      <c r="AU82" s="19">
        <v>0.13025151515151517</v>
      </c>
      <c r="AV82" s="29">
        <f>AVERAGE(AR82:AR83)</f>
        <v>25.758949999999999</v>
      </c>
      <c r="AW82" s="29">
        <f>AVERAGE(AS82:AS83)</f>
        <v>24.561</v>
      </c>
      <c r="AX82" s="29">
        <f>AVERAGE(AT82:AT83)</f>
        <v>0.52848017706249129</v>
      </c>
      <c r="AY82" s="29">
        <f>AVERAGE(AU82:AU83)</f>
        <v>0.15683181818181821</v>
      </c>
    </row>
    <row r="83" spans="1:51" x14ac:dyDescent="0.2">
      <c r="A83" s="35">
        <v>41</v>
      </c>
      <c r="B83" s="14">
        <v>1</v>
      </c>
      <c r="C83" s="15">
        <v>7</v>
      </c>
      <c r="D83" s="15">
        <v>4</v>
      </c>
      <c r="E83" s="15">
        <v>1999</v>
      </c>
      <c r="F83" s="16">
        <v>7</v>
      </c>
      <c r="G83" s="18">
        <v>7.3970000000000002</v>
      </c>
      <c r="H83" s="17">
        <v>4.6452900906764683</v>
      </c>
      <c r="I83" s="46">
        <v>202.51066550642503</v>
      </c>
      <c r="J83" s="17">
        <v>-9999</v>
      </c>
      <c r="K83" s="17">
        <v>-9999</v>
      </c>
      <c r="L83" s="17">
        <v>-9999</v>
      </c>
      <c r="M83" s="17">
        <v>0.02</v>
      </c>
      <c r="N83" s="17">
        <v>0.01</v>
      </c>
      <c r="O83" s="17">
        <v>0.13</v>
      </c>
      <c r="P83" s="17">
        <v>0.03</v>
      </c>
      <c r="Q83" s="17">
        <v>0</v>
      </c>
      <c r="R83" s="119">
        <v>8.0820000000000007</v>
      </c>
      <c r="S83" s="21">
        <v>2.4130323939232164E-3</v>
      </c>
      <c r="T83" s="46">
        <v>2064.3000000000002</v>
      </c>
      <c r="U83" s="46">
        <v>378.5</v>
      </c>
      <c r="V83" s="18">
        <v>36.923000000000002</v>
      </c>
      <c r="W83" s="18">
        <v>-9999</v>
      </c>
      <c r="X83" s="18">
        <v>36.925969440977937</v>
      </c>
      <c r="Y83" s="18">
        <v>25.6706</v>
      </c>
      <c r="Z83" s="119">
        <v>24.59</v>
      </c>
      <c r="AA83" s="17">
        <v>-9999</v>
      </c>
      <c r="AB83" s="17">
        <v>-9999</v>
      </c>
      <c r="AC83" s="17">
        <v>99.904876215504174</v>
      </c>
      <c r="AD83" s="17">
        <v>25.431617830612229</v>
      </c>
      <c r="AE83" s="17">
        <v>4.5810956253825088</v>
      </c>
      <c r="AF83" s="17">
        <f t="shared" si="4"/>
        <v>97.496707539283875</v>
      </c>
      <c r="AG83" s="17">
        <f t="shared" si="5"/>
        <v>24.818598448923812</v>
      </c>
      <c r="AH83" s="17">
        <v>-9999</v>
      </c>
      <c r="AI83" s="17">
        <v>-9999</v>
      </c>
      <c r="AJ83" s="120">
        <v>104.91066398390342</v>
      </c>
      <c r="AK83" s="14">
        <v>-9999</v>
      </c>
      <c r="AL83" s="19">
        <v>0.72</v>
      </c>
      <c r="AM83" s="19">
        <v>0.18341212121212125</v>
      </c>
      <c r="AN83" s="19">
        <v>0.12080787878787874</v>
      </c>
      <c r="AP83" s="35">
        <v>41</v>
      </c>
      <c r="AQ83" s="16">
        <v>7</v>
      </c>
      <c r="AR83" s="18">
        <v>25.6706</v>
      </c>
      <c r="AS83" s="119">
        <v>24.59</v>
      </c>
      <c r="AT83" s="19">
        <v>0.72</v>
      </c>
      <c r="AU83" s="19">
        <v>0.18341212121212125</v>
      </c>
    </row>
    <row r="84" spans="1:51" x14ac:dyDescent="0.2">
      <c r="A84" s="35">
        <v>42</v>
      </c>
      <c r="B84" s="14">
        <v>2</v>
      </c>
      <c r="C84" s="15">
        <v>6</v>
      </c>
      <c r="D84" s="15">
        <v>5</v>
      </c>
      <c r="E84" s="15">
        <v>1999</v>
      </c>
      <c r="F84" s="16">
        <v>1</v>
      </c>
      <c r="G84" s="18">
        <v>2.4980000000000002</v>
      </c>
      <c r="H84" s="17">
        <v>4.4740310816457738</v>
      </c>
      <c r="I84" s="46">
        <v>194.99705203664479</v>
      </c>
      <c r="J84" s="17">
        <v>-9999</v>
      </c>
      <c r="K84" s="17">
        <v>-9999</v>
      </c>
      <c r="L84" s="17">
        <v>-9999</v>
      </c>
      <c r="M84" s="17">
        <v>0</v>
      </c>
      <c r="N84" s="17">
        <v>0.02</v>
      </c>
      <c r="O84" s="17">
        <v>0.03</v>
      </c>
      <c r="P84" s="17">
        <v>0.03</v>
      </c>
      <c r="Q84" s="17">
        <v>0.17</v>
      </c>
      <c r="R84" s="119">
        <v>8.0574999999999992</v>
      </c>
      <c r="S84" s="21">
        <v>2.4199999999999998E-3</v>
      </c>
      <c r="T84" s="46">
        <v>2086.8000000000002</v>
      </c>
      <c r="U84" s="46">
        <v>419.3</v>
      </c>
      <c r="V84" s="18">
        <v>36.875999999999998</v>
      </c>
      <c r="W84" s="18">
        <v>-9999</v>
      </c>
      <c r="X84" s="18">
        <v>36.864820732047086</v>
      </c>
      <c r="Y84" s="18">
        <v>26.389900000000001</v>
      </c>
      <c r="Z84" s="119">
        <v>24.318000000000001</v>
      </c>
      <c r="AA84" s="17">
        <v>-9999</v>
      </c>
      <c r="AB84" s="17">
        <v>-9999</v>
      </c>
      <c r="AC84" s="138">
        <v>99.675736591156678</v>
      </c>
      <c r="AD84" s="138">
        <v>9.9414506065120509</v>
      </c>
      <c r="AE84" s="138">
        <v>11.692203204317959</v>
      </c>
      <c r="AF84" s="138">
        <f t="shared" si="4"/>
        <v>97.273091237588247</v>
      </c>
      <c r="AG84" s="138">
        <f t="shared" si="5"/>
        <v>9.7018157573065782</v>
      </c>
      <c r="AH84" s="17">
        <v>-9999</v>
      </c>
      <c r="AI84" s="17">
        <v>-9999</v>
      </c>
      <c r="AJ84" s="14">
        <v>-9999</v>
      </c>
      <c r="AK84" s="14">
        <v>-9999</v>
      </c>
      <c r="AL84" s="19">
        <v>1.82</v>
      </c>
      <c r="AM84" s="19">
        <v>0.19063939393939394</v>
      </c>
      <c r="AN84" s="19">
        <v>0.13875560606060611</v>
      </c>
      <c r="AP84" s="35">
        <v>42</v>
      </c>
      <c r="AQ84" s="16">
        <v>1</v>
      </c>
      <c r="AR84" s="18">
        <v>26.389900000000001</v>
      </c>
      <c r="AS84" s="119">
        <v>24.318000000000001</v>
      </c>
      <c r="AT84" s="19">
        <v>1.82</v>
      </c>
      <c r="AU84" s="19">
        <v>0.19063939393939394</v>
      </c>
      <c r="AV84" s="29">
        <f>AVERAGE(AR84:AR85)</f>
        <v>25.8903</v>
      </c>
      <c r="AW84" s="29">
        <f>AVERAGE(AS84:AS85)</f>
        <v>24.478999999999999</v>
      </c>
      <c r="AX84" s="29">
        <f>AVERAGE(AT84:AT85)</f>
        <v>2.35</v>
      </c>
      <c r="AY84" s="29">
        <f>AVERAGE(AU84:AU85)</f>
        <v>0.18943484848484851</v>
      </c>
    </row>
    <row r="85" spans="1:51" x14ac:dyDescent="0.2">
      <c r="A85" s="35">
        <v>42</v>
      </c>
      <c r="B85" s="14">
        <v>2</v>
      </c>
      <c r="C85" s="15">
        <v>6</v>
      </c>
      <c r="D85" s="15">
        <v>5</v>
      </c>
      <c r="E85" s="15">
        <v>1999</v>
      </c>
      <c r="F85" s="16">
        <v>7</v>
      </c>
      <c r="G85" s="18">
        <v>7.9749999999999996</v>
      </c>
      <c r="H85" s="17">
        <v>4.4746496398779136</v>
      </c>
      <c r="I85" s="46">
        <v>194.97832629342906</v>
      </c>
      <c r="J85" s="17">
        <v>-9999</v>
      </c>
      <c r="K85" s="17">
        <v>-9999</v>
      </c>
      <c r="L85" s="17">
        <v>-9999</v>
      </c>
      <c r="M85" s="17">
        <v>0</v>
      </c>
      <c r="N85" s="17">
        <v>0</v>
      </c>
      <c r="O85" s="17">
        <v>0.01</v>
      </c>
      <c r="P85" s="17">
        <v>0.03</v>
      </c>
      <c r="Q85" s="17">
        <v>0</v>
      </c>
      <c r="R85" s="119">
        <v>8.0586000000000002</v>
      </c>
      <c r="S85" s="21">
        <v>2.4138895328399022E-3</v>
      </c>
      <c r="T85" s="46">
        <v>2080.6999999999998</v>
      </c>
      <c r="U85" s="46">
        <v>400.7</v>
      </c>
      <c r="V85" s="18">
        <v>36.863</v>
      </c>
      <c r="W85" s="18">
        <v>-9999</v>
      </c>
      <c r="X85" s="18">
        <v>36.876640163099097</v>
      </c>
      <c r="Y85" s="18">
        <v>25.390699999999999</v>
      </c>
      <c r="Z85" s="119">
        <v>24.64</v>
      </c>
      <c r="AA85" s="17">
        <v>-9999</v>
      </c>
      <c r="AB85" s="17">
        <v>-9999</v>
      </c>
      <c r="AC85" s="138">
        <v>141.70649054289569</v>
      </c>
      <c r="AD85" s="138">
        <v>7.7219639594768026</v>
      </c>
      <c r="AE85" s="138">
        <v>21.400239421395394</v>
      </c>
      <c r="AF85" s="138">
        <f t="shared" si="4"/>
        <v>138.2907100057536</v>
      </c>
      <c r="AG85" s="138">
        <f t="shared" si="5"/>
        <v>7.53582898358232</v>
      </c>
      <c r="AH85" s="17">
        <v>-9999</v>
      </c>
      <c r="AI85" s="17">
        <v>-9999</v>
      </c>
      <c r="AJ85" s="135">
        <v>115.34973989595839</v>
      </c>
      <c r="AK85" s="14">
        <v>-9999</v>
      </c>
      <c r="AL85" s="19">
        <v>2.88</v>
      </c>
      <c r="AM85" s="19">
        <v>0.18823030303030308</v>
      </c>
      <c r="AN85" s="19">
        <v>0.12128969696969692</v>
      </c>
      <c r="AP85" s="35">
        <v>42</v>
      </c>
      <c r="AQ85" s="16">
        <v>7</v>
      </c>
      <c r="AR85" s="18">
        <v>25.390699999999999</v>
      </c>
      <c r="AS85" s="119">
        <v>24.64</v>
      </c>
      <c r="AT85" s="19">
        <v>2.88</v>
      </c>
      <c r="AU85" s="19">
        <v>0.18823030303030308</v>
      </c>
    </row>
    <row r="86" spans="1:51" x14ac:dyDescent="0.2">
      <c r="A86" s="35">
        <v>43</v>
      </c>
      <c r="B86" s="14">
        <v>1</v>
      </c>
      <c r="C86" s="15">
        <v>8</v>
      </c>
      <c r="D86" s="15">
        <v>6</v>
      </c>
      <c r="E86" s="15">
        <v>1999</v>
      </c>
      <c r="F86" s="16">
        <v>1</v>
      </c>
      <c r="G86" s="18">
        <v>1.605</v>
      </c>
      <c r="H86" s="17">
        <v>4.5237569056039639</v>
      </c>
      <c r="I86" s="46">
        <v>197.19126425415348</v>
      </c>
      <c r="J86" s="17">
        <v>-9999</v>
      </c>
      <c r="K86" s="17">
        <v>-9999</v>
      </c>
      <c r="L86" s="17">
        <v>-9999</v>
      </c>
      <c r="M86" s="17">
        <v>0.15188846444083073</v>
      </c>
      <c r="N86" s="17">
        <v>4.8025568677544241E-2</v>
      </c>
      <c r="O86" s="17">
        <v>2.0784932125176757E-2</v>
      </c>
      <c r="P86" s="17">
        <v>6.5145733975546682E-2</v>
      </c>
      <c r="Q86" s="17">
        <v>1.2395152318776947</v>
      </c>
      <c r="R86" s="119">
        <v>8.0585000000000004</v>
      </c>
      <c r="S86" s="21">
        <v>2.4319504107428273E-3</v>
      </c>
      <c r="T86" s="46">
        <v>2096.3000000000002</v>
      </c>
      <c r="U86" s="46">
        <v>419.6</v>
      </c>
      <c r="V86" s="121">
        <v>36.972999999999999</v>
      </c>
      <c r="W86" s="18">
        <f>V86+0.007</f>
        <v>36.979999999999997</v>
      </c>
      <c r="X86" s="18">
        <v>36.956400000000002</v>
      </c>
      <c r="Y86" s="18">
        <v>26.37</v>
      </c>
      <c r="Z86" s="119">
        <v>24.230699999999999</v>
      </c>
      <c r="AA86" s="17">
        <v>-9999</v>
      </c>
      <c r="AB86" s="17">
        <v>-9999</v>
      </c>
      <c r="AC86" s="84">
        <v>97.938612184588393</v>
      </c>
      <c r="AD86" s="143">
        <v>2.8493515180957019</v>
      </c>
      <c r="AE86" s="143">
        <v>40.100954020484387</v>
      </c>
      <c r="AF86" s="17">
        <f t="shared" si="4"/>
        <v>95.577839547758757</v>
      </c>
      <c r="AG86" s="138">
        <f t="shared" si="5"/>
        <v>2.780668993945254</v>
      </c>
      <c r="AH86" s="17">
        <v>-9999</v>
      </c>
      <c r="AI86" s="17">
        <v>-9999</v>
      </c>
      <c r="AJ86" s="135">
        <v>152.53600323624596</v>
      </c>
      <c r="AK86" s="14">
        <v>-9999</v>
      </c>
      <c r="AL86" s="19">
        <v>1.75</v>
      </c>
      <c r="AM86" s="19">
        <v>0.13394545454545456</v>
      </c>
      <c r="AN86" s="19">
        <v>8.0439545454545472E-2</v>
      </c>
      <c r="AP86" s="35">
        <v>43</v>
      </c>
      <c r="AQ86" s="16">
        <v>1</v>
      </c>
      <c r="AR86" s="18">
        <v>26.37</v>
      </c>
      <c r="AS86" s="119">
        <v>24.230699999999999</v>
      </c>
      <c r="AT86" s="19">
        <v>1.75</v>
      </c>
      <c r="AU86" s="19">
        <v>0.13394545454545456</v>
      </c>
      <c r="AV86" s="29">
        <f>AVERAGE(AR86:AR87)</f>
        <v>26.00855</v>
      </c>
      <c r="AW86" s="29">
        <f>AVERAGE(AS86:AS87)</f>
        <v>24.422499999999999</v>
      </c>
      <c r="AX86" s="29">
        <f>AVERAGE(AT86:AT87)</f>
        <v>1.655</v>
      </c>
      <c r="AY86" s="29">
        <f>AVERAGE(AU86:AU87)</f>
        <v>0.1274409090909091</v>
      </c>
    </row>
    <row r="87" spans="1:51" x14ac:dyDescent="0.2">
      <c r="A87" s="35">
        <v>43</v>
      </c>
      <c r="B87" s="14">
        <v>1</v>
      </c>
      <c r="C87" s="15">
        <v>8</v>
      </c>
      <c r="D87" s="15">
        <v>6</v>
      </c>
      <c r="E87" s="15">
        <v>1999</v>
      </c>
      <c r="F87" s="16">
        <v>7</v>
      </c>
      <c r="G87" s="18">
        <v>7.2809999999999997</v>
      </c>
      <c r="H87" s="17">
        <v>4.5142120956208762</v>
      </c>
      <c r="I87" s="46">
        <v>196.70030032732794</v>
      </c>
      <c r="J87" s="17">
        <v>-9999</v>
      </c>
      <c r="K87" s="17">
        <v>-9999</v>
      </c>
      <c r="L87" s="17">
        <v>-9999</v>
      </c>
      <c r="M87" s="17">
        <v>0</v>
      </c>
      <c r="N87" s="17">
        <v>1.5126598572636906E-2</v>
      </c>
      <c r="O87" s="17">
        <v>9.0114352500976023E-3</v>
      </c>
      <c r="P87" s="17">
        <v>4.7077722230392222E-2</v>
      </c>
      <c r="Q87" s="17">
        <v>1.0585531958504784</v>
      </c>
      <c r="R87" s="119">
        <v>8.0548000000000002</v>
      </c>
      <c r="S87" s="21">
        <v>2.4235795191097859E-3</v>
      </c>
      <c r="T87" s="46">
        <v>2091.1999999999998</v>
      </c>
      <c r="U87" s="46">
        <v>410.7</v>
      </c>
      <c r="V87" s="121">
        <v>36.947000000000003</v>
      </c>
      <c r="W87" s="18">
        <f>V87+0.007</f>
        <v>36.954000000000001</v>
      </c>
      <c r="X87" s="144">
        <v>36.948</v>
      </c>
      <c r="Y87" s="18">
        <v>25.647099999999998</v>
      </c>
      <c r="Z87" s="119">
        <v>24.6143</v>
      </c>
      <c r="AA87" s="17">
        <v>-9999</v>
      </c>
      <c r="AB87" s="17">
        <v>-9999</v>
      </c>
      <c r="AC87" s="17">
        <v>97.157446783315507</v>
      </c>
      <c r="AD87" s="17">
        <v>20.49694801726908</v>
      </c>
      <c r="AE87" s="17">
        <v>5.5276884008718294</v>
      </c>
      <c r="AF87" s="17">
        <f t="shared" si="4"/>
        <v>94.815503838504455</v>
      </c>
      <c r="AG87" s="17">
        <f t="shared" si="5"/>
        <v>20.002876956444894</v>
      </c>
      <c r="AH87" s="17">
        <v>-9999</v>
      </c>
      <c r="AI87" s="17">
        <v>-9999</v>
      </c>
      <c r="AJ87" s="135">
        <v>207.9700647249191</v>
      </c>
      <c r="AK87" s="14">
        <v>-9999</v>
      </c>
      <c r="AL87" s="19">
        <v>1.56</v>
      </c>
      <c r="AM87" s="19">
        <v>0.12093636363636365</v>
      </c>
      <c r="AN87" s="19">
        <v>7.039363636363638E-2</v>
      </c>
      <c r="AP87" s="35">
        <v>43</v>
      </c>
      <c r="AQ87" s="16">
        <v>7</v>
      </c>
      <c r="AR87" s="18">
        <v>25.647099999999998</v>
      </c>
      <c r="AS87" s="119">
        <v>24.6143</v>
      </c>
      <c r="AT87" s="19">
        <v>1.56</v>
      </c>
      <c r="AU87" s="19">
        <v>0.12093636363636365</v>
      </c>
    </row>
    <row r="88" spans="1:51" x14ac:dyDescent="0.2">
      <c r="A88" s="35">
        <v>44</v>
      </c>
      <c r="B88" s="14">
        <v>1</v>
      </c>
      <c r="C88" s="15">
        <v>15</v>
      </c>
      <c r="D88" s="15">
        <v>7</v>
      </c>
      <c r="E88" s="15">
        <v>1999</v>
      </c>
      <c r="F88" s="16">
        <v>1</v>
      </c>
      <c r="G88" s="18">
        <v>2.2949999999999999</v>
      </c>
      <c r="H88" s="17">
        <v>4.8481989102544976</v>
      </c>
      <c r="I88" s="46">
        <v>211.32548780074717</v>
      </c>
      <c r="J88" s="17">
        <v>-9999</v>
      </c>
      <c r="K88" s="17">
        <v>-9999</v>
      </c>
      <c r="L88" s="17">
        <v>-9999</v>
      </c>
      <c r="M88" s="17">
        <v>0.14465395602498801</v>
      </c>
      <c r="N88" s="17">
        <v>3.8190154327969655E-2</v>
      </c>
      <c r="O88" s="17">
        <v>0</v>
      </c>
      <c r="P88" s="17">
        <v>6.8503581970884395E-2</v>
      </c>
      <c r="Q88" s="17">
        <v>1.7776229712875702</v>
      </c>
      <c r="R88" s="119">
        <v>8.0839999999999996</v>
      </c>
      <c r="S88" s="21">
        <v>2.4177232634245704E-3</v>
      </c>
      <c r="T88" s="46">
        <v>2067.9</v>
      </c>
      <c r="U88" s="46">
        <v>392.4</v>
      </c>
      <c r="V88" s="18">
        <v>36.826000000000001</v>
      </c>
      <c r="W88" s="18">
        <v>-9999</v>
      </c>
      <c r="X88" s="18">
        <v>36.817100000000003</v>
      </c>
      <c r="Y88" s="18">
        <v>26.6478</v>
      </c>
      <c r="Z88" s="119">
        <v>24.2</v>
      </c>
      <c r="AA88" s="17">
        <v>-9999</v>
      </c>
      <c r="AB88" s="17">
        <v>-9999</v>
      </c>
      <c r="AC88" s="17">
        <v>164.40544372219389</v>
      </c>
      <c r="AD88" s="17">
        <v>15.056047894108453</v>
      </c>
      <c r="AE88" s="17">
        <v>12.733912635312924</v>
      </c>
      <c r="AF88" s="17">
        <f t="shared" si="4"/>
        <v>160.44251363539954</v>
      </c>
      <c r="AG88" s="17">
        <f t="shared" si="5"/>
        <v>14.693127641366695</v>
      </c>
      <c r="AH88" s="17">
        <v>-9999</v>
      </c>
      <c r="AI88" s="17">
        <v>-9999</v>
      </c>
      <c r="AJ88" s="120">
        <v>130</v>
      </c>
      <c r="AK88" s="14">
        <v>-9999</v>
      </c>
      <c r="AL88" s="19">
        <v>4.79</v>
      </c>
      <c r="AM88" s="19">
        <v>0.35425000000000006</v>
      </c>
      <c r="AN88" s="19">
        <v>0.22</v>
      </c>
      <c r="AP88" s="35">
        <v>44</v>
      </c>
      <c r="AQ88" s="16">
        <v>1</v>
      </c>
      <c r="AR88" s="18">
        <v>26.6478</v>
      </c>
      <c r="AS88" s="119">
        <v>24.2</v>
      </c>
      <c r="AT88" s="19">
        <v>4.79</v>
      </c>
      <c r="AU88" s="19">
        <v>0.35425000000000006</v>
      </c>
      <c r="AV88" s="29">
        <f>AVERAGE(AR88:AR89)</f>
        <v>26.368099999999998</v>
      </c>
      <c r="AW88" s="29">
        <f>AVERAGE(AS88:AS89)</f>
        <v>24.287799999999997</v>
      </c>
      <c r="AX88" s="29">
        <f>AVERAGE(AT88:AT89)</f>
        <v>4.835</v>
      </c>
      <c r="AY88" s="29">
        <f>AVERAGE(AU88:AU89)</f>
        <v>0.32280625000000002</v>
      </c>
    </row>
    <row r="89" spans="1:51" x14ac:dyDescent="0.2">
      <c r="A89" s="35">
        <v>44</v>
      </c>
      <c r="B89" s="14">
        <v>1</v>
      </c>
      <c r="C89" s="15">
        <v>15</v>
      </c>
      <c r="D89" s="15">
        <v>7</v>
      </c>
      <c r="E89" s="15">
        <v>1999</v>
      </c>
      <c r="F89" s="16">
        <v>7</v>
      </c>
      <c r="G89" s="18">
        <v>7.6589999999999998</v>
      </c>
      <c r="H89" s="17">
        <v>4.8923749641487184</v>
      </c>
      <c r="I89" s="46">
        <v>213.21982604777915</v>
      </c>
      <c r="J89" s="17">
        <v>-9999</v>
      </c>
      <c r="K89" s="17">
        <v>-9999</v>
      </c>
      <c r="L89" s="17">
        <v>-9999</v>
      </c>
      <c r="M89" s="17">
        <v>8.0843105602469129E-2</v>
      </c>
      <c r="N89" s="17">
        <v>8.6217042104585698E-3</v>
      </c>
      <c r="O89" s="17">
        <v>1.4731172119285625E-2</v>
      </c>
      <c r="P89" s="17">
        <v>2.8853112334954543E-2</v>
      </c>
      <c r="Q89" s="17">
        <v>0.86847972663810602</v>
      </c>
      <c r="R89" s="119">
        <v>8.0843000000000007</v>
      </c>
      <c r="S89" s="21">
        <v>2.4203948999116072E-3</v>
      </c>
      <c r="T89" s="46">
        <v>2070.1999999999998</v>
      </c>
      <c r="U89" s="46">
        <v>383.9</v>
      </c>
      <c r="V89" s="18">
        <v>36.816000000000003</v>
      </c>
      <c r="W89" s="18">
        <v>-9999</v>
      </c>
      <c r="X89" s="18">
        <v>36.814999999999998</v>
      </c>
      <c r="Y89" s="18">
        <v>26.0884</v>
      </c>
      <c r="Z89" s="119">
        <v>24.375599999999999</v>
      </c>
      <c r="AA89" s="17">
        <v>-9999</v>
      </c>
      <c r="AB89" s="17">
        <v>-9999</v>
      </c>
      <c r="AC89" s="17">
        <v>203.353876223047</v>
      </c>
      <c r="AD89" s="17">
        <v>16.892151295828995</v>
      </c>
      <c r="AE89" s="17">
        <v>14.038611396265406</v>
      </c>
      <c r="AF89" s="17">
        <f t="shared" si="4"/>
        <v>198.45210912759541</v>
      </c>
      <c r="AG89" s="17">
        <f t="shared" si="5"/>
        <v>16.484972475679708</v>
      </c>
      <c r="AH89" s="17">
        <v>-9999</v>
      </c>
      <c r="AI89" s="17">
        <v>-9999</v>
      </c>
      <c r="AJ89" s="120">
        <v>147</v>
      </c>
      <c r="AK89" s="14">
        <v>-9999</v>
      </c>
      <c r="AL89" s="19">
        <v>4.88</v>
      </c>
      <c r="AM89" s="19">
        <v>0.29136249999999997</v>
      </c>
      <c r="AN89" s="19">
        <v>0.2</v>
      </c>
      <c r="AP89" s="35">
        <v>44</v>
      </c>
      <c r="AQ89" s="16">
        <v>7</v>
      </c>
      <c r="AR89" s="18">
        <v>26.0884</v>
      </c>
      <c r="AS89" s="119">
        <v>24.375599999999999</v>
      </c>
      <c r="AT89" s="19">
        <v>4.88</v>
      </c>
      <c r="AU89" s="19">
        <v>0.29136249999999997</v>
      </c>
    </row>
    <row r="90" spans="1:51" x14ac:dyDescent="0.2">
      <c r="A90" s="35">
        <v>45</v>
      </c>
      <c r="B90" s="14">
        <v>1</v>
      </c>
      <c r="C90" s="15">
        <v>11</v>
      </c>
      <c r="D90" s="15">
        <v>8</v>
      </c>
      <c r="E90" s="15">
        <v>1999</v>
      </c>
      <c r="F90" s="16">
        <v>1</v>
      </c>
      <c r="G90" s="18">
        <v>2.286</v>
      </c>
      <c r="H90" s="17">
        <v>4.5824386838935762</v>
      </c>
      <c r="I90" s="46">
        <v>199.90927221029696</v>
      </c>
      <c r="J90" s="17">
        <v>-9999</v>
      </c>
      <c r="K90" s="17">
        <v>-9999</v>
      </c>
      <c r="L90" s="17">
        <v>-9999</v>
      </c>
      <c r="M90" s="17">
        <v>0.60134732451739414</v>
      </c>
      <c r="N90" s="17">
        <v>2.1926932098549012E-2</v>
      </c>
      <c r="O90" s="17">
        <v>3.1581657075727868E-2</v>
      </c>
      <c r="P90" s="17">
        <v>5.0273747615497917E-2</v>
      </c>
      <c r="Q90" s="17">
        <v>1.8669765671071552</v>
      </c>
      <c r="R90" s="119">
        <v>8.0839999999999996</v>
      </c>
      <c r="S90" s="21">
        <v>2.397102770132979E-3</v>
      </c>
      <c r="T90" s="46">
        <v>2050.5</v>
      </c>
      <c r="U90" s="46">
        <v>402</v>
      </c>
      <c r="V90" s="18">
        <v>36.685000000000002</v>
      </c>
      <c r="W90" s="18">
        <v>-9999</v>
      </c>
      <c r="X90" s="18">
        <v>36.685200000000002</v>
      </c>
      <c r="Y90" s="18">
        <v>27.464099999999998</v>
      </c>
      <c r="Z90" s="119">
        <v>23.837800000000001</v>
      </c>
      <c r="AA90" s="17">
        <v>-9999</v>
      </c>
      <c r="AB90" s="17">
        <v>-9999</v>
      </c>
      <c r="AC90" s="17">
        <v>100.99817667290721</v>
      </c>
      <c r="AD90" s="17">
        <v>15.809305197176149</v>
      </c>
      <c r="AE90" s="17">
        <v>7.4500195065694355</v>
      </c>
      <c r="AF90" s="17">
        <f t="shared" si="4"/>
        <v>98.563654409004798</v>
      </c>
      <c r="AG90" s="17">
        <f t="shared" si="5"/>
        <v>15.428227966405924</v>
      </c>
      <c r="AH90" s="17">
        <v>-9999</v>
      </c>
      <c r="AI90" s="17">
        <v>-9999</v>
      </c>
      <c r="AJ90" s="14">
        <v>-9999</v>
      </c>
      <c r="AK90" s="14">
        <v>-9999</v>
      </c>
      <c r="AL90" s="19">
        <v>1.6</v>
      </c>
      <c r="AM90" s="19">
        <v>0.16900000000000001</v>
      </c>
      <c r="AN90" s="19">
        <v>0.08</v>
      </c>
      <c r="AP90" s="35">
        <v>45</v>
      </c>
      <c r="AQ90" s="16">
        <v>1</v>
      </c>
      <c r="AR90" s="18">
        <v>27.464099999999998</v>
      </c>
      <c r="AS90" s="119">
        <v>23.837800000000001</v>
      </c>
      <c r="AT90" s="19">
        <v>1.6</v>
      </c>
      <c r="AU90" s="19">
        <v>0.16900000000000001</v>
      </c>
      <c r="AV90" s="29">
        <f>AVERAGE(AR90:AR91)</f>
        <v>27.33935</v>
      </c>
      <c r="AW90" s="29">
        <f>AVERAGE(AS90:AS91)</f>
        <v>23.874850000000002</v>
      </c>
      <c r="AX90" s="29">
        <f>AVERAGE(AT90:AT91)</f>
        <v>1.5150000000000001</v>
      </c>
      <c r="AY90" s="29">
        <f>AVERAGE(AU90:AU91)</f>
        <v>0.16095625000000002</v>
      </c>
    </row>
    <row r="91" spans="1:51" x14ac:dyDescent="0.2">
      <c r="A91" s="35">
        <v>45</v>
      </c>
      <c r="B91" s="14">
        <v>1</v>
      </c>
      <c r="C91" s="15">
        <v>11</v>
      </c>
      <c r="D91" s="15">
        <v>8</v>
      </c>
      <c r="E91" s="15">
        <v>1999</v>
      </c>
      <c r="F91" s="16">
        <v>7</v>
      </c>
      <c r="G91" s="18">
        <v>7.6420000000000003</v>
      </c>
      <c r="H91" s="17">
        <v>4.5532224420211644</v>
      </c>
      <c r="I91" s="46">
        <v>198.57067680558194</v>
      </c>
      <c r="J91" s="17">
        <v>-9999</v>
      </c>
      <c r="K91" s="17">
        <v>-9999</v>
      </c>
      <c r="L91" s="17">
        <v>-9999</v>
      </c>
      <c r="M91" s="17">
        <v>0.24738352299852318</v>
      </c>
      <c r="N91" s="17">
        <v>1.7131368652075731E-2</v>
      </c>
      <c r="O91" s="17">
        <v>3.1299013441339674E-2</v>
      </c>
      <c r="P91" s="17">
        <v>6.4568546864865281E-2</v>
      </c>
      <c r="Q91" s="17">
        <v>1.7458100785213226</v>
      </c>
      <c r="R91" s="119">
        <v>8.0847999999999995</v>
      </c>
      <c r="S91" s="21">
        <v>2.3931452453207908E-3</v>
      </c>
      <c r="T91" s="46">
        <v>2046.5</v>
      </c>
      <c r="U91" s="46">
        <v>396.5</v>
      </c>
      <c r="V91" s="18">
        <v>-9999</v>
      </c>
      <c r="W91" s="18">
        <v>-9999</v>
      </c>
      <c r="X91" s="18">
        <v>36.676299999999998</v>
      </c>
      <c r="Y91" s="18">
        <v>27.214600000000001</v>
      </c>
      <c r="Z91" s="119">
        <v>23.911899999999999</v>
      </c>
      <c r="AA91" s="17">
        <v>-9999</v>
      </c>
      <c r="AB91" s="17">
        <v>-9999</v>
      </c>
      <c r="AC91" s="17">
        <v>96.05079579817891</v>
      </c>
      <c r="AD91" s="17">
        <v>14.890159546177539</v>
      </c>
      <c r="AE91" s="17">
        <v>7.5224320967531639</v>
      </c>
      <c r="AF91" s="17">
        <f t="shared" si="4"/>
        <v>93.735528250394182</v>
      </c>
      <c r="AG91" s="17">
        <f t="shared" si="5"/>
        <v>14.53123796835907</v>
      </c>
      <c r="AH91" s="17">
        <v>-9999</v>
      </c>
      <c r="AI91" s="17">
        <v>-9999</v>
      </c>
      <c r="AJ91" s="120">
        <v>206</v>
      </c>
      <c r="AK91" s="14">
        <v>-9999</v>
      </c>
      <c r="AL91" s="19">
        <v>1.43</v>
      </c>
      <c r="AM91" s="19">
        <v>0.15291250000000001</v>
      </c>
      <c r="AN91" s="19">
        <v>0.08</v>
      </c>
      <c r="AP91" s="35">
        <v>45</v>
      </c>
      <c r="AQ91" s="16">
        <v>7</v>
      </c>
      <c r="AR91" s="18">
        <v>27.214600000000001</v>
      </c>
      <c r="AS91" s="119">
        <v>23.911899999999999</v>
      </c>
      <c r="AT91" s="19">
        <v>1.43</v>
      </c>
      <c r="AU91" s="19">
        <v>0.15291250000000001</v>
      </c>
    </row>
    <row r="92" spans="1:51" x14ac:dyDescent="0.2">
      <c r="A92" s="35">
        <v>46</v>
      </c>
      <c r="B92" s="14">
        <v>1</v>
      </c>
      <c r="C92" s="15">
        <v>14</v>
      </c>
      <c r="D92" s="15">
        <v>9</v>
      </c>
      <c r="E92" s="15">
        <v>1999</v>
      </c>
      <c r="F92" s="16">
        <v>1</v>
      </c>
      <c r="G92" s="18">
        <v>1.7430000000000001</v>
      </c>
      <c r="H92" s="17">
        <v>4.6300687801912321</v>
      </c>
      <c r="I92" s="46">
        <v>202.02267420777011</v>
      </c>
      <c r="J92" s="17">
        <v>-9999</v>
      </c>
      <c r="K92" s="17">
        <v>-9999</v>
      </c>
      <c r="L92" s="17">
        <v>-9999</v>
      </c>
      <c r="M92" s="17">
        <v>0.22525345747846151</v>
      </c>
      <c r="N92" s="17">
        <v>4.945722678856599E-3</v>
      </c>
      <c r="O92" s="17">
        <v>3.1592946759479892E-2</v>
      </c>
      <c r="P92" s="17">
        <v>2.7063303737603212E-2</v>
      </c>
      <c r="Q92" s="17">
        <v>2.5118318375762865</v>
      </c>
      <c r="R92" s="119">
        <v>8.1050000000000004</v>
      </c>
      <c r="S92" s="21">
        <v>2.3990000000000001E-3</v>
      </c>
      <c r="T92" s="46">
        <v>2040.3</v>
      </c>
      <c r="U92" s="46">
        <v>405.6</v>
      </c>
      <c r="V92" s="18">
        <v>36.448</v>
      </c>
      <c r="W92" s="18">
        <v>-9999</v>
      </c>
      <c r="X92" s="18">
        <v>36.436700000000002</v>
      </c>
      <c r="Y92" s="18">
        <v>29.497900000000001</v>
      </c>
      <c r="Z92" s="119">
        <v>22.975200000000001</v>
      </c>
      <c r="AA92" s="17">
        <v>-9999</v>
      </c>
      <c r="AB92" s="17">
        <v>-9999</v>
      </c>
      <c r="AC92" s="17">
        <v>80.178122954403506</v>
      </c>
      <c r="AD92" s="17">
        <v>17.733991495898451</v>
      </c>
      <c r="AE92" s="17">
        <v>5.2723720471756943</v>
      </c>
      <c r="AF92" s="17">
        <f t="shared" si="4"/>
        <v>78.245460090176152</v>
      </c>
      <c r="AG92" s="17">
        <f t="shared" si="5"/>
        <v>17.306520441005613</v>
      </c>
      <c r="AH92" s="17">
        <v>-9999</v>
      </c>
      <c r="AI92" s="17">
        <v>-9999</v>
      </c>
      <c r="AJ92" s="120">
        <v>112</v>
      </c>
      <c r="AK92" s="14">
        <v>-9999</v>
      </c>
      <c r="AL92" s="19">
        <v>0.49</v>
      </c>
      <c r="AM92" s="19">
        <v>8.4500000000000006E-2</v>
      </c>
      <c r="AN92" s="19">
        <v>0.05</v>
      </c>
      <c r="AP92" s="35">
        <v>46</v>
      </c>
      <c r="AQ92" s="16">
        <v>1</v>
      </c>
      <c r="AR92" s="18">
        <v>29.497900000000001</v>
      </c>
      <c r="AS92" s="119">
        <v>22.975200000000001</v>
      </c>
      <c r="AT92" s="19">
        <v>0.49</v>
      </c>
      <c r="AU92" s="19">
        <v>8.4500000000000006E-2</v>
      </c>
      <c r="AV92" s="29">
        <f>AVERAGE(AR92:AR93)</f>
        <v>29.199649999999998</v>
      </c>
      <c r="AW92" s="29">
        <f>AVERAGE(AS92:AS93)</f>
        <v>23.073050000000002</v>
      </c>
      <c r="AX92" s="29">
        <f>AVERAGE(AT92:AT93)</f>
        <v>0.66999999999999993</v>
      </c>
      <c r="AY92" s="29">
        <f>AVERAGE(AU92:AU93)</f>
        <v>9.7662499999999999E-2</v>
      </c>
    </row>
    <row r="93" spans="1:51" x14ac:dyDescent="0.2">
      <c r="A93" s="35">
        <v>46</v>
      </c>
      <c r="B93" s="14">
        <v>1</v>
      </c>
      <c r="C93" s="15">
        <v>14</v>
      </c>
      <c r="D93" s="15">
        <v>9</v>
      </c>
      <c r="E93" s="15">
        <v>1999</v>
      </c>
      <c r="F93" s="16">
        <v>7</v>
      </c>
      <c r="G93" s="18">
        <v>7.1159999999999997</v>
      </c>
      <c r="H93" s="17">
        <v>4.592183887605275</v>
      </c>
      <c r="I93" s="46">
        <v>200.43625821813697</v>
      </c>
      <c r="J93" s="17">
        <v>-9999</v>
      </c>
      <c r="K93" s="17">
        <v>-9999</v>
      </c>
      <c r="L93" s="17">
        <v>-9999</v>
      </c>
      <c r="M93" s="17">
        <v>0.33214972567381429</v>
      </c>
      <c r="N93" s="17">
        <v>7.0326107520187605E-3</v>
      </c>
      <c r="O93" s="17">
        <v>2.0896489611283032E-2</v>
      </c>
      <c r="P93" s="17">
        <v>2.3153286914772964E-2</v>
      </c>
      <c r="Q93" s="17">
        <v>1.9269085421188483</v>
      </c>
      <c r="R93" s="119">
        <v>8.1073000000000004</v>
      </c>
      <c r="S93" s="21">
        <v>2.4018172214391943E-3</v>
      </c>
      <c r="T93" s="46">
        <v>2041.4</v>
      </c>
      <c r="U93" s="46">
        <v>399.5</v>
      </c>
      <c r="V93" s="18">
        <v>36.441000000000003</v>
      </c>
      <c r="W93" s="18">
        <v>-9999</v>
      </c>
      <c r="X93" s="18">
        <v>36.429499999999997</v>
      </c>
      <c r="Y93" s="18">
        <v>28.901399999999999</v>
      </c>
      <c r="Z93" s="119">
        <v>23.1709</v>
      </c>
      <c r="AA93" s="17">
        <v>-9999</v>
      </c>
      <c r="AB93" s="17">
        <v>-9999</v>
      </c>
      <c r="AC93" s="17">
        <v>87.306520509077245</v>
      </c>
      <c r="AD93" s="17">
        <v>10.60382996661969</v>
      </c>
      <c r="AE93" s="17">
        <v>9.6015331362015086</v>
      </c>
      <c r="AF93" s="17">
        <f t="shared" si="4"/>
        <v>85.202030359204883</v>
      </c>
      <c r="AG93" s="17">
        <f t="shared" si="5"/>
        <v>10.348228717302323</v>
      </c>
      <c r="AH93" s="17">
        <v>-9999</v>
      </c>
      <c r="AI93" s="17">
        <v>-9999</v>
      </c>
      <c r="AJ93" s="120">
        <v>173</v>
      </c>
      <c r="AK93" s="14">
        <v>-9999</v>
      </c>
      <c r="AL93" s="19">
        <v>0.85</v>
      </c>
      <c r="AM93" s="19">
        <v>0.11082499999999999</v>
      </c>
      <c r="AN93" s="19">
        <v>7.0000000000000007E-2</v>
      </c>
      <c r="AP93" s="35">
        <v>46</v>
      </c>
      <c r="AQ93" s="16">
        <v>7</v>
      </c>
      <c r="AR93" s="18">
        <v>28.901399999999999</v>
      </c>
      <c r="AS93" s="119">
        <v>23.1709</v>
      </c>
      <c r="AT93" s="19">
        <v>0.85</v>
      </c>
      <c r="AU93" s="19">
        <v>0.11082499999999999</v>
      </c>
    </row>
    <row r="94" spans="1:51" x14ac:dyDescent="0.2">
      <c r="A94" s="35">
        <v>47</v>
      </c>
      <c r="B94" s="14">
        <v>1</v>
      </c>
      <c r="C94" s="15">
        <v>5</v>
      </c>
      <c r="D94" s="15">
        <v>10</v>
      </c>
      <c r="E94" s="15">
        <v>1999</v>
      </c>
      <c r="F94" s="16">
        <v>1</v>
      </c>
      <c r="G94" s="18">
        <v>1.61</v>
      </c>
      <c r="H94" s="17">
        <v>4.8753957046853422</v>
      </c>
      <c r="I94" s="46">
        <v>212.79975944384736</v>
      </c>
      <c r="J94" s="17">
        <v>-9999</v>
      </c>
      <c r="K94" s="17">
        <v>-9999</v>
      </c>
      <c r="L94" s="17">
        <v>-9999</v>
      </c>
      <c r="M94" s="33">
        <v>0.66690523820316372</v>
      </c>
      <c r="N94" s="17">
        <v>3.3384623922623972E-2</v>
      </c>
      <c r="O94" s="17">
        <v>0</v>
      </c>
      <c r="P94" s="17">
        <v>7.0787999474068025E-2</v>
      </c>
      <c r="Q94" s="17">
        <v>3.0329755618040459</v>
      </c>
      <c r="R94" s="119">
        <v>-9999</v>
      </c>
      <c r="S94" s="17">
        <v>-9999</v>
      </c>
      <c r="T94" s="46">
        <v>-9999</v>
      </c>
      <c r="U94" s="46">
        <v>-9999</v>
      </c>
      <c r="V94" s="18">
        <v>36.427</v>
      </c>
      <c r="W94" s="18">
        <v>-9999</v>
      </c>
      <c r="X94" s="18">
        <v>36.4131</v>
      </c>
      <c r="Y94" s="18">
        <v>28.374199999999998</v>
      </c>
      <c r="Z94" s="119">
        <v>23.334299999999999</v>
      </c>
      <c r="AA94" s="17">
        <v>-9999</v>
      </c>
      <c r="AB94" s="17">
        <v>-9999</v>
      </c>
      <c r="AC94" s="17">
        <v>83.249719207653854</v>
      </c>
      <c r="AD94" s="17">
        <v>10.24754365693085</v>
      </c>
      <c r="AE94" s="17">
        <v>9.4737007004697116</v>
      </c>
      <c r="AF94" s="17">
        <f t="shared" si="4"/>
        <v>81.243016695280431</v>
      </c>
      <c r="AG94" s="17">
        <f t="shared" si="5"/>
        <v>10.000530552289304</v>
      </c>
      <c r="AH94" s="17">
        <v>-9999</v>
      </c>
      <c r="AI94" s="17">
        <v>-9999</v>
      </c>
      <c r="AJ94" s="120">
        <v>113</v>
      </c>
      <c r="AK94" s="14">
        <v>-9999</v>
      </c>
      <c r="AL94" s="19">
        <v>0.7</v>
      </c>
      <c r="AM94" s="19">
        <v>0.06</v>
      </c>
      <c r="AN94" s="19">
        <v>0.04</v>
      </c>
      <c r="AP94" s="35">
        <v>47</v>
      </c>
      <c r="AQ94" s="16">
        <v>1</v>
      </c>
      <c r="AR94" s="18">
        <v>28.374199999999998</v>
      </c>
      <c r="AS94" s="119">
        <v>23.334299999999999</v>
      </c>
      <c r="AT94" s="19">
        <v>0.7</v>
      </c>
      <c r="AU94" s="19">
        <v>0.06</v>
      </c>
      <c r="AV94" s="29">
        <f>AVERAGE(AR94:AR95)</f>
        <v>28.342449999999999</v>
      </c>
      <c r="AW94" s="29">
        <f>AVERAGE(AS94:AS95)</f>
        <v>23.34355</v>
      </c>
      <c r="AX94" s="29">
        <f>AVERAGE(AT94:AT95)</f>
        <v>0.52</v>
      </c>
      <c r="AY94" s="29">
        <f>AVERAGE(AU94:AU95)</f>
        <v>0.06</v>
      </c>
    </row>
    <row r="95" spans="1:51" x14ac:dyDescent="0.2">
      <c r="A95" s="35">
        <v>47</v>
      </c>
      <c r="B95" s="14">
        <v>1</v>
      </c>
      <c r="C95" s="15">
        <v>5</v>
      </c>
      <c r="D95" s="15">
        <v>10</v>
      </c>
      <c r="E95" s="15">
        <v>1999</v>
      </c>
      <c r="F95" s="16">
        <v>7</v>
      </c>
      <c r="G95" s="18">
        <v>7.6459999999999999</v>
      </c>
      <c r="H95" s="17">
        <v>4.92</v>
      </c>
      <c r="I95" s="46">
        <v>214.7</v>
      </c>
      <c r="J95" s="17">
        <v>-9999</v>
      </c>
      <c r="K95" s="17">
        <v>-9999</v>
      </c>
      <c r="L95" s="17">
        <v>-9999</v>
      </c>
      <c r="M95" s="17">
        <v>0.59807881631668158</v>
      </c>
      <c r="N95" s="17">
        <v>8.658736188704063E-3</v>
      </c>
      <c r="O95" s="17">
        <v>0</v>
      </c>
      <c r="P95" s="17">
        <v>3.748885554865547E-2</v>
      </c>
      <c r="Q95" s="17">
        <v>1.3750638733305383</v>
      </c>
      <c r="R95" s="119">
        <v>-9999</v>
      </c>
      <c r="S95" s="17">
        <v>-9999</v>
      </c>
      <c r="T95" s="46">
        <v>-9999</v>
      </c>
      <c r="U95" s="46">
        <v>-9999</v>
      </c>
      <c r="V95" s="18">
        <v>-9999</v>
      </c>
      <c r="W95" s="18">
        <v>-9999</v>
      </c>
      <c r="X95" s="18">
        <v>36.409799999999997</v>
      </c>
      <c r="Y95" s="18">
        <v>28.310700000000001</v>
      </c>
      <c r="Z95" s="119">
        <v>23.352799999999998</v>
      </c>
      <c r="AA95" s="17">
        <v>-9999</v>
      </c>
      <c r="AB95" s="17">
        <v>-9999</v>
      </c>
      <c r="AC95" s="17">
        <v>92.731947050447005</v>
      </c>
      <c r="AD95" s="17">
        <v>10.33311813423299</v>
      </c>
      <c r="AE95" s="17">
        <v>10.465371365391274</v>
      </c>
      <c r="AF95" s="17">
        <f t="shared" si="4"/>
        <v>90.496679077239207</v>
      </c>
      <c r="AG95" s="17">
        <f t="shared" si="5"/>
        <v>10.084042289677946</v>
      </c>
      <c r="AH95" s="17">
        <v>-9999</v>
      </c>
      <c r="AI95" s="17">
        <v>-9999</v>
      </c>
      <c r="AJ95" s="120">
        <v>-9999</v>
      </c>
      <c r="AK95" s="14">
        <v>-9999</v>
      </c>
      <c r="AL95" s="19">
        <v>0.34</v>
      </c>
      <c r="AM95" s="19">
        <v>0.06</v>
      </c>
      <c r="AN95" s="19">
        <v>0.06</v>
      </c>
      <c r="AP95" s="35">
        <v>47</v>
      </c>
      <c r="AQ95" s="16">
        <v>7</v>
      </c>
      <c r="AR95" s="18">
        <v>28.310700000000001</v>
      </c>
      <c r="AS95" s="119">
        <v>23.352799999999998</v>
      </c>
      <c r="AT95" s="19">
        <v>0.34</v>
      </c>
      <c r="AU95" s="19">
        <v>0.06</v>
      </c>
    </row>
    <row r="96" spans="1:51" x14ac:dyDescent="0.2">
      <c r="A96" s="35">
        <v>48</v>
      </c>
      <c r="B96" s="14">
        <v>2</v>
      </c>
      <c r="C96" s="15">
        <v>4</v>
      </c>
      <c r="D96" s="15">
        <v>11</v>
      </c>
      <c r="E96" s="15">
        <v>1999</v>
      </c>
      <c r="F96" s="16">
        <v>1</v>
      </c>
      <c r="G96" s="18">
        <v>1.2689999999999999</v>
      </c>
      <c r="H96" s="17">
        <v>4.4847921501918773</v>
      </c>
      <c r="I96" s="46">
        <v>195.63414005767299</v>
      </c>
      <c r="J96" s="17">
        <v>-9999</v>
      </c>
      <c r="K96" s="17">
        <v>-9999</v>
      </c>
      <c r="L96" s="17">
        <v>-9999</v>
      </c>
      <c r="M96" s="17">
        <v>-9999</v>
      </c>
      <c r="N96" s="17">
        <v>-9999</v>
      </c>
      <c r="O96" s="17">
        <v>-9999</v>
      </c>
      <c r="P96" s="17">
        <v>-9999</v>
      </c>
      <c r="Q96" s="17">
        <v>-9999</v>
      </c>
      <c r="R96" s="119">
        <v>8.0993999999999993</v>
      </c>
      <c r="S96" s="21">
        <v>2.3749999999999999E-3</v>
      </c>
      <c r="T96" s="46">
        <v>2023.4</v>
      </c>
      <c r="U96" s="46">
        <v>397</v>
      </c>
      <c r="V96" s="18">
        <v>36.354999999999997</v>
      </c>
      <c r="W96" s="18">
        <v>-9999</v>
      </c>
      <c r="X96" s="18">
        <v>36.348180146414954</v>
      </c>
      <c r="Y96" s="18">
        <v>28.4436</v>
      </c>
      <c r="Z96" s="119">
        <v>23.262</v>
      </c>
      <c r="AA96" s="17">
        <v>-9999</v>
      </c>
      <c r="AB96" s="17">
        <v>-9999</v>
      </c>
      <c r="AC96" s="17">
        <v>72.479968414960595</v>
      </c>
      <c r="AD96" s="17">
        <v>8.5360541108881201</v>
      </c>
      <c r="AE96" s="17">
        <v>9.9018762841360459</v>
      </c>
      <c r="AF96" s="17">
        <f t="shared" si="4"/>
        <v>70.732866609700991</v>
      </c>
      <c r="AG96" s="17">
        <f t="shared" si="5"/>
        <v>8.3302958045165614</v>
      </c>
      <c r="AH96" s="17">
        <v>-9999</v>
      </c>
      <c r="AI96" s="17">
        <v>-9999</v>
      </c>
      <c r="AJ96" s="14">
        <v>99</v>
      </c>
      <c r="AK96" s="14">
        <v>-9999</v>
      </c>
      <c r="AL96" s="19">
        <v>0.96</v>
      </c>
      <c r="AM96" s="19">
        <v>0.115</v>
      </c>
      <c r="AN96" s="19">
        <v>8.5000000000000006E-2</v>
      </c>
      <c r="AP96" s="35">
        <v>48</v>
      </c>
      <c r="AQ96" s="16">
        <v>1</v>
      </c>
      <c r="AR96" s="18">
        <v>28.4436</v>
      </c>
      <c r="AS96" s="119">
        <v>23.262</v>
      </c>
      <c r="AT96" s="19">
        <v>0.96</v>
      </c>
      <c r="AU96" s="19">
        <v>0.115</v>
      </c>
      <c r="AV96" s="29">
        <f>AVERAGE(AR96:AR97)</f>
        <v>28.431850000000001</v>
      </c>
      <c r="AW96" s="29">
        <f>AVERAGE(AS96:AS97)</f>
        <v>23.265999999999998</v>
      </c>
      <c r="AX96" s="29">
        <f>AVERAGE(AT96:AT97)</f>
        <v>1.1600000000000001</v>
      </c>
      <c r="AY96" s="29">
        <f>AVERAGE(AU96:AU97)</f>
        <v>0.16250000000000001</v>
      </c>
    </row>
    <row r="97" spans="1:51" x14ac:dyDescent="0.2">
      <c r="A97" s="35">
        <v>48</v>
      </c>
      <c r="B97" s="14">
        <v>2</v>
      </c>
      <c r="C97" s="15">
        <v>4</v>
      </c>
      <c r="D97" s="15">
        <v>11</v>
      </c>
      <c r="E97" s="15">
        <v>1999</v>
      </c>
      <c r="F97" s="16">
        <v>7</v>
      </c>
      <c r="G97" s="18">
        <v>7.5289999999999999</v>
      </c>
      <c r="H97" s="17">
        <v>4.4506780608892456</v>
      </c>
      <c r="I97" s="46">
        <v>194.14602638348958</v>
      </c>
      <c r="J97" s="17">
        <v>-9999</v>
      </c>
      <c r="K97" s="17">
        <v>-9999</v>
      </c>
      <c r="L97" s="17">
        <v>-9999</v>
      </c>
      <c r="M97" s="17">
        <v>0.74214172911750853</v>
      </c>
      <c r="N97" s="17">
        <v>0.18167754104115869</v>
      </c>
      <c r="O97" s="17">
        <v>0</v>
      </c>
      <c r="P97" s="17">
        <v>2.4208953125073068E-2</v>
      </c>
      <c r="Q97" s="17">
        <v>2.0692719470897885</v>
      </c>
      <c r="R97" s="119">
        <v>8.1087000000000007</v>
      </c>
      <c r="S97" s="21">
        <v>2.4067361704449715E-3</v>
      </c>
      <c r="T97" s="46">
        <v>2045.6</v>
      </c>
      <c r="U97" s="46">
        <v>391.6</v>
      </c>
      <c r="V97" s="18">
        <v>36.353000000000002</v>
      </c>
      <c r="W97" s="18">
        <v>-9999</v>
      </c>
      <c r="X97" s="18">
        <v>36.347635704226704</v>
      </c>
      <c r="Y97" s="18">
        <v>28.420100000000001</v>
      </c>
      <c r="Z97" s="119">
        <v>23.27</v>
      </c>
      <c r="AA97" s="17">
        <v>-9999</v>
      </c>
      <c r="AB97" s="17">
        <v>-9999</v>
      </c>
      <c r="AC97" s="17">
        <v>61.180061113485053</v>
      </c>
      <c r="AD97" s="17">
        <v>6.4822666556368453</v>
      </c>
      <c r="AE97" s="17">
        <v>11.0062576232372</v>
      </c>
      <c r="AF97" s="17">
        <f t="shared" si="4"/>
        <v>59.705339234395488</v>
      </c>
      <c r="AG97" s="17">
        <f t="shared" si="5"/>
        <v>6.3260141071892706</v>
      </c>
      <c r="AH97" s="17">
        <v>-9999</v>
      </c>
      <c r="AI97" s="17">
        <v>-9999</v>
      </c>
      <c r="AJ97" s="14">
        <v>-9999</v>
      </c>
      <c r="AK97" s="14">
        <v>-9999</v>
      </c>
      <c r="AL97" s="19">
        <v>1.36</v>
      </c>
      <c r="AM97" s="19">
        <v>0.21</v>
      </c>
      <c r="AN97" s="19">
        <v>0.155</v>
      </c>
      <c r="AP97" s="35">
        <v>48</v>
      </c>
      <c r="AQ97" s="16">
        <v>7</v>
      </c>
      <c r="AR97" s="18">
        <v>28.420100000000001</v>
      </c>
      <c r="AS97" s="119">
        <v>23.27</v>
      </c>
      <c r="AT97" s="19">
        <v>1.36</v>
      </c>
      <c r="AU97" s="19">
        <v>0.21</v>
      </c>
    </row>
    <row r="98" spans="1:51" x14ac:dyDescent="0.2">
      <c r="A98" s="35">
        <v>49</v>
      </c>
      <c r="B98" s="14">
        <v>1</v>
      </c>
      <c r="C98" s="15">
        <v>7</v>
      </c>
      <c r="D98" s="15">
        <v>12</v>
      </c>
      <c r="E98" s="15">
        <v>1999</v>
      </c>
      <c r="F98" s="16">
        <v>1</v>
      </c>
      <c r="G98" s="18">
        <v>2.621</v>
      </c>
      <c r="H98" s="17">
        <v>4.3608354967223057</v>
      </c>
      <c r="I98" s="46">
        <v>190.30876379920662</v>
      </c>
      <c r="J98" s="17">
        <v>-9999</v>
      </c>
      <c r="K98" s="17">
        <v>-9999</v>
      </c>
      <c r="L98" s="17">
        <v>-9999</v>
      </c>
      <c r="M98" s="17">
        <v>0.15</v>
      </c>
      <c r="N98" s="17">
        <v>0.01</v>
      </c>
      <c r="O98" s="17">
        <v>0.16</v>
      </c>
      <c r="P98" s="17">
        <v>0.38</v>
      </c>
      <c r="Q98" s="17">
        <v>2.95</v>
      </c>
      <c r="R98" s="119">
        <v>8.1051000000000002</v>
      </c>
      <c r="S98" s="21">
        <v>2.3978177394758061E-3</v>
      </c>
      <c r="T98" s="46">
        <v>2041.8</v>
      </c>
      <c r="U98" s="46">
        <v>397.6</v>
      </c>
      <c r="V98" s="18">
        <v>36.079000000000001</v>
      </c>
      <c r="W98" s="18">
        <v>-9999</v>
      </c>
      <c r="X98" s="18">
        <v>36.073099999999997</v>
      </c>
      <c r="Y98" s="18">
        <v>28.576899999999998</v>
      </c>
      <c r="Z98" s="119">
        <v>23.011399999999998</v>
      </c>
      <c r="AA98" s="17">
        <v>-9999</v>
      </c>
      <c r="AB98" s="17">
        <v>-9999</v>
      </c>
      <c r="AC98" s="17">
        <v>70.540654739196555</v>
      </c>
      <c r="AD98" s="17">
        <v>8.316777990453005</v>
      </c>
      <c r="AE98" s="17">
        <v>9.8910190377097038</v>
      </c>
      <c r="AF98" s="17">
        <f t="shared" si="4"/>
        <v>68.84029934536602</v>
      </c>
      <c r="AG98" s="17">
        <f t="shared" si="5"/>
        <v>8.1163052507592521</v>
      </c>
      <c r="AH98" s="17">
        <v>-9999</v>
      </c>
      <c r="AI98" s="17">
        <v>-9999</v>
      </c>
      <c r="AJ98" s="135">
        <v>478</v>
      </c>
      <c r="AK98" s="14">
        <v>-9999</v>
      </c>
      <c r="AL98" s="19">
        <v>0.65983134168381707</v>
      </c>
      <c r="AM98" s="19">
        <v>0.125</v>
      </c>
      <c r="AN98" s="19">
        <v>0.1</v>
      </c>
      <c r="AP98" s="35">
        <v>49</v>
      </c>
      <c r="AQ98" s="16">
        <v>1</v>
      </c>
      <c r="AR98" s="18">
        <v>28.576899999999998</v>
      </c>
      <c r="AS98" s="119">
        <v>23.011399999999998</v>
      </c>
      <c r="AT98" s="19">
        <v>0.65983134168381707</v>
      </c>
      <c r="AU98" s="19">
        <v>0.125</v>
      </c>
      <c r="AV98" s="29">
        <f>AVERAGE(AR98:AR99)</f>
        <v>28.564900000000002</v>
      </c>
      <c r="AW98" s="29">
        <f>AVERAGE(AS98:AS99)</f>
        <v>23.014899999999997</v>
      </c>
      <c r="AX98" s="29">
        <f>AVERAGE(AT98:AT99)</f>
        <v>0.77256355577913882</v>
      </c>
      <c r="AY98" s="29">
        <f>AVERAGE(AU98:AU99)</f>
        <v>0.1225</v>
      </c>
    </row>
    <row r="99" spans="1:51" x14ac:dyDescent="0.2">
      <c r="A99" s="35">
        <v>49</v>
      </c>
      <c r="B99" s="14">
        <v>1</v>
      </c>
      <c r="C99" s="15">
        <v>7</v>
      </c>
      <c r="D99" s="15">
        <v>12</v>
      </c>
      <c r="E99" s="15">
        <v>1999</v>
      </c>
      <c r="F99" s="16">
        <v>7</v>
      </c>
      <c r="G99" s="18">
        <v>7.5209999999999999</v>
      </c>
      <c r="H99" s="17">
        <v>4.3654086946334081</v>
      </c>
      <c r="I99" s="46">
        <v>190.50089121778453</v>
      </c>
      <c r="J99" s="17">
        <v>-9999</v>
      </c>
      <c r="K99" s="17">
        <v>-9999</v>
      </c>
      <c r="L99" s="17">
        <v>-9999</v>
      </c>
      <c r="M99" s="17">
        <v>0.7</v>
      </c>
      <c r="N99" s="17">
        <v>0</v>
      </c>
      <c r="O99" s="17">
        <v>0.17</v>
      </c>
      <c r="P99" s="17">
        <v>0.32</v>
      </c>
      <c r="Q99" s="17">
        <v>2.75</v>
      </c>
      <c r="R99" s="119">
        <v>8.1065000000000005</v>
      </c>
      <c r="S99" s="21">
        <v>2.3865793920607799E-3</v>
      </c>
      <c r="T99" s="46">
        <v>2030.9</v>
      </c>
      <c r="U99" s="46">
        <v>393.6</v>
      </c>
      <c r="V99" s="18">
        <v>36.082000000000001</v>
      </c>
      <c r="W99" s="18">
        <v>-9999</v>
      </c>
      <c r="X99" s="18">
        <v>36.071899999999999</v>
      </c>
      <c r="Y99" s="18">
        <v>28.552900000000001</v>
      </c>
      <c r="Z99" s="119">
        <v>23.0184</v>
      </c>
      <c r="AA99" s="17">
        <v>-9999</v>
      </c>
      <c r="AB99" s="17">
        <v>-9999</v>
      </c>
      <c r="AC99" s="17">
        <v>73.647862481806897</v>
      </c>
      <c r="AD99" s="17">
        <v>8.4873785646161455</v>
      </c>
      <c r="AE99" s="17">
        <v>10.119131344016044</v>
      </c>
      <c r="AF99" s="17">
        <f t="shared" si="4"/>
        <v>71.8726090385546</v>
      </c>
      <c r="AG99" s="17">
        <f t="shared" si="5"/>
        <v>8.2827935635953409</v>
      </c>
      <c r="AH99" s="17">
        <v>-9999</v>
      </c>
      <c r="AI99" s="17">
        <v>-9999</v>
      </c>
      <c r="AJ99" s="14">
        <v>89</v>
      </c>
      <c r="AK99" s="14">
        <v>-9999</v>
      </c>
      <c r="AL99" s="19">
        <v>0.88529576987446046</v>
      </c>
      <c r="AM99" s="19">
        <v>0.12</v>
      </c>
      <c r="AN99" s="19">
        <v>0.09</v>
      </c>
      <c r="AP99" s="35">
        <v>49</v>
      </c>
      <c r="AQ99" s="16">
        <v>7</v>
      </c>
      <c r="AR99" s="18">
        <v>28.552900000000001</v>
      </c>
      <c r="AS99" s="119">
        <v>23.0184</v>
      </c>
      <c r="AT99" s="19">
        <v>0.88529576987446046</v>
      </c>
      <c r="AU99" s="19">
        <v>0.12</v>
      </c>
    </row>
    <row r="100" spans="1:51" x14ac:dyDescent="0.2">
      <c r="A100" s="35">
        <v>50</v>
      </c>
      <c r="B100" s="14">
        <v>1</v>
      </c>
      <c r="C100" s="15">
        <v>11</v>
      </c>
      <c r="D100" s="15">
        <v>1</v>
      </c>
      <c r="E100" s="15">
        <v>2000</v>
      </c>
      <c r="F100" s="16">
        <v>1</v>
      </c>
      <c r="G100" s="18">
        <v>1.8979999999999999</v>
      </c>
      <c r="H100" s="17">
        <v>4.6390896995522981</v>
      </c>
      <c r="I100" s="46">
        <v>202.12390690299262</v>
      </c>
      <c r="J100" s="17">
        <v>-9999</v>
      </c>
      <c r="K100" s="17">
        <v>-9999</v>
      </c>
      <c r="L100" s="17">
        <v>-9999</v>
      </c>
      <c r="M100" s="17">
        <v>0.08</v>
      </c>
      <c r="N100" s="17">
        <v>0.02</v>
      </c>
      <c r="O100" s="17">
        <v>0.4</v>
      </c>
      <c r="P100" s="17">
        <v>0.09</v>
      </c>
      <c r="Q100" s="17">
        <v>2.0699999999999998</v>
      </c>
      <c r="R100" s="119">
        <v>8.0646000000000004</v>
      </c>
      <c r="S100" s="21">
        <v>2.420595699355323E-3</v>
      </c>
      <c r="T100" s="46">
        <v>2083.1</v>
      </c>
      <c r="U100" s="46">
        <v>393.4</v>
      </c>
      <c r="V100" s="18">
        <v>36.825000000000003</v>
      </c>
      <c r="W100" s="18">
        <v>-9999</v>
      </c>
      <c r="X100" s="18">
        <v>36.819231479830641</v>
      </c>
      <c r="Y100" s="18">
        <v>25.283100000000001</v>
      </c>
      <c r="Z100" s="119">
        <v>24.63</v>
      </c>
      <c r="AA100" s="17">
        <v>-9999</v>
      </c>
      <c r="AB100" s="17">
        <v>-9999</v>
      </c>
      <c r="AC100" s="17">
        <v>243.88061288520794</v>
      </c>
      <c r="AD100" s="17">
        <v>30.665453205824154</v>
      </c>
      <c r="AE100" s="17">
        <v>9.2743728213448478</v>
      </c>
      <c r="AF100" s="17">
        <f t="shared" si="4"/>
        <v>238.001964365383</v>
      </c>
      <c r="AG100" s="17">
        <f t="shared" si="5"/>
        <v>29.926274232286673</v>
      </c>
      <c r="AH100" s="17">
        <v>-9999</v>
      </c>
      <c r="AI100" s="17">
        <v>-9999</v>
      </c>
      <c r="AJ100" s="120">
        <v>118</v>
      </c>
      <c r="AK100" s="14">
        <v>-9999</v>
      </c>
      <c r="AL100" s="19">
        <v>11.638367033014266</v>
      </c>
      <c r="AM100" s="19">
        <v>1.1033750000000002</v>
      </c>
      <c r="AN100" s="19">
        <v>0.77</v>
      </c>
      <c r="AP100" s="35">
        <v>50</v>
      </c>
      <c r="AQ100" s="16">
        <v>1</v>
      </c>
      <c r="AR100" s="18">
        <v>25.283100000000001</v>
      </c>
      <c r="AS100" s="119">
        <v>24.63</v>
      </c>
      <c r="AT100" s="19">
        <v>11.638367033014266</v>
      </c>
      <c r="AU100" s="19">
        <v>1.1033750000000002</v>
      </c>
      <c r="AV100" s="29">
        <f>AVERAGE(AR100:AR101)</f>
        <v>25.050850000000001</v>
      </c>
      <c r="AW100" s="29">
        <f>AVERAGE(AS100:AS101)</f>
        <v>24.695499999999999</v>
      </c>
      <c r="AX100" s="29">
        <f>AVERAGE(AT100:AT101)</f>
        <v>13.307274548691817</v>
      </c>
      <c r="AY100" s="29">
        <f>AVERAGE(AU100:AU101)</f>
        <v>1.0010000000000001</v>
      </c>
    </row>
    <row r="101" spans="1:51" x14ac:dyDescent="0.2">
      <c r="A101" s="35">
        <v>50</v>
      </c>
      <c r="B101" s="14">
        <v>1</v>
      </c>
      <c r="C101" s="15">
        <v>11</v>
      </c>
      <c r="D101" s="15">
        <v>1</v>
      </c>
      <c r="E101" s="15">
        <v>2000</v>
      </c>
      <c r="F101" s="16">
        <v>7</v>
      </c>
      <c r="G101" s="18">
        <v>7.383</v>
      </c>
      <c r="H101" s="17">
        <v>4.4270139729357254</v>
      </c>
      <c r="I101" s="46">
        <v>192.88382378341652</v>
      </c>
      <c r="J101" s="17">
        <v>-9999</v>
      </c>
      <c r="K101" s="17">
        <v>-9999</v>
      </c>
      <c r="L101" s="17">
        <v>-9999</v>
      </c>
      <c r="M101" s="17">
        <v>0.1</v>
      </c>
      <c r="N101" s="17">
        <v>0.05</v>
      </c>
      <c r="O101" s="17">
        <v>0.9</v>
      </c>
      <c r="P101" s="17">
        <v>0.12</v>
      </c>
      <c r="Q101" s="17">
        <v>3.13</v>
      </c>
      <c r="R101" s="119">
        <v>8.0449000000000002</v>
      </c>
      <c r="S101" s="21">
        <v>2.4125535484078009E-3</v>
      </c>
      <c r="T101" s="46">
        <v>2088.9</v>
      </c>
      <c r="U101" s="46">
        <v>407.4</v>
      </c>
      <c r="V101" s="18">
        <v>36.744</v>
      </c>
      <c r="W101" s="18">
        <v>-9999</v>
      </c>
      <c r="X101" s="18">
        <v>36.804792067509858</v>
      </c>
      <c r="Y101" s="18">
        <v>24.8186</v>
      </c>
      <c r="Z101" s="119">
        <v>24.760999999999999</v>
      </c>
      <c r="AA101" s="17">
        <v>-9999</v>
      </c>
      <c r="AB101" s="17">
        <v>-9999</v>
      </c>
      <c r="AC101" s="17">
        <v>193.56194769419736</v>
      </c>
      <c r="AD101" s="17">
        <v>28.618246315866497</v>
      </c>
      <c r="AE101" s="17">
        <v>7.8873956412521276</v>
      </c>
      <c r="AF101" s="17">
        <f t="shared" si="4"/>
        <v>188.89621127568788</v>
      </c>
      <c r="AG101" s="17">
        <f t="shared" si="5"/>
        <v>27.928414478253632</v>
      </c>
      <c r="AH101" s="17">
        <v>-9999</v>
      </c>
      <c r="AI101" s="17">
        <v>-9999</v>
      </c>
      <c r="AJ101" s="135">
        <v>359</v>
      </c>
      <c r="AK101" s="14">
        <v>-9999</v>
      </c>
      <c r="AL101" s="19">
        <v>14.976182064369368</v>
      </c>
      <c r="AM101" s="19">
        <v>0.89862500000000001</v>
      </c>
      <c r="AN101" s="19">
        <v>0.65</v>
      </c>
      <c r="AP101" s="35">
        <v>50</v>
      </c>
      <c r="AQ101" s="16">
        <v>7</v>
      </c>
      <c r="AR101" s="18">
        <v>24.8186</v>
      </c>
      <c r="AS101" s="119">
        <v>24.760999999999999</v>
      </c>
      <c r="AT101" s="19">
        <v>14.976182064369368</v>
      </c>
      <c r="AU101" s="19">
        <v>0.89862500000000001</v>
      </c>
    </row>
    <row r="102" spans="1:51" x14ac:dyDescent="0.2">
      <c r="A102" s="35">
        <v>51</v>
      </c>
      <c r="B102" s="14">
        <v>1</v>
      </c>
      <c r="C102" s="15">
        <v>8</v>
      </c>
      <c r="D102" s="15">
        <v>2</v>
      </c>
      <c r="E102" s="15">
        <v>2000</v>
      </c>
      <c r="F102" s="16">
        <v>1</v>
      </c>
      <c r="G102" s="18">
        <v>2.044</v>
      </c>
      <c r="H102" s="17">
        <v>4.2463709100514109</v>
      </c>
      <c r="I102" s="46">
        <v>184.9428595666518</v>
      </c>
      <c r="J102" s="17">
        <v>-9999</v>
      </c>
      <c r="K102" s="17">
        <v>-9999</v>
      </c>
      <c r="L102" s="17">
        <v>-9999</v>
      </c>
      <c r="M102" s="33">
        <v>0.65</v>
      </c>
      <c r="N102" s="17">
        <v>0.2</v>
      </c>
      <c r="O102" s="17">
        <v>1.66</v>
      </c>
      <c r="P102" s="17">
        <v>0.2</v>
      </c>
      <c r="Q102" s="17">
        <v>2.12</v>
      </c>
      <c r="R102" s="119">
        <v>8.0170999999999992</v>
      </c>
      <c r="S102" s="21">
        <v>2.4260000000000002E-3</v>
      </c>
      <c r="T102" s="46">
        <v>2117.8000000000002</v>
      </c>
      <c r="U102" s="46">
        <v>423.1</v>
      </c>
      <c r="V102" s="18">
        <v>36.816000000000003</v>
      </c>
      <c r="W102" s="18">
        <v>-9999</v>
      </c>
      <c r="X102" s="18">
        <v>36.802406420689337</v>
      </c>
      <c r="Y102" s="18">
        <v>23.663599999999999</v>
      </c>
      <c r="Z102" s="119">
        <v>25.106000000000002</v>
      </c>
      <c r="AA102" s="17">
        <v>-9999</v>
      </c>
      <c r="AB102" s="17">
        <v>-9999</v>
      </c>
      <c r="AC102" s="17">
        <v>217.50508583590556</v>
      </c>
      <c r="AD102" s="17">
        <v>29.610681334908534</v>
      </c>
      <c r="AE102" s="17">
        <v>8.5659922226084042</v>
      </c>
      <c r="AF102" s="17">
        <f t="shared" si="4"/>
        <v>212.26220926701041</v>
      </c>
      <c r="AG102" s="17">
        <f t="shared" si="5"/>
        <v>28.89692723227143</v>
      </c>
      <c r="AH102" s="17">
        <v>-9999</v>
      </c>
      <c r="AI102" s="17">
        <v>-9999</v>
      </c>
      <c r="AJ102" s="120">
        <v>153</v>
      </c>
      <c r="AK102" s="14">
        <v>-9999</v>
      </c>
      <c r="AL102" s="19">
        <v>9.9275963069429523</v>
      </c>
      <c r="AM102" s="19">
        <v>1.1131249999999999</v>
      </c>
      <c r="AN102" s="19">
        <v>0.75</v>
      </c>
      <c r="AP102" s="35">
        <v>51</v>
      </c>
      <c r="AQ102" s="16">
        <v>1</v>
      </c>
      <c r="AR102" s="18">
        <v>23.663599999999999</v>
      </c>
      <c r="AS102" s="119">
        <v>25.106000000000002</v>
      </c>
      <c r="AT102" s="19">
        <v>9.9275963069429523</v>
      </c>
      <c r="AU102" s="19">
        <v>1.1131249999999999</v>
      </c>
      <c r="AV102" s="29">
        <f>AVERAGE(AR102:AR103)</f>
        <v>23.555499999999999</v>
      </c>
      <c r="AW102" s="29">
        <f>AVERAGE(AS102:AS103)</f>
        <v>25.158000000000001</v>
      </c>
      <c r="AX102" s="29">
        <f>AVERAGE(AT102:AT103)</f>
        <v>6.5347277999408293</v>
      </c>
      <c r="AY102" s="29">
        <f>AVERAGE(AU102:AU103)</f>
        <v>1.0976874999999999</v>
      </c>
    </row>
    <row r="103" spans="1:51" x14ac:dyDescent="0.2">
      <c r="A103" s="35">
        <v>51</v>
      </c>
      <c r="B103" s="14">
        <v>1</v>
      </c>
      <c r="C103" s="15">
        <v>8</v>
      </c>
      <c r="D103" s="15">
        <v>2</v>
      </c>
      <c r="E103" s="15">
        <v>2000</v>
      </c>
      <c r="F103" s="16">
        <v>7</v>
      </c>
      <c r="G103" s="18">
        <v>7.4429999999999996</v>
      </c>
      <c r="H103" s="17">
        <v>4.1309945754368371</v>
      </c>
      <c r="I103" s="46">
        <v>179.89679525639866</v>
      </c>
      <c r="J103" s="17">
        <v>-9999</v>
      </c>
      <c r="K103" s="17">
        <v>-9999</v>
      </c>
      <c r="L103" s="17">
        <v>-9999</v>
      </c>
      <c r="M103" s="17">
        <v>0.56000000000000005</v>
      </c>
      <c r="N103" s="17">
        <v>0.21</v>
      </c>
      <c r="O103" s="17">
        <v>1.8</v>
      </c>
      <c r="P103" s="17">
        <v>0.21</v>
      </c>
      <c r="Q103" s="17">
        <v>2.2599999999999998</v>
      </c>
      <c r="R103" s="119">
        <v>8.0136000000000003</v>
      </c>
      <c r="S103" s="21">
        <v>2.4235457033159446E-3</v>
      </c>
      <c r="T103" s="46">
        <v>2117.6999999999998</v>
      </c>
      <c r="U103" s="46">
        <v>423.2</v>
      </c>
      <c r="V103" s="18">
        <v>36.82</v>
      </c>
      <c r="W103" s="18">
        <v>-9999</v>
      </c>
      <c r="X103" s="18">
        <v>36.854330591054868</v>
      </c>
      <c r="Y103" s="18">
        <v>23.447399999999998</v>
      </c>
      <c r="Z103" s="119">
        <v>25.21</v>
      </c>
      <c r="AA103" s="17">
        <v>-9999</v>
      </c>
      <c r="AB103" s="17">
        <v>-9999</v>
      </c>
      <c r="AC103" s="17">
        <v>235.93103286416539</v>
      </c>
      <c r="AD103" s="17">
        <v>32.080968315050278</v>
      </c>
      <c r="AE103" s="17">
        <v>8.5761873655869998</v>
      </c>
      <c r="AF103" s="17">
        <f t="shared" si="4"/>
        <v>230.24400591799102</v>
      </c>
      <c r="AG103" s="17">
        <f t="shared" si="5"/>
        <v>31.307668893383703</v>
      </c>
      <c r="AH103" s="17">
        <v>-9999</v>
      </c>
      <c r="AI103" s="17">
        <v>-9999</v>
      </c>
      <c r="AJ103" s="120">
        <v>110</v>
      </c>
      <c r="AK103" s="14">
        <v>-9999</v>
      </c>
      <c r="AL103" s="19">
        <v>3.1418592929387068</v>
      </c>
      <c r="AM103" s="19">
        <v>1.0822499999999999</v>
      </c>
      <c r="AN103" s="19">
        <v>0.68</v>
      </c>
      <c r="AP103" s="35">
        <v>51</v>
      </c>
      <c r="AQ103" s="16">
        <v>7</v>
      </c>
      <c r="AR103" s="18">
        <v>23.447399999999998</v>
      </c>
      <c r="AS103" s="119">
        <v>25.21</v>
      </c>
      <c r="AT103" s="19">
        <v>3.1418592929387068</v>
      </c>
      <c r="AU103" s="19">
        <v>1.0822499999999999</v>
      </c>
    </row>
    <row r="104" spans="1:51" x14ac:dyDescent="0.2">
      <c r="A104" s="35">
        <v>52</v>
      </c>
      <c r="B104" s="14">
        <v>1</v>
      </c>
      <c r="C104" s="15">
        <v>9</v>
      </c>
      <c r="D104" s="15">
        <v>3</v>
      </c>
      <c r="E104" s="15">
        <v>2000</v>
      </c>
      <c r="F104" s="16">
        <v>1</v>
      </c>
      <c r="G104" s="18">
        <v>2.173</v>
      </c>
      <c r="H104" s="17">
        <v>-9999</v>
      </c>
      <c r="I104" s="46">
        <v>-9999</v>
      </c>
      <c r="J104" s="17">
        <v>-9999</v>
      </c>
      <c r="K104" s="17">
        <v>-9999</v>
      </c>
      <c r="L104" s="17">
        <v>-9999</v>
      </c>
      <c r="M104" s="17">
        <v>7.0000000000000007E-2</v>
      </c>
      <c r="N104" s="17">
        <v>0.02</v>
      </c>
      <c r="O104" s="17">
        <v>0.24</v>
      </c>
      <c r="P104" s="17">
        <v>0.12</v>
      </c>
      <c r="Q104" s="17">
        <v>1.24</v>
      </c>
      <c r="R104" s="119">
        <v>8.0411999999999999</v>
      </c>
      <c r="S104" s="21">
        <v>2.4239999999999999E-3</v>
      </c>
      <c r="T104" s="46">
        <v>2100.6999999999998</v>
      </c>
      <c r="U104" s="46">
        <v>414.8</v>
      </c>
      <c r="V104" s="18">
        <v>36.866999999999997</v>
      </c>
      <c r="W104" s="18">
        <v>-9999</v>
      </c>
      <c r="X104" s="18">
        <v>36.868515801108785</v>
      </c>
      <c r="Y104" s="18">
        <v>24.903600000000001</v>
      </c>
      <c r="Z104" s="119">
        <v>24.783999999999999</v>
      </c>
      <c r="AA104" s="17">
        <v>-9999</v>
      </c>
      <c r="AB104" s="17">
        <v>-9999</v>
      </c>
      <c r="AC104" s="17">
        <v>111.05076012435535</v>
      </c>
      <c r="AD104" s="17">
        <v>13.0853132608569</v>
      </c>
      <c r="AE104" s="17">
        <v>9.8967835364524959</v>
      </c>
      <c r="AF104" s="17">
        <f t="shared" si="4"/>
        <v>108.37392419669695</v>
      </c>
      <c r="AG104" s="17">
        <f t="shared" si="5"/>
        <v>12.76989680965834</v>
      </c>
      <c r="AH104" s="17">
        <v>-9999</v>
      </c>
      <c r="AI104" s="17">
        <v>-9999</v>
      </c>
      <c r="AJ104" s="14">
        <v>-9999</v>
      </c>
      <c r="AK104" s="14">
        <v>-9999</v>
      </c>
      <c r="AL104" s="19">
        <v>2.1740629835854954</v>
      </c>
      <c r="AM104" s="19">
        <v>0.20783749999999998</v>
      </c>
      <c r="AN104" s="19">
        <v>0.1</v>
      </c>
      <c r="AP104" s="35">
        <v>52</v>
      </c>
      <c r="AQ104" s="16">
        <v>1</v>
      </c>
      <c r="AR104" s="18">
        <v>24.903600000000001</v>
      </c>
      <c r="AS104" s="119">
        <v>24.783999999999999</v>
      </c>
      <c r="AT104" s="19">
        <v>2.1740629835854954</v>
      </c>
      <c r="AU104" s="19">
        <v>0.20783749999999998</v>
      </c>
      <c r="AV104" s="29">
        <f>AVERAGE(AR104:AR105)</f>
        <v>24.6633</v>
      </c>
      <c r="AW104" s="29">
        <f>AVERAGE(AS104:AS105)</f>
        <v>24.852499999999999</v>
      </c>
      <c r="AX104" s="29">
        <f>AVERAGE(AT104:AT105)</f>
        <v>1.4352624291834712</v>
      </c>
      <c r="AY104" s="29">
        <f>AVERAGE(AU104:AU105)</f>
        <v>0.19369999999999998</v>
      </c>
    </row>
    <row r="105" spans="1:51" x14ac:dyDescent="0.2">
      <c r="A105" s="35">
        <v>52</v>
      </c>
      <c r="B105" s="14">
        <v>1</v>
      </c>
      <c r="C105" s="15">
        <v>9</v>
      </c>
      <c r="D105" s="15">
        <v>3</v>
      </c>
      <c r="E105" s="15">
        <v>2000</v>
      </c>
      <c r="F105" s="16">
        <v>7</v>
      </c>
      <c r="G105" s="18">
        <v>7.0819999999999999</v>
      </c>
      <c r="H105" s="17">
        <v>-9999</v>
      </c>
      <c r="I105" s="46">
        <v>-9999</v>
      </c>
      <c r="J105" s="17">
        <v>-9999</v>
      </c>
      <c r="K105" s="17">
        <v>-9999</v>
      </c>
      <c r="L105" s="17">
        <v>-9999</v>
      </c>
      <c r="M105" s="17">
        <v>0.03</v>
      </c>
      <c r="N105" s="17">
        <v>0.01</v>
      </c>
      <c r="O105" s="17">
        <v>0.26</v>
      </c>
      <c r="P105" s="17">
        <v>0.11</v>
      </c>
      <c r="Q105" s="17">
        <v>1.07</v>
      </c>
      <c r="R105" s="119">
        <v>8.0395000000000003</v>
      </c>
      <c r="S105" s="21">
        <v>2.415243449174495E-3</v>
      </c>
      <c r="T105" s="46">
        <v>2093.9</v>
      </c>
      <c r="U105" s="46">
        <v>407.3</v>
      </c>
      <c r="V105" s="18">
        <v>36.872999999999998</v>
      </c>
      <c r="W105" s="18">
        <v>-9999</v>
      </c>
      <c r="X105" s="18">
        <v>36.857472735053619</v>
      </c>
      <c r="Y105" s="18">
        <v>24.422999999999998</v>
      </c>
      <c r="Z105" s="119">
        <v>24.920999999999999</v>
      </c>
      <c r="AA105" s="17">
        <v>-9999</v>
      </c>
      <c r="AB105" s="17">
        <v>-9999</v>
      </c>
      <c r="AC105" s="17">
        <v>97.449938340811656</v>
      </c>
      <c r="AD105" s="17">
        <v>12.74458402221666</v>
      </c>
      <c r="AE105" s="17">
        <v>8.916872641889876</v>
      </c>
      <c r="AF105" s="17">
        <f t="shared" si="4"/>
        <v>95.100944999328249</v>
      </c>
      <c r="AG105" s="17">
        <f t="shared" si="5"/>
        <v>12.437380718470441</v>
      </c>
      <c r="AH105" s="17">
        <v>-9999</v>
      </c>
      <c r="AI105" s="17">
        <v>-9999</v>
      </c>
      <c r="AJ105" s="14">
        <v>-9999</v>
      </c>
      <c r="AK105" s="14">
        <v>-9999</v>
      </c>
      <c r="AL105" s="19">
        <v>0.69646187478144694</v>
      </c>
      <c r="AM105" s="19">
        <v>0.17956249999999999</v>
      </c>
      <c r="AN105" s="19">
        <v>0.1</v>
      </c>
      <c r="AP105" s="35">
        <v>52</v>
      </c>
      <c r="AQ105" s="16">
        <v>7</v>
      </c>
      <c r="AR105" s="18">
        <v>24.422999999999998</v>
      </c>
      <c r="AS105" s="119">
        <v>24.920999999999999</v>
      </c>
      <c r="AT105" s="19">
        <v>0.69646187478144694</v>
      </c>
      <c r="AU105" s="19">
        <v>0.17956249999999999</v>
      </c>
    </row>
    <row r="106" spans="1:51" x14ac:dyDescent="0.2">
      <c r="A106" s="35">
        <v>53</v>
      </c>
      <c r="B106" s="14">
        <v>1</v>
      </c>
      <c r="C106" s="15">
        <v>11</v>
      </c>
      <c r="D106" s="15">
        <v>4</v>
      </c>
      <c r="E106" s="15">
        <v>2000</v>
      </c>
      <c r="F106" s="16">
        <v>1</v>
      </c>
      <c r="G106" s="18">
        <v>2.226</v>
      </c>
      <c r="H106" s="138">
        <v>4.2903575068545532</v>
      </c>
      <c r="I106" s="123">
        <v>186.87319967051005</v>
      </c>
      <c r="J106" s="17">
        <v>-9999</v>
      </c>
      <c r="K106" s="17">
        <v>-9999</v>
      </c>
      <c r="L106" s="17">
        <v>-9999</v>
      </c>
      <c r="M106" s="17">
        <v>0.14000000000000001</v>
      </c>
      <c r="N106" s="17">
        <v>0.01</v>
      </c>
      <c r="O106" s="17">
        <v>0.32</v>
      </c>
      <c r="P106" s="17">
        <v>0.17</v>
      </c>
      <c r="Q106" s="17">
        <v>1.18</v>
      </c>
      <c r="R106" s="119">
        <v>8.0587</v>
      </c>
      <c r="S106" s="21">
        <v>2.4169999999999999E-3</v>
      </c>
      <c r="T106" s="46">
        <v>2082.6</v>
      </c>
      <c r="U106" s="46">
        <v>386.9</v>
      </c>
      <c r="V106" s="18">
        <v>36.950000000000003</v>
      </c>
      <c r="W106" s="18">
        <v>-9999</v>
      </c>
      <c r="X106" s="18">
        <v>36.948337834266553</v>
      </c>
      <c r="Y106" s="18">
        <v>24.5045</v>
      </c>
      <c r="Z106" s="119">
        <v>24.965</v>
      </c>
      <c r="AA106" s="17">
        <v>-9999</v>
      </c>
      <c r="AB106" s="17">
        <v>-9999</v>
      </c>
      <c r="AC106" s="17">
        <v>258.12660898985968</v>
      </c>
      <c r="AD106" s="17">
        <v>28.673675928647882</v>
      </c>
      <c r="AE106" s="17">
        <v>10.497987794994758</v>
      </c>
      <c r="AF106" s="17">
        <f t="shared" si="4"/>
        <v>251.90456620460591</v>
      </c>
      <c r="AG106" s="17">
        <f t="shared" si="5"/>
        <v>27.982507981504718</v>
      </c>
      <c r="AH106" s="17">
        <v>-9999</v>
      </c>
      <c r="AI106" s="17">
        <v>-9999</v>
      </c>
      <c r="AJ106" s="120">
        <v>168</v>
      </c>
      <c r="AK106" s="14">
        <v>-9999</v>
      </c>
      <c r="AL106" s="19">
        <v>6.9700693459090894</v>
      </c>
      <c r="AM106" s="19">
        <v>0.74</v>
      </c>
      <c r="AN106" s="19">
        <v>0.51</v>
      </c>
      <c r="AP106" s="35">
        <v>53</v>
      </c>
      <c r="AQ106" s="16">
        <v>1</v>
      </c>
      <c r="AR106" s="18">
        <v>24.5045</v>
      </c>
      <c r="AS106" s="119">
        <v>24.965</v>
      </c>
      <c r="AT106" s="19">
        <v>6.9700693459090894</v>
      </c>
      <c r="AU106" s="19">
        <v>0.74</v>
      </c>
      <c r="AV106" s="29">
        <f>AVERAGE(AR106:AR107)</f>
        <v>24.443200000000001</v>
      </c>
      <c r="AW106" s="29">
        <f>AVERAGE(AS106:AS107)</f>
        <v>24.984500000000001</v>
      </c>
      <c r="AX106" s="29">
        <f>AVERAGE(AT106:AT107)</f>
        <v>5.6368062669545447</v>
      </c>
      <c r="AY106" s="29">
        <f>AVERAGE(AU106:AU107)</f>
        <v>0.8</v>
      </c>
    </row>
    <row r="107" spans="1:51" x14ac:dyDescent="0.2">
      <c r="A107" s="35">
        <v>53</v>
      </c>
      <c r="B107" s="14">
        <v>1</v>
      </c>
      <c r="C107" s="15">
        <v>11</v>
      </c>
      <c r="D107" s="15">
        <v>4</v>
      </c>
      <c r="E107" s="15">
        <v>2000</v>
      </c>
      <c r="F107" s="16">
        <v>7</v>
      </c>
      <c r="G107" s="18">
        <v>7.7809999999999997</v>
      </c>
      <c r="H107" s="138">
        <v>4.217305192131632</v>
      </c>
      <c r="I107" s="123">
        <v>183.68591590013577</v>
      </c>
      <c r="J107" s="17">
        <v>-9999</v>
      </c>
      <c r="K107" s="17">
        <v>-9999</v>
      </c>
      <c r="L107" s="17">
        <v>-9999</v>
      </c>
      <c r="M107" s="17">
        <v>0.06</v>
      </c>
      <c r="N107" s="17">
        <v>0</v>
      </c>
      <c r="O107" s="17">
        <v>0.31</v>
      </c>
      <c r="P107" s="17">
        <v>0.16</v>
      </c>
      <c r="Q107" s="17">
        <v>0.86</v>
      </c>
      <c r="R107" s="119">
        <v>8.0612999999999992</v>
      </c>
      <c r="S107" s="21">
        <v>2.4212201037320754E-3</v>
      </c>
      <c r="T107" s="46">
        <v>2084.8000000000002</v>
      </c>
      <c r="U107" s="46">
        <v>382.8</v>
      </c>
      <c r="V107" s="18">
        <v>36.948999999999998</v>
      </c>
      <c r="W107" s="18">
        <v>-9999</v>
      </c>
      <c r="X107" s="18">
        <v>36.950270783408271</v>
      </c>
      <c r="Y107" s="18">
        <v>24.381900000000002</v>
      </c>
      <c r="Z107" s="119">
        <v>25.004000000000001</v>
      </c>
      <c r="AA107" s="17">
        <v>-9999</v>
      </c>
      <c r="AB107" s="17">
        <v>-9999</v>
      </c>
      <c r="AC107" s="17">
        <v>265.18335466025707</v>
      </c>
      <c r="AD107" s="17">
        <v>29.099587476948177</v>
      </c>
      <c r="AE107" s="17">
        <v>10.627132314243969</v>
      </c>
      <c r="AF107" s="17">
        <f t="shared" si="4"/>
        <v>258.7912117305134</v>
      </c>
      <c r="AG107" s="17">
        <f t="shared" si="5"/>
        <v>28.398153095489587</v>
      </c>
      <c r="AH107" s="17">
        <v>-9999</v>
      </c>
      <c r="AI107" s="17">
        <v>-9999</v>
      </c>
      <c r="AJ107" s="135">
        <v>293</v>
      </c>
      <c r="AK107" s="14">
        <v>-9999</v>
      </c>
      <c r="AL107" s="19">
        <v>4.3035431879999999</v>
      </c>
      <c r="AM107" s="19">
        <v>0.86</v>
      </c>
      <c r="AN107" s="19">
        <v>0.59</v>
      </c>
      <c r="AP107" s="35">
        <v>53</v>
      </c>
      <c r="AQ107" s="16">
        <v>7</v>
      </c>
      <c r="AR107" s="18">
        <v>24.381900000000002</v>
      </c>
      <c r="AS107" s="119">
        <v>25.004000000000001</v>
      </c>
      <c r="AT107" s="19">
        <v>4.3035431879999999</v>
      </c>
      <c r="AU107" s="19">
        <v>0.86</v>
      </c>
    </row>
    <row r="108" spans="1:51" x14ac:dyDescent="0.2">
      <c r="A108" s="35">
        <v>54</v>
      </c>
      <c r="B108" s="14">
        <v>3</v>
      </c>
      <c r="C108" s="15">
        <v>11</v>
      </c>
      <c r="D108" s="15">
        <v>5</v>
      </c>
      <c r="E108" s="15">
        <v>2000</v>
      </c>
      <c r="F108" s="16">
        <v>1</v>
      </c>
      <c r="G108" s="18">
        <v>1.4370000000000001</v>
      </c>
      <c r="H108" s="17">
        <v>4.8685501828434159</v>
      </c>
      <c r="I108" s="46">
        <v>212.04279988049839</v>
      </c>
      <c r="J108" s="17">
        <v>-9999</v>
      </c>
      <c r="K108" s="17">
        <v>-9999</v>
      </c>
      <c r="L108" s="17">
        <v>-9999</v>
      </c>
      <c r="M108" s="17">
        <v>0</v>
      </c>
      <c r="N108" s="17">
        <v>0.01</v>
      </c>
      <c r="O108" s="17">
        <v>0.27</v>
      </c>
      <c r="P108" s="17">
        <v>0.08</v>
      </c>
      <c r="Q108" s="17">
        <v>1.31</v>
      </c>
      <c r="R108" s="119">
        <v>8.0466999999999995</v>
      </c>
      <c r="S108" s="21">
        <v>2.4279349107917247E-3</v>
      </c>
      <c r="T108" s="46">
        <v>2101</v>
      </c>
      <c r="U108" s="46">
        <v>394</v>
      </c>
      <c r="V108" s="18">
        <v>36.848999999999997</v>
      </c>
      <c r="W108" s="18">
        <v>-9999</v>
      </c>
      <c r="X108" s="18">
        <v>36.848367516001488</v>
      </c>
      <c r="Y108" s="18">
        <v>23.961300000000001</v>
      </c>
      <c r="Z108" s="119">
        <v>25.053000000000001</v>
      </c>
      <c r="AA108" s="17">
        <v>-9999</v>
      </c>
      <c r="AB108" s="17">
        <v>-9999</v>
      </c>
      <c r="AC108" s="17">
        <v>175.47874757164081</v>
      </c>
      <c r="AD108" s="17">
        <v>23.44479261259189</v>
      </c>
      <c r="AE108" s="17">
        <v>8.728403013999829</v>
      </c>
      <c r="AF108" s="17">
        <f t="shared" si="4"/>
        <v>171.24889974786848</v>
      </c>
      <c r="AG108" s="17">
        <f t="shared" si="5"/>
        <v>22.879664889813498</v>
      </c>
      <c r="AH108" s="17">
        <v>-9999</v>
      </c>
      <c r="AI108" s="17">
        <v>-9999</v>
      </c>
      <c r="AJ108" s="14">
        <v>-9999</v>
      </c>
      <c r="AK108" s="14">
        <v>-9999</v>
      </c>
      <c r="AL108" s="19">
        <v>4.4255968628302185</v>
      </c>
      <c r="AM108" s="19">
        <v>0.44362500000000005</v>
      </c>
      <c r="AN108" s="19">
        <v>0.33</v>
      </c>
      <c r="AP108" s="35">
        <v>54</v>
      </c>
      <c r="AQ108" s="16">
        <v>1</v>
      </c>
      <c r="AR108" s="18">
        <v>23.961300000000001</v>
      </c>
      <c r="AS108" s="119">
        <v>25.053000000000001</v>
      </c>
      <c r="AT108" s="19">
        <v>4.4255968628302185</v>
      </c>
      <c r="AU108" s="19">
        <v>0.44362500000000005</v>
      </c>
      <c r="AV108" s="29">
        <f>AVERAGE(AR108:AR109)</f>
        <v>23.722100000000001</v>
      </c>
      <c r="AW108" s="29">
        <f>AVERAGE(AS108:AS109)</f>
        <v>25.1265</v>
      </c>
      <c r="AX108" s="29">
        <f>AVERAGE(AT108:AT109)</f>
        <v>3.6300080723324109</v>
      </c>
      <c r="AY108" s="29">
        <f>AVERAGE(AU108:AU109)</f>
        <v>0.39487500000000003</v>
      </c>
    </row>
    <row r="109" spans="1:51" x14ac:dyDescent="0.2">
      <c r="A109" s="35">
        <v>54</v>
      </c>
      <c r="B109" s="14">
        <v>3</v>
      </c>
      <c r="C109" s="15">
        <v>11</v>
      </c>
      <c r="D109" s="15">
        <v>5</v>
      </c>
      <c r="E109" s="15">
        <v>2000</v>
      </c>
      <c r="F109" s="16">
        <v>7</v>
      </c>
      <c r="G109" s="18">
        <v>6.681</v>
      </c>
      <c r="H109" s="17">
        <v>4.8876781004947993</v>
      </c>
      <c r="I109" s="46">
        <v>212.84889400536579</v>
      </c>
      <c r="J109" s="17">
        <v>-9999</v>
      </c>
      <c r="K109" s="17">
        <v>-9999</v>
      </c>
      <c r="L109" s="17">
        <v>-9999</v>
      </c>
      <c r="M109" s="17">
        <v>0</v>
      </c>
      <c r="N109" s="17">
        <v>0.01</v>
      </c>
      <c r="O109" s="17">
        <v>0.26</v>
      </c>
      <c r="P109" s="17">
        <v>7.0000000000000007E-2</v>
      </c>
      <c r="Q109" s="17">
        <v>1.36</v>
      </c>
      <c r="R109" s="119">
        <v>8.0484000000000009</v>
      </c>
      <c r="S109" s="21">
        <v>2.4198594903015683E-3</v>
      </c>
      <c r="T109" s="46">
        <v>2092.6</v>
      </c>
      <c r="U109" s="46">
        <v>383.2</v>
      </c>
      <c r="V109" s="18">
        <v>36.853000000000002</v>
      </c>
      <c r="W109" s="18">
        <v>-9999</v>
      </c>
      <c r="X109" s="18">
        <v>36.854635629773327</v>
      </c>
      <c r="Y109" s="18">
        <v>23.482900000000001</v>
      </c>
      <c r="Z109" s="119">
        <v>25.2</v>
      </c>
      <c r="AA109" s="17">
        <v>-9999</v>
      </c>
      <c r="AB109" s="17">
        <v>-9999</v>
      </c>
      <c r="AC109" s="17">
        <v>149.7849556435273</v>
      </c>
      <c r="AD109" s="17">
        <v>21.57078180007057</v>
      </c>
      <c r="AE109" s="17">
        <v>8.0976493988050944</v>
      </c>
      <c r="AF109" s="17">
        <f t="shared" si="4"/>
        <v>146.1744468073849</v>
      </c>
      <c r="AG109" s="17">
        <f t="shared" si="5"/>
        <v>21.050826388280054</v>
      </c>
      <c r="AH109" s="17">
        <v>-9999</v>
      </c>
      <c r="AI109" s="17">
        <v>-9999</v>
      </c>
      <c r="AJ109" s="120">
        <v>133</v>
      </c>
      <c r="AK109" s="14">
        <v>-9999</v>
      </c>
      <c r="AL109" s="19">
        <v>2.8344192818346032</v>
      </c>
      <c r="AM109" s="19">
        <v>0.34612500000000002</v>
      </c>
      <c r="AN109" s="19">
        <v>0.24</v>
      </c>
      <c r="AP109" s="35">
        <v>54</v>
      </c>
      <c r="AQ109" s="16">
        <v>7</v>
      </c>
      <c r="AR109" s="18">
        <v>23.482900000000001</v>
      </c>
      <c r="AS109" s="119">
        <v>25.2</v>
      </c>
      <c r="AT109" s="19">
        <v>2.8344192818346032</v>
      </c>
      <c r="AU109" s="19">
        <v>0.34612500000000002</v>
      </c>
    </row>
    <row r="110" spans="1:51" x14ac:dyDescent="0.2">
      <c r="A110" s="35">
        <v>55</v>
      </c>
      <c r="B110" s="14">
        <v>1</v>
      </c>
      <c r="C110" s="15">
        <v>6</v>
      </c>
      <c r="D110" s="15">
        <v>6</v>
      </c>
      <c r="E110" s="15">
        <v>2000</v>
      </c>
      <c r="F110" s="16">
        <v>1</v>
      </c>
      <c r="G110" s="18">
        <v>1.724</v>
      </c>
      <c r="H110" s="17">
        <v>4.5785598457195809</v>
      </c>
      <c r="I110" s="46">
        <v>199.49637228179475</v>
      </c>
      <c r="J110" s="17">
        <v>-9999</v>
      </c>
      <c r="K110" s="17">
        <v>-9999</v>
      </c>
      <c r="L110" s="17">
        <v>-9999</v>
      </c>
      <c r="M110" s="17">
        <v>0.04</v>
      </c>
      <c r="N110" s="17">
        <v>0.01</v>
      </c>
      <c r="O110" s="17">
        <v>0</v>
      </c>
      <c r="P110" s="17">
        <v>0.02</v>
      </c>
      <c r="Q110" s="17">
        <v>1.01</v>
      </c>
      <c r="R110" s="119">
        <v>8.0519999999999996</v>
      </c>
      <c r="S110" s="21">
        <v>2.4138843906533754E-3</v>
      </c>
      <c r="T110" s="46">
        <v>2084.1999999999998</v>
      </c>
      <c r="U110" s="46">
        <v>409.1</v>
      </c>
      <c r="V110" s="18">
        <v>-9999</v>
      </c>
      <c r="W110" s="18">
        <v>-9999</v>
      </c>
      <c r="X110" s="18">
        <v>36.963000000000001</v>
      </c>
      <c r="Y110" s="18">
        <v>25.463000000000001</v>
      </c>
      <c r="Z110" s="119">
        <v>24.6829</v>
      </c>
      <c r="AA110" s="17">
        <v>-9999</v>
      </c>
      <c r="AB110" s="17">
        <v>-9999</v>
      </c>
      <c r="AC110" s="17">
        <v>87.635165665042038</v>
      </c>
      <c r="AD110" s="17">
        <v>11.81039734352588</v>
      </c>
      <c r="AE110" s="17">
        <v>8.65307689071415</v>
      </c>
      <c r="AF110" s="17">
        <f t="shared" si="4"/>
        <v>85.522753649889765</v>
      </c>
      <c r="AG110" s="17">
        <f t="shared" si="5"/>
        <v>11.52571225092796</v>
      </c>
      <c r="AH110" s="17">
        <v>-9999</v>
      </c>
      <c r="AI110" s="17">
        <v>-9999</v>
      </c>
      <c r="AJ110" s="120">
        <v>41.726205450733758</v>
      </c>
      <c r="AK110" s="14">
        <v>-9999</v>
      </c>
      <c r="AL110" s="19">
        <v>1.403713996200955</v>
      </c>
      <c r="AM110" s="19">
        <v>0.11927499999999999</v>
      </c>
      <c r="AN110" s="19">
        <v>0.08</v>
      </c>
      <c r="AP110" s="35">
        <v>55</v>
      </c>
      <c r="AQ110" s="16">
        <v>1</v>
      </c>
      <c r="AR110" s="18">
        <v>25.463000000000001</v>
      </c>
      <c r="AS110" s="119">
        <v>24.6829</v>
      </c>
      <c r="AT110" s="19">
        <v>1.403713996200955</v>
      </c>
      <c r="AU110" s="19">
        <v>0.11927499999999999</v>
      </c>
      <c r="AV110" s="29">
        <f>AVERAGE(AR110:AR111)</f>
        <v>25.1389</v>
      </c>
      <c r="AW110" s="29">
        <f>AVERAGE(AS110:AS111)</f>
        <v>24.78135</v>
      </c>
      <c r="AX110" s="29">
        <f>AVERAGE(AT110:AT111)</f>
        <v>1.1206701090917053</v>
      </c>
      <c r="AY110" s="29">
        <f>AVERAGE(AU110:AU111)</f>
        <v>0.12041250000000001</v>
      </c>
    </row>
    <row r="111" spans="1:51" x14ac:dyDescent="0.2">
      <c r="A111" s="35">
        <v>55</v>
      </c>
      <c r="B111" s="14">
        <v>1</v>
      </c>
      <c r="C111" s="15">
        <v>6</v>
      </c>
      <c r="D111" s="15">
        <v>6</v>
      </c>
      <c r="E111" s="15">
        <v>2000</v>
      </c>
      <c r="F111" s="16">
        <v>7</v>
      </c>
      <c r="G111" s="18">
        <v>6.383</v>
      </c>
      <c r="H111" s="17">
        <v>4.6434235932580048</v>
      </c>
      <c r="I111" s="46">
        <v>202.28114650571288</v>
      </c>
      <c r="J111" s="17">
        <v>-9999</v>
      </c>
      <c r="K111" s="17">
        <v>-9999</v>
      </c>
      <c r="L111" s="17">
        <v>-9999</v>
      </c>
      <c r="M111" s="17">
        <v>0.13</v>
      </c>
      <c r="N111" s="17">
        <v>0.03</v>
      </c>
      <c r="O111" s="17">
        <v>0.01</v>
      </c>
      <c r="P111" s="17">
        <v>0.01</v>
      </c>
      <c r="Q111" s="17">
        <v>2.81</v>
      </c>
      <c r="R111" s="119">
        <v>8.0518999999999998</v>
      </c>
      <c r="S111" s="21">
        <v>2.4154014816421413E-3</v>
      </c>
      <c r="T111" s="46">
        <v>2085.5</v>
      </c>
      <c r="U111" s="46">
        <v>399</v>
      </c>
      <c r="V111" s="18">
        <v>-9999</v>
      </c>
      <c r="W111" s="18">
        <v>-9999</v>
      </c>
      <c r="X111" s="18">
        <v>36.959699999999998</v>
      </c>
      <c r="Y111" s="18">
        <v>24.814800000000002</v>
      </c>
      <c r="Z111" s="119">
        <v>24.879799999999999</v>
      </c>
      <c r="AA111" s="17">
        <v>-9999</v>
      </c>
      <c r="AB111" s="17">
        <v>-9999</v>
      </c>
      <c r="AC111" s="17">
        <v>104.12547472160549</v>
      </c>
      <c r="AD111" s="17">
        <v>14.699271513884728</v>
      </c>
      <c r="AE111" s="17">
        <v>8.2607188694213018</v>
      </c>
      <c r="AF111" s="17">
        <f t="shared" si="4"/>
        <v>101.61557013916804</v>
      </c>
      <c r="AG111" s="17">
        <f t="shared" si="5"/>
        <v>14.344951218780842</v>
      </c>
      <c r="AH111" s="17">
        <v>-9999</v>
      </c>
      <c r="AI111" s="17">
        <v>-9999</v>
      </c>
      <c r="AJ111" s="14">
        <v>-9999</v>
      </c>
      <c r="AK111" s="14">
        <v>-9999</v>
      </c>
      <c r="AL111" s="19">
        <v>0.8376262219824554</v>
      </c>
      <c r="AM111" s="19">
        <v>0.12155000000000001</v>
      </c>
      <c r="AN111" s="19">
        <v>0.09</v>
      </c>
      <c r="AP111" s="35">
        <v>55</v>
      </c>
      <c r="AQ111" s="16">
        <v>7</v>
      </c>
      <c r="AR111" s="18">
        <v>24.814800000000002</v>
      </c>
      <c r="AS111" s="119">
        <v>24.879799999999999</v>
      </c>
      <c r="AT111" s="19">
        <v>0.8376262219824554</v>
      </c>
      <c r="AU111" s="19">
        <v>0.12155000000000001</v>
      </c>
    </row>
    <row r="112" spans="1:51" x14ac:dyDescent="0.2">
      <c r="A112" s="35">
        <v>56</v>
      </c>
      <c r="B112" s="14">
        <v>1</v>
      </c>
      <c r="C112" s="15">
        <v>7</v>
      </c>
      <c r="D112" s="15">
        <v>7</v>
      </c>
      <c r="E112" s="15">
        <v>2000</v>
      </c>
      <c r="F112" s="16">
        <v>1</v>
      </c>
      <c r="G112" s="18">
        <v>1.889</v>
      </c>
      <c r="H112" s="17">
        <v>5.2251069981056144</v>
      </c>
      <c r="I112" s="46">
        <v>227.60543417888499</v>
      </c>
      <c r="J112" s="17">
        <v>-9999</v>
      </c>
      <c r="K112" s="17">
        <v>-9999</v>
      </c>
      <c r="L112" s="17">
        <v>-9999</v>
      </c>
      <c r="M112" s="17">
        <v>0.08</v>
      </c>
      <c r="N112" s="17">
        <v>0.01</v>
      </c>
      <c r="O112" s="17">
        <v>0</v>
      </c>
      <c r="P112" s="17">
        <v>0.01</v>
      </c>
      <c r="Q112" s="17">
        <v>0</v>
      </c>
      <c r="R112" s="119">
        <v>8.0967000000000002</v>
      </c>
      <c r="S112" s="130">
        <v>2.3677286301315987E-3</v>
      </c>
      <c r="T112" s="123">
        <v>2014.4</v>
      </c>
      <c r="U112" s="123">
        <v>329.7</v>
      </c>
      <c r="V112" s="18">
        <v>36.886000000000003</v>
      </c>
      <c r="W112" s="18">
        <v>-9999</v>
      </c>
      <c r="X112" s="18">
        <v>36.884345956439581</v>
      </c>
      <c r="Y112" s="18">
        <v>23.7685</v>
      </c>
      <c r="Z112" s="119">
        <v>25.1374</v>
      </c>
      <c r="AA112" s="17">
        <v>-9999</v>
      </c>
      <c r="AB112" s="17">
        <v>-9999</v>
      </c>
      <c r="AC112" s="17">
        <v>154.01615521273564</v>
      </c>
      <c r="AD112" s="17">
        <v>21.15675495351039</v>
      </c>
      <c r="AE112" s="17">
        <v>8.4893391039712753</v>
      </c>
      <c r="AF112" s="17">
        <f t="shared" si="4"/>
        <v>150.30365493582087</v>
      </c>
      <c r="AG112" s="17">
        <f t="shared" si="5"/>
        <v>20.646779499863758</v>
      </c>
      <c r="AH112" s="17">
        <v>-9999</v>
      </c>
      <c r="AI112" s="17">
        <v>-9999</v>
      </c>
      <c r="AJ112" s="120">
        <v>78.273882352941172</v>
      </c>
      <c r="AK112" s="14">
        <v>-9999</v>
      </c>
      <c r="AL112" s="63">
        <v>11.150303617624141</v>
      </c>
      <c r="AM112" s="63">
        <v>1.0513750000000002</v>
      </c>
      <c r="AN112" s="19">
        <v>0.57102500000000012</v>
      </c>
      <c r="AP112" s="35">
        <v>56</v>
      </c>
      <c r="AQ112" s="16">
        <v>1</v>
      </c>
      <c r="AR112" s="18">
        <v>23.7685</v>
      </c>
      <c r="AS112" s="119">
        <v>25.1374</v>
      </c>
      <c r="AT112" s="63">
        <v>11.150303617624141</v>
      </c>
      <c r="AU112" s="63">
        <v>1.0513750000000002</v>
      </c>
      <c r="AV112" s="29">
        <f>AVERAGE(AR112:AR113)</f>
        <v>23.344899999999999</v>
      </c>
      <c r="AW112" s="29">
        <f>AVERAGE(AS112:AS113)</f>
        <v>25.268599999999999</v>
      </c>
      <c r="AX112" s="29">
        <f>AVERAGE(AT112:AT113)</f>
        <v>10.442642205336615</v>
      </c>
      <c r="AY112" s="29">
        <f>AVERAGE(AU112:AU113)</f>
        <v>1.0546250000000001</v>
      </c>
    </row>
    <row r="113" spans="1:51" x14ac:dyDescent="0.2">
      <c r="A113" s="35">
        <v>56</v>
      </c>
      <c r="B113" s="14">
        <v>1</v>
      </c>
      <c r="C113" s="15">
        <v>7</v>
      </c>
      <c r="D113" s="15">
        <v>7</v>
      </c>
      <c r="E113" s="15">
        <v>2000</v>
      </c>
      <c r="F113" s="16">
        <v>7</v>
      </c>
      <c r="G113" s="18">
        <v>7.8479999999999999</v>
      </c>
      <c r="H113" s="17">
        <v>5.2267793428044174</v>
      </c>
      <c r="I113" s="46">
        <v>227.59833354602364</v>
      </c>
      <c r="J113" s="17">
        <v>-9999</v>
      </c>
      <c r="K113" s="17">
        <v>-9999</v>
      </c>
      <c r="L113" s="17">
        <v>-9999</v>
      </c>
      <c r="M113" s="17">
        <v>0.01</v>
      </c>
      <c r="N113" s="17">
        <v>0</v>
      </c>
      <c r="O113" s="17">
        <v>0.01</v>
      </c>
      <c r="P113" s="17">
        <v>0.01</v>
      </c>
      <c r="Q113" s="17">
        <v>0</v>
      </c>
      <c r="R113" s="119">
        <v>8.0922999999999998</v>
      </c>
      <c r="S113" s="130">
        <v>2.4000257016126227E-3</v>
      </c>
      <c r="T113" s="123">
        <v>2046.2</v>
      </c>
      <c r="U113" s="123">
        <v>327.2</v>
      </c>
      <c r="V113" s="18">
        <v>36.886000000000003</v>
      </c>
      <c r="W113" s="18">
        <v>-9999</v>
      </c>
      <c r="X113" s="18">
        <v>36.901860495618834</v>
      </c>
      <c r="Y113" s="18">
        <v>22.921299999999999</v>
      </c>
      <c r="Z113" s="119">
        <v>25.399799999999999</v>
      </c>
      <c r="AA113" s="17">
        <v>-9999</v>
      </c>
      <c r="AB113" s="17">
        <v>-9999</v>
      </c>
      <c r="AC113" s="17">
        <v>194.67226263219024</v>
      </c>
      <c r="AD113" s="17">
        <v>23.790728461778752</v>
      </c>
      <c r="AE113" s="17">
        <v>9.5422984659695107</v>
      </c>
      <c r="AF113" s="17">
        <f t="shared" si="4"/>
        <v>189.97976249847784</v>
      </c>
      <c r="AG113" s="17">
        <f t="shared" si="5"/>
        <v>23.217262088200208</v>
      </c>
      <c r="AH113" s="17">
        <v>-9999</v>
      </c>
      <c r="AI113" s="17">
        <v>-9999</v>
      </c>
      <c r="AJ113" s="120">
        <v>86.32</v>
      </c>
      <c r="AK113" s="14">
        <v>-9999</v>
      </c>
      <c r="AL113" s="63">
        <v>9.7349807930490861</v>
      </c>
      <c r="AM113" s="63">
        <v>1.0578749999999999</v>
      </c>
      <c r="AN113" s="19">
        <v>0.36432500000000001</v>
      </c>
      <c r="AP113" s="35">
        <v>56</v>
      </c>
      <c r="AQ113" s="16">
        <v>7</v>
      </c>
      <c r="AR113" s="18">
        <v>22.921299999999999</v>
      </c>
      <c r="AS113" s="119">
        <v>25.399799999999999</v>
      </c>
      <c r="AT113" s="63">
        <v>9.7349807930490861</v>
      </c>
      <c r="AU113" s="63">
        <v>1.0578749999999999</v>
      </c>
    </row>
    <row r="114" spans="1:51" x14ac:dyDescent="0.2">
      <c r="A114" s="35">
        <v>57</v>
      </c>
      <c r="B114" s="14">
        <v>1</v>
      </c>
      <c r="C114" s="15">
        <v>9</v>
      </c>
      <c r="D114" s="15">
        <v>8</v>
      </c>
      <c r="E114" s="15">
        <v>2000</v>
      </c>
      <c r="F114" s="16">
        <v>1</v>
      </c>
      <c r="G114" s="18">
        <v>2.073</v>
      </c>
      <c r="H114" s="17">
        <v>4.5643270771463342</v>
      </c>
      <c r="I114" s="46">
        <v>199.10942334061494</v>
      </c>
      <c r="J114" s="17">
        <v>-9999</v>
      </c>
      <c r="K114" s="17">
        <v>-9999</v>
      </c>
      <c r="L114" s="17">
        <v>-9999</v>
      </c>
      <c r="M114" s="19">
        <v>-9999</v>
      </c>
      <c r="N114" s="19">
        <v>-9999</v>
      </c>
      <c r="O114" s="19">
        <v>-9999</v>
      </c>
      <c r="P114" s="19">
        <v>-9999</v>
      </c>
      <c r="Q114" s="19">
        <v>-9999</v>
      </c>
      <c r="R114" s="119">
        <v>8.0881000000000007</v>
      </c>
      <c r="S114" s="130">
        <v>2.4757285319466516E-3</v>
      </c>
      <c r="T114" s="123">
        <v>2118.3000000000002</v>
      </c>
      <c r="U114" s="123">
        <v>426.6</v>
      </c>
      <c r="V114" s="18">
        <v>36.706000000000003</v>
      </c>
      <c r="W114" s="18">
        <v>-9999</v>
      </c>
      <c r="X114" s="18">
        <v>36.751378816130305</v>
      </c>
      <c r="Y114" s="18">
        <v>28.412400000000002</v>
      </c>
      <c r="Z114" s="119">
        <v>23.575800000000001</v>
      </c>
      <c r="AA114" s="17">
        <v>-9999</v>
      </c>
      <c r="AB114" s="17">
        <v>-9999</v>
      </c>
      <c r="AC114" s="17">
        <v>71.744504210535439</v>
      </c>
      <c r="AD114" s="17">
        <v>11.130662244617916</v>
      </c>
      <c r="AE114" s="17">
        <v>7.5166494059232321</v>
      </c>
      <c r="AF114" s="17">
        <f t="shared" ref="AF114:AF121" si="6">AC114/1.0247</f>
        <v>70.015130487494332</v>
      </c>
      <c r="AG114" s="17">
        <f t="shared" ref="AG114:AG121" si="7">AD114/1.0247</f>
        <v>10.862361905550811</v>
      </c>
      <c r="AH114" s="17">
        <v>-9999</v>
      </c>
      <c r="AI114" s="17">
        <v>-9999</v>
      </c>
      <c r="AJ114" s="120">
        <v>226.37945492662473</v>
      </c>
      <c r="AK114" s="14">
        <v>-9999</v>
      </c>
      <c r="AL114" s="19">
        <v>1.1696022353904572</v>
      </c>
      <c r="AM114" s="19">
        <v>0.15746250000000001</v>
      </c>
      <c r="AN114" s="19">
        <v>0.14000000000000001</v>
      </c>
      <c r="AP114" s="35">
        <v>57</v>
      </c>
      <c r="AQ114" s="16">
        <v>1</v>
      </c>
      <c r="AR114" s="18">
        <v>28.412400000000002</v>
      </c>
      <c r="AS114" s="119">
        <v>23.575800000000001</v>
      </c>
      <c r="AT114" s="19">
        <v>1.1696022353904572</v>
      </c>
      <c r="AU114" s="19">
        <v>0.15746250000000001</v>
      </c>
      <c r="AV114" s="29">
        <f>AVERAGE(AR114:AR115)</f>
        <v>28.151699999999998</v>
      </c>
      <c r="AW114" s="29">
        <f>AVERAGE(AS114:AS115)</f>
        <v>23.6419</v>
      </c>
      <c r="AX114" s="29">
        <f>AVERAGE(AT114:AT115)</f>
        <v>1.0091217619113486</v>
      </c>
      <c r="AY114" s="29">
        <f>AVERAGE(AU114:AU115)</f>
        <v>0.16120000000000001</v>
      </c>
    </row>
    <row r="115" spans="1:51" x14ac:dyDescent="0.2">
      <c r="A115" s="35">
        <v>57</v>
      </c>
      <c r="B115" s="14">
        <v>1</v>
      </c>
      <c r="C115" s="15">
        <v>9</v>
      </c>
      <c r="D115" s="15">
        <v>8</v>
      </c>
      <c r="E115" s="15">
        <v>2000</v>
      </c>
      <c r="F115" s="16">
        <v>7</v>
      </c>
      <c r="G115" s="18">
        <v>6.077</v>
      </c>
      <c r="H115" s="17">
        <v>4.5982760544951358</v>
      </c>
      <c r="I115" s="46">
        <v>200.5511840835569</v>
      </c>
      <c r="J115" s="17">
        <v>-9999</v>
      </c>
      <c r="K115" s="17">
        <v>-9999</v>
      </c>
      <c r="L115" s="17">
        <v>-9999</v>
      </c>
      <c r="M115" s="17">
        <v>0.03</v>
      </c>
      <c r="N115" s="17">
        <v>0</v>
      </c>
      <c r="O115" s="17">
        <v>0.01</v>
      </c>
      <c r="P115" s="17">
        <v>0.05</v>
      </c>
      <c r="Q115" s="17">
        <v>1.2</v>
      </c>
      <c r="R115" s="119">
        <v>8.0892999999999997</v>
      </c>
      <c r="S115" s="130">
        <v>2.4722105843193679E-3</v>
      </c>
      <c r="T115" s="123">
        <v>2114.1999999999998</v>
      </c>
      <c r="U115" s="123">
        <v>415.9</v>
      </c>
      <c r="V115" s="18">
        <v>36.71</v>
      </c>
      <c r="W115" s="18">
        <v>-9999</v>
      </c>
      <c r="X115" s="18">
        <v>36.698302688507617</v>
      </c>
      <c r="Y115" s="18">
        <v>27.890999999999998</v>
      </c>
      <c r="Z115" s="119">
        <v>23.707999999999998</v>
      </c>
      <c r="AA115" s="17">
        <v>-9999</v>
      </c>
      <c r="AB115" s="17">
        <v>-9999</v>
      </c>
      <c r="AC115" s="17">
        <v>86.855623782368127</v>
      </c>
      <c r="AD115" s="17">
        <v>14.274437077067251</v>
      </c>
      <c r="AE115" s="17">
        <v>7.0957060032844215</v>
      </c>
      <c r="AF115" s="17">
        <f t="shared" si="6"/>
        <v>84.76200232494206</v>
      </c>
      <c r="AG115" s="17">
        <f t="shared" si="7"/>
        <v>13.930357252920125</v>
      </c>
      <c r="AH115" s="17">
        <v>-9999</v>
      </c>
      <c r="AI115" s="17">
        <v>-9999</v>
      </c>
      <c r="AJ115" s="120">
        <v>163.70314465408805</v>
      </c>
      <c r="AK115" s="14">
        <v>-9999</v>
      </c>
      <c r="AL115" s="19">
        <v>0.84864128843223985</v>
      </c>
      <c r="AM115" s="19">
        <v>0.16493750000000001</v>
      </c>
      <c r="AN115" s="19">
        <v>0.14000000000000001</v>
      </c>
      <c r="AP115" s="35">
        <v>57</v>
      </c>
      <c r="AQ115" s="16">
        <v>7</v>
      </c>
      <c r="AR115" s="18">
        <v>27.890999999999998</v>
      </c>
      <c r="AS115" s="119">
        <v>23.707999999999998</v>
      </c>
      <c r="AT115" s="19">
        <v>0.84864128843223985</v>
      </c>
      <c r="AU115" s="19">
        <v>0.16493750000000001</v>
      </c>
    </row>
    <row r="116" spans="1:51" x14ac:dyDescent="0.2">
      <c r="A116" s="35">
        <v>58</v>
      </c>
      <c r="B116" s="14">
        <v>1</v>
      </c>
      <c r="C116" s="15">
        <v>12</v>
      </c>
      <c r="D116" s="15">
        <v>9</v>
      </c>
      <c r="E116" s="15">
        <v>2000</v>
      </c>
      <c r="F116" s="16">
        <v>1</v>
      </c>
      <c r="G116" s="18">
        <v>2.3479999999999999</v>
      </c>
      <c r="H116" s="17">
        <v>4.592043447603638</v>
      </c>
      <c r="I116" s="46">
        <v>200.27739585689818</v>
      </c>
      <c r="J116" s="17">
        <v>-9999</v>
      </c>
      <c r="K116" s="17">
        <v>-9999</v>
      </c>
      <c r="L116" s="17">
        <v>-9999</v>
      </c>
      <c r="M116" s="17">
        <v>0</v>
      </c>
      <c r="N116" s="17">
        <v>0</v>
      </c>
      <c r="O116" s="17">
        <v>0</v>
      </c>
      <c r="P116" s="17">
        <v>0.06</v>
      </c>
      <c r="Q116" s="17">
        <v>1.08</v>
      </c>
      <c r="R116" s="119">
        <v>8.0863999999999994</v>
      </c>
      <c r="S116" s="125">
        <v>2.4307265792726821E-3</v>
      </c>
      <c r="T116" s="46">
        <v>2079.1999999999998</v>
      </c>
      <c r="U116" s="46">
        <v>409.2</v>
      </c>
      <c r="V116" s="18">
        <v>36.673999999999999</v>
      </c>
      <c r="W116" s="18">
        <v>-9999</v>
      </c>
      <c r="X116" s="18">
        <v>36.663800000000002</v>
      </c>
      <c r="Y116" s="18">
        <v>27.706399999999999</v>
      </c>
      <c r="Z116" s="119">
        <v>23.742699999999999</v>
      </c>
      <c r="AA116" s="17">
        <v>-9999</v>
      </c>
      <c r="AB116" s="17">
        <v>-9999</v>
      </c>
      <c r="AC116" s="17">
        <v>79.869729218405794</v>
      </c>
      <c r="AD116" s="17">
        <v>12.575099329797339</v>
      </c>
      <c r="AE116" s="17">
        <v>7.4067459343432009</v>
      </c>
      <c r="AF116" s="17">
        <f t="shared" si="6"/>
        <v>77.944500066756902</v>
      </c>
      <c r="AG116" s="17">
        <f t="shared" si="7"/>
        <v>12.271981389477252</v>
      </c>
      <c r="AH116" s="17">
        <v>-9999</v>
      </c>
      <c r="AI116" s="17">
        <v>-9999</v>
      </c>
      <c r="AJ116" s="120">
        <v>121.39482352941177</v>
      </c>
      <c r="AK116" s="14">
        <v>-9999</v>
      </c>
      <c r="AL116" s="19">
        <v>3.374099079540906</v>
      </c>
      <c r="AM116" s="19">
        <v>0.29152500000000003</v>
      </c>
      <c r="AN116" s="19">
        <v>0.17283499999999999</v>
      </c>
      <c r="AP116" s="35">
        <v>58</v>
      </c>
      <c r="AQ116" s="16">
        <v>1</v>
      </c>
      <c r="AR116" s="18">
        <v>27.706399999999999</v>
      </c>
      <c r="AS116" s="119">
        <v>23.742699999999999</v>
      </c>
      <c r="AT116" s="19">
        <v>3.374099079540906</v>
      </c>
      <c r="AU116" s="19">
        <v>0.29152500000000003</v>
      </c>
      <c r="AV116" s="29">
        <f>AVERAGE(AR116:AR117)</f>
        <v>27.543799999999997</v>
      </c>
      <c r="AW116" s="29">
        <f>AVERAGE(AS116:AS117)</f>
        <v>23.795449999999999</v>
      </c>
      <c r="AX116" s="29">
        <f>AVERAGE(AT116:AT117)</f>
        <v>3.2305830884665148</v>
      </c>
      <c r="AY116" s="29">
        <f>AVERAGE(AU116:AU117)</f>
        <v>0.29518125000000001</v>
      </c>
    </row>
    <row r="117" spans="1:51" x14ac:dyDescent="0.2">
      <c r="A117" s="35">
        <v>58</v>
      </c>
      <c r="B117" s="14">
        <v>1</v>
      </c>
      <c r="C117" s="15">
        <v>12</v>
      </c>
      <c r="D117" s="15">
        <v>9</v>
      </c>
      <c r="E117" s="15">
        <v>2000</v>
      </c>
      <c r="F117" s="16">
        <v>7</v>
      </c>
      <c r="G117" s="18">
        <v>6.4820000000000002</v>
      </c>
      <c r="H117" s="17">
        <v>4.5727596947580622</v>
      </c>
      <c r="I117" s="46">
        <v>199.41882014076589</v>
      </c>
      <c r="J117" s="17">
        <v>-9999</v>
      </c>
      <c r="K117" s="17">
        <v>-9999</v>
      </c>
      <c r="L117" s="17">
        <v>-9999</v>
      </c>
      <c r="M117" s="17">
        <v>0.04</v>
      </c>
      <c r="N117" s="17">
        <v>0</v>
      </c>
      <c r="O117" s="17">
        <v>0</v>
      </c>
      <c r="P117" s="17">
        <v>0.05</v>
      </c>
      <c r="Q117" s="17">
        <v>1.0900000000000001</v>
      </c>
      <c r="R117" s="119">
        <v>8.0873000000000008</v>
      </c>
      <c r="S117" s="125">
        <v>2.4112435504194066E-3</v>
      </c>
      <c r="T117" s="46">
        <v>2061.1999999999998</v>
      </c>
      <c r="U117" s="46">
        <v>399.5</v>
      </c>
      <c r="V117" s="18">
        <v>36.670999999999999</v>
      </c>
      <c r="W117" s="18">
        <v>-9999</v>
      </c>
      <c r="X117" s="18">
        <v>36.6633</v>
      </c>
      <c r="Y117" s="18">
        <v>27.3812</v>
      </c>
      <c r="Z117" s="119">
        <v>23.848199999999999</v>
      </c>
      <c r="AA117" s="17">
        <v>-9999</v>
      </c>
      <c r="AB117" s="17">
        <v>-9999</v>
      </c>
      <c r="AC117" s="17">
        <v>95.910302573426605</v>
      </c>
      <c r="AD117" s="17">
        <v>11.81039734352588</v>
      </c>
      <c r="AE117" s="17">
        <v>9.4701620802729547</v>
      </c>
      <c r="AF117" s="17">
        <f t="shared" si="6"/>
        <v>93.598421560873049</v>
      </c>
      <c r="AG117" s="17">
        <f t="shared" si="7"/>
        <v>11.52571225092796</v>
      </c>
      <c r="AH117" s="17">
        <v>-9999</v>
      </c>
      <c r="AI117" s="17">
        <v>-9999</v>
      </c>
      <c r="AJ117" s="120">
        <v>167.52329411764705</v>
      </c>
      <c r="AK117" s="14">
        <v>-9999</v>
      </c>
      <c r="AL117" s="19">
        <v>3.0870670973921235</v>
      </c>
      <c r="AM117" s="19">
        <v>0.29883749999999998</v>
      </c>
      <c r="AN117" s="19">
        <v>0.17202250000000011</v>
      </c>
      <c r="AP117" s="35">
        <v>58</v>
      </c>
      <c r="AQ117" s="16">
        <v>7</v>
      </c>
      <c r="AR117" s="18">
        <v>27.3812</v>
      </c>
      <c r="AS117" s="119">
        <v>23.848199999999999</v>
      </c>
      <c r="AT117" s="19">
        <v>3.0870670973921235</v>
      </c>
      <c r="AU117" s="19">
        <v>0.29883749999999998</v>
      </c>
    </row>
    <row r="118" spans="1:51" x14ac:dyDescent="0.2">
      <c r="A118" s="35">
        <v>59</v>
      </c>
      <c r="B118" s="14">
        <v>1</v>
      </c>
      <c r="C118" s="15">
        <v>10</v>
      </c>
      <c r="D118" s="15">
        <v>10</v>
      </c>
      <c r="E118" s="15">
        <v>2000</v>
      </c>
      <c r="F118" s="16">
        <v>1</v>
      </c>
      <c r="G118" s="18">
        <v>2.0920000000000001</v>
      </c>
      <c r="H118" s="17">
        <v>4.5215670728071595</v>
      </c>
      <c r="I118" s="46">
        <v>197.36174593816477</v>
      </c>
      <c r="J118" s="17">
        <v>-9999</v>
      </c>
      <c r="K118" s="17">
        <v>-9999</v>
      </c>
      <c r="L118" s="17">
        <v>-9999</v>
      </c>
      <c r="M118" s="17">
        <v>0.21</v>
      </c>
      <c r="N118" s="17">
        <v>0.01</v>
      </c>
      <c r="O118" s="17">
        <v>0.01</v>
      </c>
      <c r="P118" s="17">
        <v>0.02</v>
      </c>
      <c r="Q118" s="17">
        <v>0.71</v>
      </c>
      <c r="R118" s="119">
        <v>8.0800999999999998</v>
      </c>
      <c r="S118" s="125">
        <v>2.3616786966566558E-3</v>
      </c>
      <c r="T118" s="46">
        <v>2021.2</v>
      </c>
      <c r="U118" s="46">
        <v>415.1</v>
      </c>
      <c r="V118" s="18">
        <v>36.706000000000003</v>
      </c>
      <c r="W118" s="18">
        <v>-9999</v>
      </c>
      <c r="X118" s="18">
        <v>36.671349302365421</v>
      </c>
      <c r="Y118" s="18">
        <v>28.390899999999998</v>
      </c>
      <c r="Z118" s="119">
        <v>-9999</v>
      </c>
      <c r="AA118" s="17">
        <v>-9999</v>
      </c>
      <c r="AB118" s="17">
        <v>-9999</v>
      </c>
      <c r="AC118" s="17">
        <v>127.31528909246413</v>
      </c>
      <c r="AD118" s="17">
        <v>13.378295100999203</v>
      </c>
      <c r="AE118" s="17">
        <v>11.09778863124283</v>
      </c>
      <c r="AF118" s="17">
        <f t="shared" si="6"/>
        <v>124.24640293984984</v>
      </c>
      <c r="AG118" s="17">
        <f t="shared" si="7"/>
        <v>13.055816435053385</v>
      </c>
      <c r="AH118" s="17">
        <v>-9999</v>
      </c>
      <c r="AI118" s="17">
        <v>-9999</v>
      </c>
      <c r="AJ118" s="120">
        <v>12.576941176470589</v>
      </c>
      <c r="AK118" s="14">
        <v>-9999</v>
      </c>
      <c r="AL118" s="19">
        <v>1.0939145781017094</v>
      </c>
      <c r="AM118" s="19">
        <v>0.11</v>
      </c>
      <c r="AN118" s="19">
        <v>0.06</v>
      </c>
      <c r="AP118" s="35">
        <v>59</v>
      </c>
      <c r="AQ118" s="16">
        <v>1</v>
      </c>
      <c r="AR118" s="18">
        <v>28.390899999999998</v>
      </c>
      <c r="AS118" s="119">
        <v>-9999</v>
      </c>
      <c r="AT118" s="19">
        <v>1.0939145781017094</v>
      </c>
      <c r="AU118" s="19">
        <v>0.11</v>
      </c>
      <c r="AV118" s="29">
        <f>AVERAGE(AR118:AR119)</f>
        <v>27.762450000000001</v>
      </c>
      <c r="AW118" s="29">
        <f>AVERAGE(AS118:AS119)</f>
        <v>-9999</v>
      </c>
      <c r="AX118" s="29">
        <f>AVERAGE(AT118:AT119)</f>
        <v>0.94648694134538147</v>
      </c>
      <c r="AY118" s="29">
        <f>AVERAGE(AU118:AU119)</f>
        <v>0.11499999999999999</v>
      </c>
    </row>
    <row r="119" spans="1:51" x14ac:dyDescent="0.2">
      <c r="A119" s="35">
        <v>59</v>
      </c>
      <c r="B119" s="14">
        <v>1</v>
      </c>
      <c r="C119" s="15">
        <v>10</v>
      </c>
      <c r="D119" s="15">
        <v>10</v>
      </c>
      <c r="E119" s="15">
        <v>2000</v>
      </c>
      <c r="F119" s="16">
        <v>7</v>
      </c>
      <c r="G119" s="18">
        <v>7.6210000000000004</v>
      </c>
      <c r="H119" s="17">
        <v>4.529560872416841</v>
      </c>
      <c r="I119" s="46">
        <v>197.50597164292938</v>
      </c>
      <c r="J119" s="17">
        <v>-9999</v>
      </c>
      <c r="K119" s="17">
        <v>-9999</v>
      </c>
      <c r="L119" s="17">
        <v>-9999</v>
      </c>
      <c r="M119" s="17">
        <v>0.06</v>
      </c>
      <c r="N119" s="17">
        <v>0</v>
      </c>
      <c r="O119" s="17">
        <v>0.03</v>
      </c>
      <c r="P119" s="17">
        <v>0.01</v>
      </c>
      <c r="Q119" s="17">
        <v>0.77</v>
      </c>
      <c r="R119" s="119">
        <v>8.0814000000000004</v>
      </c>
      <c r="S119" s="125">
        <v>2.4241996305632489E-3</v>
      </c>
      <c r="T119" s="46">
        <v>2076.6999999999998</v>
      </c>
      <c r="U119" s="46">
        <v>404.6</v>
      </c>
      <c r="V119" s="18">
        <v>36.682000000000002</v>
      </c>
      <c r="W119" s="18">
        <v>-9999</v>
      </c>
      <c r="X119" s="18">
        <v>36.675728016030142</v>
      </c>
      <c r="Y119" s="18">
        <v>27.134</v>
      </c>
      <c r="Z119" s="119">
        <v>-9999</v>
      </c>
      <c r="AA119" s="17">
        <v>-9999</v>
      </c>
      <c r="AB119" s="17">
        <v>-9999</v>
      </c>
      <c r="AC119" s="17">
        <v>139.56710534335755</v>
      </c>
      <c r="AD119" s="17">
        <v>14.999389532880484</v>
      </c>
      <c r="AE119" s="17">
        <v>10.850909648160574</v>
      </c>
      <c r="AF119" s="17">
        <f t="shared" si="6"/>
        <v>136.20289386489466</v>
      </c>
      <c r="AG119" s="17">
        <f t="shared" si="7"/>
        <v>14.637835008178476</v>
      </c>
      <c r="AH119" s="17">
        <v>-9999</v>
      </c>
      <c r="AI119" s="17">
        <v>-9999</v>
      </c>
      <c r="AJ119" s="120">
        <v>57.96329411764706</v>
      </c>
      <c r="AK119" s="14">
        <v>-9999</v>
      </c>
      <c r="AL119" s="19">
        <v>0.7990593045890535</v>
      </c>
      <c r="AM119" s="19">
        <v>0.12</v>
      </c>
      <c r="AN119" s="19">
        <v>0.1</v>
      </c>
      <c r="AP119" s="35">
        <v>59</v>
      </c>
      <c r="AQ119" s="16">
        <v>7</v>
      </c>
      <c r="AR119" s="18">
        <v>27.134</v>
      </c>
      <c r="AS119" s="119">
        <v>-9999</v>
      </c>
      <c r="AT119" s="19">
        <v>0.7990593045890535</v>
      </c>
      <c r="AU119" s="19">
        <v>0.12</v>
      </c>
    </row>
    <row r="120" spans="1:51" x14ac:dyDescent="0.2">
      <c r="A120" s="35">
        <v>60</v>
      </c>
      <c r="B120" s="14">
        <v>3</v>
      </c>
      <c r="C120" s="15">
        <v>3</v>
      </c>
      <c r="D120" s="15">
        <v>11</v>
      </c>
      <c r="E120" s="15">
        <v>2000</v>
      </c>
      <c r="F120" s="16">
        <v>1</v>
      </c>
      <c r="G120" s="18">
        <v>1.931</v>
      </c>
      <c r="H120" s="17">
        <v>4.4830053863217767</v>
      </c>
      <c r="I120" s="46">
        <v>195.49889034220843</v>
      </c>
      <c r="J120" s="17">
        <v>-9999</v>
      </c>
      <c r="K120" s="17">
        <v>-9999</v>
      </c>
      <c r="L120" s="17">
        <v>-9999</v>
      </c>
      <c r="M120" s="17">
        <v>0.65</v>
      </c>
      <c r="N120" s="17">
        <v>0</v>
      </c>
      <c r="O120" s="17">
        <v>0.05</v>
      </c>
      <c r="P120" s="17">
        <v>7.0000000000000007E-2</v>
      </c>
      <c r="Q120" s="17">
        <v>0.6</v>
      </c>
      <c r="R120" s="119">
        <v>8.1091999999999995</v>
      </c>
      <c r="S120" s="125">
        <v>2.3650514939396921E-3</v>
      </c>
      <c r="T120" s="46">
        <v>2007.7</v>
      </c>
      <c r="U120" s="46">
        <v>378.2</v>
      </c>
      <c r="V120" s="18">
        <v>36.401000000000003</v>
      </c>
      <c r="W120" s="18">
        <v>-9999</v>
      </c>
      <c r="X120" s="18">
        <v>36.396532328334324</v>
      </c>
      <c r="Y120" s="18">
        <v>28.0472</v>
      </c>
      <c r="Z120" s="119">
        <v>-9999</v>
      </c>
      <c r="AA120" s="17">
        <v>-9999</v>
      </c>
      <c r="AB120" s="17">
        <v>-9999</v>
      </c>
      <c r="AC120" s="17">
        <v>103.13605617821167</v>
      </c>
      <c r="AD120" s="17">
        <v>11.130662244617916</v>
      </c>
      <c r="AE120" s="17">
        <v>10.805532548197313</v>
      </c>
      <c r="AF120" s="17">
        <f t="shared" si="6"/>
        <v>100.65000114981135</v>
      </c>
      <c r="AG120" s="17">
        <f t="shared" si="7"/>
        <v>10.862361905550811</v>
      </c>
      <c r="AH120" s="17">
        <v>-9999</v>
      </c>
      <c r="AI120" s="17">
        <v>-9999</v>
      </c>
      <c r="AJ120" s="120">
        <v>7.5774117647058814</v>
      </c>
      <c r="AK120" s="14">
        <v>-9999</v>
      </c>
      <c r="AL120" s="19">
        <v>0.45295337606381303</v>
      </c>
      <c r="AM120" s="19">
        <v>0.16</v>
      </c>
      <c r="AN120" s="19">
        <v>0.14000000000000001</v>
      </c>
      <c r="AP120" s="35">
        <v>60</v>
      </c>
      <c r="AQ120" s="16">
        <v>1</v>
      </c>
      <c r="AR120" s="18">
        <v>28.0472</v>
      </c>
      <c r="AS120" s="119">
        <v>-9999</v>
      </c>
      <c r="AT120" s="19">
        <v>0.45295337606381303</v>
      </c>
      <c r="AU120" s="19">
        <v>0.16</v>
      </c>
      <c r="AV120" s="29">
        <f>AVERAGE(AR120:AR121)</f>
        <v>28.025199999999998</v>
      </c>
      <c r="AW120" s="29">
        <f>AVERAGE(AS120:AS121)</f>
        <v>-9999</v>
      </c>
      <c r="AX120" s="29">
        <f>AVERAGE(AT120:AT121)</f>
        <v>0.90196759281381089</v>
      </c>
      <c r="AY120" s="29">
        <f>AVERAGE(AU120:AU121)</f>
        <v>0.16</v>
      </c>
    </row>
    <row r="121" spans="1:51" x14ac:dyDescent="0.2">
      <c r="A121" s="35">
        <v>60</v>
      </c>
      <c r="B121" s="14">
        <v>3</v>
      </c>
      <c r="C121" s="15">
        <v>3</v>
      </c>
      <c r="D121" s="15">
        <v>11</v>
      </c>
      <c r="E121" s="15">
        <v>2000</v>
      </c>
      <c r="F121" s="16">
        <v>7</v>
      </c>
      <c r="G121" s="18">
        <v>7.0629999999999997</v>
      </c>
      <c r="H121" s="17">
        <v>4.5163865767693752</v>
      </c>
      <c r="I121" s="46">
        <v>197.10093430630317</v>
      </c>
      <c r="J121" s="17">
        <v>-9999</v>
      </c>
      <c r="K121" s="17">
        <v>-9999</v>
      </c>
      <c r="L121" s="17">
        <v>-9999</v>
      </c>
      <c r="M121" s="17">
        <v>0.59</v>
      </c>
      <c r="N121" s="17">
        <v>0</v>
      </c>
      <c r="O121" s="17">
        <v>0.03</v>
      </c>
      <c r="P121" s="17">
        <v>0.05</v>
      </c>
      <c r="Q121" s="17">
        <v>0.34</v>
      </c>
      <c r="R121" s="119">
        <v>8.1056000000000008</v>
      </c>
      <c r="S121" s="125">
        <v>2.3787518589213639E-3</v>
      </c>
      <c r="T121" s="46">
        <v>2022.4</v>
      </c>
      <c r="U121" s="46">
        <v>383.8</v>
      </c>
      <c r="V121" s="18">
        <v>36.396999999999998</v>
      </c>
      <c r="W121" s="18">
        <v>-9999</v>
      </c>
      <c r="X121" s="18">
        <v>36.39549727836399</v>
      </c>
      <c r="Y121" s="18">
        <v>28.0032</v>
      </c>
      <c r="Z121" s="119">
        <v>-9999</v>
      </c>
      <c r="AA121" s="17">
        <v>-9999</v>
      </c>
      <c r="AB121" s="17">
        <v>-9999</v>
      </c>
      <c r="AC121" s="17">
        <v>66.737446733360713</v>
      </c>
      <c r="AD121" s="17">
        <v>13.509735090795791</v>
      </c>
      <c r="AE121" s="17">
        <v>5.7607551138303661</v>
      </c>
      <c r="AF121" s="17">
        <f t="shared" si="6"/>
        <v>65.128766208022554</v>
      </c>
      <c r="AG121" s="17">
        <f t="shared" si="7"/>
        <v>13.184088114370832</v>
      </c>
      <c r="AH121" s="17">
        <v>-9999</v>
      </c>
      <c r="AI121" s="17">
        <v>-9999</v>
      </c>
      <c r="AJ121" s="120">
        <v>86.758490566037736</v>
      </c>
      <c r="AK121" s="14">
        <v>-9999</v>
      </c>
      <c r="AL121" s="19">
        <v>1.3509818095638086</v>
      </c>
      <c r="AM121" s="19">
        <v>0.16</v>
      </c>
      <c r="AN121" s="19">
        <v>0.14000000000000001</v>
      </c>
      <c r="AP121" s="35">
        <v>60</v>
      </c>
      <c r="AQ121" s="16">
        <v>7</v>
      </c>
      <c r="AR121" s="18">
        <v>28.0032</v>
      </c>
      <c r="AS121" s="119">
        <v>-9999</v>
      </c>
      <c r="AT121" s="19">
        <v>1.3509818095638086</v>
      </c>
      <c r="AU121" s="19">
        <v>0.16</v>
      </c>
    </row>
    <row r="122" spans="1:51" x14ac:dyDescent="0.2">
      <c r="A122" s="35">
        <v>61</v>
      </c>
      <c r="B122" s="14">
        <v>1</v>
      </c>
      <c r="C122" s="15">
        <v>5</v>
      </c>
      <c r="D122" s="15">
        <v>12</v>
      </c>
      <c r="E122" s="15">
        <v>2000</v>
      </c>
      <c r="F122" s="16">
        <v>1</v>
      </c>
      <c r="G122" s="18">
        <v>1.655</v>
      </c>
      <c r="H122" s="17">
        <v>4.5893518224440211</v>
      </c>
      <c r="I122" s="46">
        <v>200.00759275230581</v>
      </c>
      <c r="J122" s="17">
        <v>-9999</v>
      </c>
      <c r="K122" s="17">
        <v>-9999</v>
      </c>
      <c r="L122" s="17">
        <v>-9999</v>
      </c>
      <c r="M122" s="17">
        <v>0.06</v>
      </c>
      <c r="N122" s="17">
        <v>0</v>
      </c>
      <c r="O122" s="17">
        <v>0</v>
      </c>
      <c r="P122" s="17">
        <v>0.03</v>
      </c>
      <c r="Q122" s="17">
        <v>0</v>
      </c>
      <c r="R122" s="119">
        <v>8.0681999999999992</v>
      </c>
      <c r="S122" s="21">
        <v>2.4312917051057649E-3</v>
      </c>
      <c r="T122" s="46">
        <v>2091</v>
      </c>
      <c r="U122" s="46">
        <v>393.9</v>
      </c>
      <c r="V122" s="18">
        <v>36.768000000000001</v>
      </c>
      <c r="W122" s="18">
        <v>-9999</v>
      </c>
      <c r="X122" s="18">
        <v>36.751365600052956</v>
      </c>
      <c r="Y122" s="121">
        <v>25.440200000000001</v>
      </c>
      <c r="Z122" s="119">
        <v>-9999</v>
      </c>
      <c r="AA122" s="17">
        <v>-9999</v>
      </c>
      <c r="AB122" s="17">
        <v>-9999</v>
      </c>
      <c r="AC122" s="17">
        <v>398.41528375865659</v>
      </c>
      <c r="AD122" s="17">
        <v>51.541524503459819</v>
      </c>
      <c r="AE122" s="17">
        <v>9.0143702101050209</v>
      </c>
      <c r="AF122" s="17">
        <v>199.20764187932829</v>
      </c>
      <c r="AG122" s="17">
        <v>25.770762251729909</v>
      </c>
      <c r="AH122" s="17">
        <v>-9999</v>
      </c>
      <c r="AI122" s="17">
        <v>-9999</v>
      </c>
      <c r="AJ122" s="120">
        <v>104.248</v>
      </c>
      <c r="AK122" s="14">
        <v>-9999</v>
      </c>
      <c r="AL122" s="19">
        <v>9.2424793396754978</v>
      </c>
      <c r="AM122" s="19">
        <v>1.41</v>
      </c>
      <c r="AN122" s="19">
        <v>0.86</v>
      </c>
      <c r="AP122" s="35">
        <v>61</v>
      </c>
      <c r="AQ122" s="16">
        <v>1</v>
      </c>
      <c r="AR122" s="121"/>
      <c r="AS122" s="119">
        <v>-9999</v>
      </c>
      <c r="AT122" s="19">
        <v>9.2424793396754978</v>
      </c>
      <c r="AU122" s="19">
        <v>1.41</v>
      </c>
      <c r="AV122" s="29" t="e">
        <f>AVERAGE(AR122:AR123)</f>
        <v>#DIV/0!</v>
      </c>
      <c r="AW122" s="29">
        <f>AVERAGE(AS122:AS123)</f>
        <v>-9999</v>
      </c>
      <c r="AX122" s="29">
        <f>AVERAGE(AT122:AT123)</f>
        <v>7.7003244519369094</v>
      </c>
      <c r="AY122" s="29">
        <f>AVERAGE(AU122:AU123)</f>
        <v>1.3900000000000001</v>
      </c>
    </row>
    <row r="123" spans="1:51" x14ac:dyDescent="0.2">
      <c r="A123" s="35">
        <v>61</v>
      </c>
      <c r="B123" s="14">
        <v>1</v>
      </c>
      <c r="C123" s="15">
        <v>5</v>
      </c>
      <c r="D123" s="15">
        <v>12</v>
      </c>
      <c r="E123" s="15">
        <v>2000</v>
      </c>
      <c r="F123" s="16">
        <v>7</v>
      </c>
      <c r="G123" s="18">
        <v>6.2270000000000003</v>
      </c>
      <c r="H123" s="17">
        <v>4.6314674003843095</v>
      </c>
      <c r="I123" s="46">
        <v>201.82529090170109</v>
      </c>
      <c r="J123" s="17">
        <v>-9999</v>
      </c>
      <c r="K123" s="17">
        <v>-9999</v>
      </c>
      <c r="L123" s="17">
        <v>-9999</v>
      </c>
      <c r="M123" s="17">
        <v>0.09</v>
      </c>
      <c r="N123" s="17">
        <v>0.01</v>
      </c>
      <c r="O123" s="17">
        <v>0</v>
      </c>
      <c r="P123" s="17">
        <v>0.03</v>
      </c>
      <c r="Q123" s="17">
        <v>0</v>
      </c>
      <c r="R123" s="119">
        <v>8.0673999999999992</v>
      </c>
      <c r="S123" s="21">
        <v>2.4297721655077431E-3</v>
      </c>
      <c r="T123" s="46">
        <v>2090.1999999999998</v>
      </c>
      <c r="U123" s="46">
        <v>390</v>
      </c>
      <c r="V123" s="18">
        <v>36.765999999999998</v>
      </c>
      <c r="W123" s="18">
        <v>-9999</v>
      </c>
      <c r="X123" s="18">
        <v>36.769699624751603</v>
      </c>
      <c r="Y123" s="121">
        <v>25.1508</v>
      </c>
      <c r="Z123" s="119">
        <v>-9999</v>
      </c>
      <c r="AA123" s="17">
        <v>-9999</v>
      </c>
      <c r="AB123" s="17">
        <v>-9999</v>
      </c>
      <c r="AC123" s="17">
        <v>466.18806770930041</v>
      </c>
      <c r="AD123" s="17">
        <v>51.541524503459819</v>
      </c>
      <c r="AE123" s="17">
        <v>10.547767621311372</v>
      </c>
      <c r="AF123" s="17">
        <v>233.09403385465021</v>
      </c>
      <c r="AG123" s="17">
        <v>25.770762251729909</v>
      </c>
      <c r="AH123" s="17">
        <v>-9999</v>
      </c>
      <c r="AI123" s="17">
        <v>-9999</v>
      </c>
      <c r="AJ123" s="120">
        <v>154.27211740041929</v>
      </c>
      <c r="AK123" s="14">
        <v>-9999</v>
      </c>
      <c r="AL123" s="19">
        <v>6.1581695641983201</v>
      </c>
      <c r="AM123" s="19">
        <v>1.37</v>
      </c>
      <c r="AN123" s="19">
        <v>0.8</v>
      </c>
      <c r="AP123" s="35">
        <v>61</v>
      </c>
      <c r="AQ123" s="16">
        <v>7</v>
      </c>
      <c r="AR123" s="121"/>
      <c r="AS123" s="119">
        <v>-9999</v>
      </c>
      <c r="AT123" s="19">
        <v>6.1581695641983201</v>
      </c>
      <c r="AU123" s="19">
        <v>1.37</v>
      </c>
    </row>
    <row r="124" spans="1:51" x14ac:dyDescent="0.2">
      <c r="A124" s="35">
        <v>62</v>
      </c>
      <c r="B124" s="14">
        <v>1</v>
      </c>
      <c r="C124" s="15">
        <v>11</v>
      </c>
      <c r="D124" s="15">
        <v>1</v>
      </c>
      <c r="E124" s="15">
        <v>2001</v>
      </c>
      <c r="F124" s="16">
        <v>1</v>
      </c>
      <c r="G124" s="18">
        <v>1.9730000000000001</v>
      </c>
      <c r="H124" s="17">
        <v>5.1501540840053881</v>
      </c>
      <c r="I124" s="46">
        <v>224.3398974671972</v>
      </c>
      <c r="J124" s="17">
        <v>-9999</v>
      </c>
      <c r="K124" s="17">
        <v>-9999</v>
      </c>
      <c r="L124" s="17">
        <v>-9999</v>
      </c>
      <c r="M124" s="17">
        <v>0.05</v>
      </c>
      <c r="N124" s="17">
        <v>0.02</v>
      </c>
      <c r="O124" s="17">
        <v>0.03</v>
      </c>
      <c r="P124" s="17">
        <v>0.1</v>
      </c>
      <c r="Q124" s="17">
        <v>0</v>
      </c>
      <c r="R124" s="119">
        <v>8.0791000000000004</v>
      </c>
      <c r="S124" s="130">
        <v>2.4410155783347104E-3</v>
      </c>
      <c r="T124" s="123">
        <v>2091.5</v>
      </c>
      <c r="U124" s="123">
        <v>359.6</v>
      </c>
      <c r="V124" s="18">
        <v>36.890999999999998</v>
      </c>
      <c r="W124" s="18">
        <v>-9999</v>
      </c>
      <c r="X124" s="121">
        <v>36.960500000000003</v>
      </c>
      <c r="Y124" s="121">
        <v>23.870699999999999</v>
      </c>
      <c r="Z124" s="122">
        <v>25.165099999999999</v>
      </c>
      <c r="AA124" s="17">
        <v>-9999</v>
      </c>
      <c r="AB124" s="17">
        <v>-9999</v>
      </c>
      <c r="AC124" s="17">
        <v>408.45064055494487</v>
      </c>
      <c r="AD124" s="17">
        <v>40.528807970948328</v>
      </c>
      <c r="AE124" s="17">
        <v>11.752558209613172</v>
      </c>
      <c r="AF124" s="17">
        <f t="shared" ref="AF124:AF153" si="8">AC124/1.0247</f>
        <v>398.60509471547272</v>
      </c>
      <c r="AG124" s="17">
        <f t="shared" ref="AG124:AG153" si="9">AD124/1.0247</f>
        <v>39.551876618472072</v>
      </c>
      <c r="AH124" s="17">
        <v>-9999</v>
      </c>
      <c r="AI124" s="17">
        <v>-9999</v>
      </c>
      <c r="AJ124" s="14">
        <v>-9999</v>
      </c>
      <c r="AK124" s="14">
        <v>-9999</v>
      </c>
      <c r="AL124" s="19">
        <v>13.414922576162438</v>
      </c>
      <c r="AM124" s="19">
        <v>3.2635151515151519</v>
      </c>
      <c r="AN124" s="19">
        <v>1.8562848484848486</v>
      </c>
      <c r="AP124" s="35">
        <v>62</v>
      </c>
      <c r="AQ124" s="16">
        <v>1</v>
      </c>
      <c r="AR124" s="121"/>
      <c r="AS124" s="122"/>
      <c r="AT124" s="19">
        <v>13.414922576162438</v>
      </c>
      <c r="AU124" s="19">
        <v>3.2635151515151519</v>
      </c>
      <c r="AV124" s="29" t="e">
        <f>AVERAGE(AR124:AR125)</f>
        <v>#DIV/0!</v>
      </c>
      <c r="AW124" s="29" t="e">
        <f>AVERAGE(AS124:AS125)</f>
        <v>#DIV/0!</v>
      </c>
      <c r="AX124" s="29">
        <f>AVERAGE(AT124:AT125)</f>
        <v>13.473141810826261</v>
      </c>
      <c r="AY124" s="29">
        <f>AVERAGE(AU124:AU125)</f>
        <v>3.1069242424242427</v>
      </c>
    </row>
    <row r="125" spans="1:51" x14ac:dyDescent="0.2">
      <c r="A125" s="35">
        <v>62</v>
      </c>
      <c r="B125" s="14">
        <v>1</v>
      </c>
      <c r="C125" s="15">
        <v>11</v>
      </c>
      <c r="D125" s="15">
        <v>1</v>
      </c>
      <c r="E125" s="15">
        <v>2001</v>
      </c>
      <c r="F125" s="16">
        <v>7</v>
      </c>
      <c r="G125" s="18">
        <v>8.07</v>
      </c>
      <c r="H125" s="17">
        <v>5.0879827688514947</v>
      </c>
      <c r="I125" s="46">
        <v>221.74613951091146</v>
      </c>
      <c r="J125" s="17">
        <v>-9999</v>
      </c>
      <c r="K125" s="17">
        <v>-9999</v>
      </c>
      <c r="L125" s="17">
        <v>-9999</v>
      </c>
      <c r="M125" s="17">
        <v>0.08</v>
      </c>
      <c r="N125" s="17">
        <v>0.02</v>
      </c>
      <c r="O125" s="17">
        <v>0.03</v>
      </c>
      <c r="P125" s="17">
        <v>7.0000000000000007E-2</v>
      </c>
      <c r="Q125" s="17">
        <v>0.15</v>
      </c>
      <c r="R125" s="119">
        <v>8.0800999999999998</v>
      </c>
      <c r="S125" s="130">
        <v>2.4854661730902635E-3</v>
      </c>
      <c r="T125" s="123">
        <v>2130.8000000000002</v>
      </c>
      <c r="U125" s="123">
        <v>364.2</v>
      </c>
      <c r="V125" s="18">
        <v>36.89</v>
      </c>
      <c r="W125" s="18">
        <v>-9999</v>
      </c>
      <c r="X125" s="121">
        <v>36.9587</v>
      </c>
      <c r="Y125" s="121">
        <v>23.787800000000001</v>
      </c>
      <c r="Z125" s="122">
        <v>25.188400000000001</v>
      </c>
      <c r="AA125" s="17">
        <v>-9999</v>
      </c>
      <c r="AB125" s="17">
        <v>-9999</v>
      </c>
      <c r="AC125" s="17">
        <v>433.90514166309629</v>
      </c>
      <c r="AD125" s="17">
        <v>43.003003776935294</v>
      </c>
      <c r="AE125" s="17">
        <v>11.766645354954196</v>
      </c>
      <c r="AF125" s="17">
        <f t="shared" si="8"/>
        <v>423.44602484931818</v>
      </c>
      <c r="AG125" s="17">
        <f t="shared" si="9"/>
        <v>41.966432884683613</v>
      </c>
      <c r="AH125" s="17">
        <v>-9999</v>
      </c>
      <c r="AI125" s="17">
        <v>-9999</v>
      </c>
      <c r="AJ125" s="14">
        <v>-9999</v>
      </c>
      <c r="AK125" s="14">
        <v>-9999</v>
      </c>
      <c r="AL125" s="19">
        <v>13.531361045490085</v>
      </c>
      <c r="AM125" s="19">
        <v>2.9503333333333335</v>
      </c>
      <c r="AN125" s="19">
        <v>1.7295666666666665</v>
      </c>
      <c r="AP125" s="35">
        <v>62</v>
      </c>
      <c r="AQ125" s="16">
        <v>7</v>
      </c>
      <c r="AR125" s="121"/>
      <c r="AS125" s="122"/>
      <c r="AT125" s="19">
        <v>13.531361045490085</v>
      </c>
      <c r="AU125" s="19">
        <v>2.9503333333333335</v>
      </c>
    </row>
    <row r="126" spans="1:51" x14ac:dyDescent="0.2">
      <c r="A126" s="35">
        <v>63</v>
      </c>
      <c r="B126" s="14">
        <v>1</v>
      </c>
      <c r="C126" s="15">
        <v>16</v>
      </c>
      <c r="D126" s="15">
        <v>2</v>
      </c>
      <c r="E126" s="15">
        <v>2001</v>
      </c>
      <c r="F126" s="16">
        <v>1</v>
      </c>
      <c r="G126" s="18">
        <v>1.782</v>
      </c>
      <c r="H126" s="17">
        <v>5.3750717530647485</v>
      </c>
      <c r="I126" s="46">
        <v>233.99012742638598</v>
      </c>
      <c r="J126" s="17">
        <v>-9999</v>
      </c>
      <c r="K126" s="17">
        <v>-9999</v>
      </c>
      <c r="L126" s="17">
        <v>-9999</v>
      </c>
      <c r="M126" s="17">
        <v>0.21</v>
      </c>
      <c r="N126" s="17">
        <v>0.09</v>
      </c>
      <c r="O126" s="17">
        <v>0.36</v>
      </c>
      <c r="P126" s="17">
        <v>7.0000000000000007E-2</v>
      </c>
      <c r="Q126" s="17">
        <v>0</v>
      </c>
      <c r="R126" s="119">
        <v>8.0456000000000003</v>
      </c>
      <c r="S126" s="130">
        <v>2.4251135770930916E-3</v>
      </c>
      <c r="T126" s="123">
        <v>2099.5</v>
      </c>
      <c r="U126" s="123">
        <v>365.7</v>
      </c>
      <c r="V126" s="18">
        <v>36.80766666666667</v>
      </c>
      <c r="W126" s="18">
        <v>-9999</v>
      </c>
      <c r="X126" s="18">
        <v>36.806286818007919</v>
      </c>
      <c r="Y126" s="18">
        <v>22.0565</v>
      </c>
      <c r="Z126" s="27">
        <v>25.5762</v>
      </c>
      <c r="AA126" s="17">
        <v>-9999</v>
      </c>
      <c r="AB126" s="17">
        <v>-9999</v>
      </c>
      <c r="AC126" s="17">
        <v>595.95706941002027</v>
      </c>
      <c r="AD126" s="17">
        <v>76.25692626452674</v>
      </c>
      <c r="AE126" s="17">
        <v>9.1136498724785699</v>
      </c>
      <c r="AF126" s="17">
        <f t="shared" si="8"/>
        <v>581.59175310824662</v>
      </c>
      <c r="AG126" s="17">
        <f t="shared" si="9"/>
        <v>74.418782340711175</v>
      </c>
      <c r="AH126" s="17">
        <v>-9999</v>
      </c>
      <c r="AI126" s="17">
        <v>-9999</v>
      </c>
      <c r="AJ126" s="120">
        <v>192.81576590026873</v>
      </c>
      <c r="AK126" s="14">
        <v>-9999</v>
      </c>
      <c r="AL126" s="19">
        <v>15.065108183872089</v>
      </c>
      <c r="AM126" s="19">
        <v>3.8384848484848488</v>
      </c>
      <c r="AN126" s="19">
        <v>2.0445151515151516</v>
      </c>
      <c r="AP126" s="35">
        <v>63</v>
      </c>
      <c r="AQ126" s="16">
        <v>1</v>
      </c>
      <c r="AR126" s="18">
        <v>22.0565</v>
      </c>
      <c r="AS126" s="27">
        <v>25.5762</v>
      </c>
      <c r="AT126" s="19">
        <v>15.065108183872089</v>
      </c>
      <c r="AU126" s="19">
        <v>3.8384848484848488</v>
      </c>
      <c r="AV126" s="29">
        <f>AVERAGE(AR126:AR127)</f>
        <v>21.842700000000001</v>
      </c>
      <c r="AW126" s="29">
        <f>AVERAGE(AS126:AS127)</f>
        <v>25.636800000000001</v>
      </c>
      <c r="AX126" s="29">
        <f>AVERAGE(AT126:AT127)</f>
        <v>16.539796798488556</v>
      </c>
      <c r="AY126" s="29">
        <f>AVERAGE(AU126:AU127)</f>
        <v>3.9420757575757577</v>
      </c>
    </row>
    <row r="127" spans="1:51" x14ac:dyDescent="0.2">
      <c r="A127" s="35">
        <v>63</v>
      </c>
      <c r="B127" s="14">
        <v>1</v>
      </c>
      <c r="C127" s="15">
        <v>16</v>
      </c>
      <c r="D127" s="15">
        <v>2</v>
      </c>
      <c r="E127" s="15">
        <v>2001</v>
      </c>
      <c r="F127" s="16">
        <v>7</v>
      </c>
      <c r="G127" s="18">
        <v>7.62</v>
      </c>
      <c r="H127" s="17">
        <v>5.042427744457969</v>
      </c>
      <c r="I127" s="46">
        <v>219.48519275904897</v>
      </c>
      <c r="J127" s="17">
        <v>-9999</v>
      </c>
      <c r="K127" s="17">
        <v>-9999</v>
      </c>
      <c r="L127" s="17">
        <v>-9999</v>
      </c>
      <c r="M127" s="17">
        <v>0.51</v>
      </c>
      <c r="N127" s="17">
        <v>0.1</v>
      </c>
      <c r="O127" s="17">
        <v>0.7</v>
      </c>
      <c r="P127" s="17">
        <v>0.08</v>
      </c>
      <c r="Q127" s="17">
        <v>0</v>
      </c>
      <c r="R127" s="119">
        <v>8.0315999999999992</v>
      </c>
      <c r="S127" s="130">
        <v>2.4234868454534133E-3</v>
      </c>
      <c r="T127" s="123">
        <v>2106.8000000000002</v>
      </c>
      <c r="U127" s="123">
        <v>373.8</v>
      </c>
      <c r="V127" s="18">
        <v>36.806999999999995</v>
      </c>
      <c r="W127" s="18">
        <v>-9999</v>
      </c>
      <c r="X127" s="18">
        <v>36.807280761439614</v>
      </c>
      <c r="Y127" s="18">
        <v>21.628900000000002</v>
      </c>
      <c r="Z127" s="27">
        <v>25.697399999999998</v>
      </c>
      <c r="AA127" s="17">
        <v>-9999</v>
      </c>
      <c r="AB127" s="17">
        <v>-9999</v>
      </c>
      <c r="AC127" s="17">
        <v>566.71470109179381</v>
      </c>
      <c r="AD127" s="17">
        <v>83.273647364610355</v>
      </c>
      <c r="AE127" s="17">
        <v>7.9362173182200069</v>
      </c>
      <c r="AF127" s="17">
        <f t="shared" si="8"/>
        <v>553.05426084882777</v>
      </c>
      <c r="AG127" s="17">
        <f t="shared" si="9"/>
        <v>81.266368073202258</v>
      </c>
      <c r="AH127" s="17">
        <v>-9999</v>
      </c>
      <c r="AI127" s="17">
        <v>-9999</v>
      </c>
      <c r="AJ127" s="135">
        <v>418.89769392033543</v>
      </c>
      <c r="AK127" s="14">
        <v>-9999</v>
      </c>
      <c r="AL127" s="19">
        <v>18.014485413105024</v>
      </c>
      <c r="AM127" s="19">
        <v>4.0456666666666665</v>
      </c>
      <c r="AN127" s="19">
        <v>2.1314833333333332</v>
      </c>
      <c r="AP127" s="35">
        <v>63</v>
      </c>
      <c r="AQ127" s="16">
        <v>7</v>
      </c>
      <c r="AR127" s="18">
        <v>21.628900000000002</v>
      </c>
      <c r="AS127" s="27">
        <v>25.697399999999998</v>
      </c>
      <c r="AT127" s="19">
        <v>18.014485413105024</v>
      </c>
      <c r="AU127" s="19">
        <v>4.0456666666666665</v>
      </c>
    </row>
    <row r="128" spans="1:51" x14ac:dyDescent="0.2">
      <c r="A128" s="35">
        <v>64</v>
      </c>
      <c r="B128" s="14">
        <v>1</v>
      </c>
      <c r="C128" s="15">
        <v>14</v>
      </c>
      <c r="D128" s="15">
        <v>3</v>
      </c>
      <c r="E128" s="15">
        <v>2001</v>
      </c>
      <c r="F128" s="16">
        <v>1</v>
      </c>
      <c r="G128" s="18">
        <v>1.601</v>
      </c>
      <c r="H128" s="17">
        <v>5.3543083363690114</v>
      </c>
      <c r="I128" s="46">
        <v>233.06135923813531</v>
      </c>
      <c r="J128" s="17">
        <v>-9999</v>
      </c>
      <c r="K128" s="17">
        <v>-9999</v>
      </c>
      <c r="L128" s="17">
        <v>-9999</v>
      </c>
      <c r="M128" s="17">
        <v>0.04</v>
      </c>
      <c r="N128" s="17">
        <v>0.2</v>
      </c>
      <c r="O128" s="17">
        <v>0.23</v>
      </c>
      <c r="P128" s="17">
        <v>7.0000000000000007E-2</v>
      </c>
      <c r="Q128" s="17">
        <v>0</v>
      </c>
      <c r="R128" s="119">
        <v>8.0394000000000005</v>
      </c>
      <c r="S128" s="130">
        <v>2.4245743698046249E-3</v>
      </c>
      <c r="T128" s="123">
        <v>2103.1999999999998</v>
      </c>
      <c r="U128" s="123">
        <v>368.7</v>
      </c>
      <c r="V128" s="18">
        <v>36.773333333333333</v>
      </c>
      <c r="W128" s="18">
        <v>-9999</v>
      </c>
      <c r="X128" s="18">
        <v>36.770662834679413</v>
      </c>
      <c r="Y128" s="18">
        <v>21.8185</v>
      </c>
      <c r="Z128" s="27">
        <v>25.616700000000002</v>
      </c>
      <c r="AA128" s="17">
        <v>-9999</v>
      </c>
      <c r="AB128" s="17">
        <v>-9999</v>
      </c>
      <c r="AC128" s="19">
        <v>769.01277462389123</v>
      </c>
      <c r="AD128" s="19">
        <v>110.32647544881037</v>
      </c>
      <c r="AE128" s="19">
        <v>8.1285011212353506</v>
      </c>
      <c r="AF128" s="17">
        <f t="shared" si="8"/>
        <v>750.47601700389509</v>
      </c>
      <c r="AG128" s="17">
        <f t="shared" si="9"/>
        <v>107.66709812511992</v>
      </c>
      <c r="AH128" s="17">
        <v>-9999</v>
      </c>
      <c r="AI128" s="17">
        <v>-9999</v>
      </c>
      <c r="AJ128" s="14">
        <v>-9999</v>
      </c>
      <c r="AK128" s="14">
        <v>-9999</v>
      </c>
      <c r="AL128" s="19">
        <v>27.416058889210937</v>
      </c>
      <c r="AM128" s="19">
        <v>7.2979393939393935</v>
      </c>
      <c r="AN128" s="19">
        <v>2.7013939393939395</v>
      </c>
      <c r="AP128" s="35">
        <v>64</v>
      </c>
      <c r="AQ128" s="16">
        <v>1</v>
      </c>
      <c r="AR128" s="18">
        <v>21.8185</v>
      </c>
      <c r="AS128" s="27">
        <v>25.616700000000002</v>
      </c>
      <c r="AT128" s="19">
        <v>27.416058889210937</v>
      </c>
      <c r="AU128" s="19">
        <v>7.2979393939393935</v>
      </c>
      <c r="AV128" s="29">
        <f>AVERAGE(AR128:AR129)</f>
        <v>21.703800000000001</v>
      </c>
      <c r="AW128" s="29">
        <f>AVERAGE(AS128:AS129)</f>
        <v>25.666450000000001</v>
      </c>
      <c r="AX128" s="29">
        <f>AVERAGE(AT128:AT129)</f>
        <v>26.336575480299963</v>
      </c>
      <c r="AY128" s="29">
        <f>AVERAGE(AU128:AU129)</f>
        <v>7.0259797979797982</v>
      </c>
    </row>
    <row r="129" spans="1:51" x14ac:dyDescent="0.2">
      <c r="A129" s="35">
        <v>64</v>
      </c>
      <c r="B129" s="14">
        <v>1</v>
      </c>
      <c r="C129" s="15">
        <v>14</v>
      </c>
      <c r="D129" s="15">
        <v>3</v>
      </c>
      <c r="E129" s="15">
        <v>2001</v>
      </c>
      <c r="F129" s="16">
        <v>7</v>
      </c>
      <c r="G129" s="18">
        <v>6.8970000000000002</v>
      </c>
      <c r="H129" s="17">
        <v>5.2238714330239286</v>
      </c>
      <c r="I129" s="46">
        <v>227.36166799075582</v>
      </c>
      <c r="J129" s="17">
        <v>-9999</v>
      </c>
      <c r="K129" s="17">
        <v>-9999</v>
      </c>
      <c r="L129" s="17">
        <v>-9999</v>
      </c>
      <c r="M129" s="17">
        <v>0.1</v>
      </c>
      <c r="N129" s="17">
        <v>0.18</v>
      </c>
      <c r="O129" s="17">
        <v>0.18</v>
      </c>
      <c r="P129" s="17">
        <v>7.0000000000000007E-2</v>
      </c>
      <c r="Q129" s="17">
        <v>0.15</v>
      </c>
      <c r="R129" s="119">
        <v>8.0374999999999996</v>
      </c>
      <c r="S129" s="130">
        <v>2.41978439131116E-3</v>
      </c>
      <c r="T129" s="123">
        <v>2100.1</v>
      </c>
      <c r="U129" s="123">
        <v>366.5</v>
      </c>
      <c r="V129" s="18">
        <v>36.771666666666668</v>
      </c>
      <c r="W129" s="18">
        <v>-9999</v>
      </c>
      <c r="X129" s="18">
        <v>36.816911360811652</v>
      </c>
      <c r="Y129" s="18">
        <v>21.589099999999998</v>
      </c>
      <c r="Z129" s="27">
        <v>25.716200000000001</v>
      </c>
      <c r="AA129" s="17">
        <v>-9999</v>
      </c>
      <c r="AB129" s="17">
        <v>-9999</v>
      </c>
      <c r="AC129" s="19">
        <v>738.65071585376666</v>
      </c>
      <c r="AD129" s="19">
        <v>111.01998917609467</v>
      </c>
      <c r="AE129" s="19">
        <v>7.7588008074498367</v>
      </c>
      <c r="AF129" s="17">
        <f t="shared" si="8"/>
        <v>720.84582400094337</v>
      </c>
      <c r="AG129" s="17">
        <f t="shared" si="9"/>
        <v>108.34389497032758</v>
      </c>
      <c r="AH129" s="17">
        <v>-9999</v>
      </c>
      <c r="AI129" s="17">
        <v>-9999</v>
      </c>
      <c r="AJ129" s="14">
        <v>-9999</v>
      </c>
      <c r="AK129" s="14">
        <v>-9999</v>
      </c>
      <c r="AL129" s="19">
        <v>25.257092071388989</v>
      </c>
      <c r="AM129" s="19">
        <v>6.7540202020202029</v>
      </c>
      <c r="AN129" s="19">
        <v>2.2277131313131311</v>
      </c>
      <c r="AP129" s="35">
        <v>64</v>
      </c>
      <c r="AQ129" s="16">
        <v>7</v>
      </c>
      <c r="AR129" s="18">
        <v>21.589099999999998</v>
      </c>
      <c r="AS129" s="27">
        <v>25.716200000000001</v>
      </c>
      <c r="AT129" s="19">
        <v>25.257092071388989</v>
      </c>
      <c r="AU129" s="19">
        <v>6.7540202020202029</v>
      </c>
    </row>
    <row r="130" spans="1:51" x14ac:dyDescent="0.2">
      <c r="A130" s="35">
        <v>65</v>
      </c>
      <c r="B130" s="14">
        <v>1</v>
      </c>
      <c r="C130" s="15">
        <v>4</v>
      </c>
      <c r="D130" s="15">
        <v>4</v>
      </c>
      <c r="E130" s="15">
        <v>2001</v>
      </c>
      <c r="F130" s="16">
        <v>1</v>
      </c>
      <c r="G130" s="18">
        <v>1.609</v>
      </c>
      <c r="H130" s="17">
        <v>4.8980604488341166</v>
      </c>
      <c r="I130" s="17">
        <v>213.38057919088806</v>
      </c>
      <c r="J130" s="17">
        <v>-9999</v>
      </c>
      <c r="K130" s="17">
        <v>-9999</v>
      </c>
      <c r="L130" s="17">
        <v>-9999</v>
      </c>
      <c r="M130" s="17">
        <v>0.06</v>
      </c>
      <c r="N130" s="17">
        <v>0.01</v>
      </c>
      <c r="O130" s="17">
        <v>0.01</v>
      </c>
      <c r="P130" s="17">
        <v>0.05</v>
      </c>
      <c r="Q130" s="17">
        <v>0</v>
      </c>
      <c r="R130" s="119">
        <v>8.0565346567491538</v>
      </c>
      <c r="S130" s="130">
        <v>2.4723698466041083E-3</v>
      </c>
      <c r="T130" s="123">
        <v>2134.4</v>
      </c>
      <c r="U130" s="123">
        <v>408.6</v>
      </c>
      <c r="V130" s="24">
        <v>-9999</v>
      </c>
      <c r="W130" s="18">
        <v>-9999</v>
      </c>
      <c r="X130" s="18">
        <v>36.918999999999997</v>
      </c>
      <c r="Y130" s="18">
        <v>25.112300000000001</v>
      </c>
      <c r="Z130" s="119">
        <v>24.7578</v>
      </c>
      <c r="AA130" s="17">
        <v>-9999</v>
      </c>
      <c r="AB130" s="17">
        <v>-9999</v>
      </c>
      <c r="AC130" s="17">
        <v>239.80110582078319</v>
      </c>
      <c r="AD130" s="17">
        <v>24.415505271067985</v>
      </c>
      <c r="AE130" s="17">
        <v>11.453602984043599</v>
      </c>
      <c r="AF130" s="17">
        <f t="shared" si="8"/>
        <v>234.02079225215499</v>
      </c>
      <c r="AG130" s="17">
        <f t="shared" si="9"/>
        <v>23.826978892425085</v>
      </c>
      <c r="AH130" s="17">
        <v>-9999</v>
      </c>
      <c r="AI130" s="17">
        <v>-9999</v>
      </c>
      <c r="AJ130" s="14">
        <v>-9999</v>
      </c>
      <c r="AK130" s="14">
        <v>-9999</v>
      </c>
      <c r="AL130" s="19">
        <v>5.2999446848950686</v>
      </c>
      <c r="AM130" s="19">
        <v>0.77572727272727271</v>
      </c>
      <c r="AN130" s="19">
        <v>0.58637272727272749</v>
      </c>
      <c r="AP130" s="35">
        <v>65</v>
      </c>
      <c r="AQ130" s="16">
        <v>1</v>
      </c>
      <c r="AR130" s="18">
        <v>25.112300000000001</v>
      </c>
      <c r="AS130" s="119">
        <v>24.7578</v>
      </c>
      <c r="AT130" s="19">
        <v>5.2999446848950686</v>
      </c>
      <c r="AU130" s="19">
        <v>0.77572727272727271</v>
      </c>
      <c r="AV130" s="29">
        <f>AVERAGE(AR130:AR131)</f>
        <v>24.54185</v>
      </c>
      <c r="AW130" s="29">
        <f>AVERAGE(AS130:AS131)</f>
        <v>24.925850000000001</v>
      </c>
      <c r="AX130" s="29">
        <f>AVERAGE(AT130:AT131)</f>
        <v>5.7810765698566158</v>
      </c>
      <c r="AY130" s="29">
        <f>AVERAGE(AU130:AU131)</f>
        <v>0.81186363636363634</v>
      </c>
    </row>
    <row r="131" spans="1:51" x14ac:dyDescent="0.2">
      <c r="A131" s="35">
        <v>65</v>
      </c>
      <c r="B131" s="14">
        <v>1</v>
      </c>
      <c r="C131" s="15">
        <v>4</v>
      </c>
      <c r="D131" s="15">
        <v>4</v>
      </c>
      <c r="E131" s="15">
        <v>2001</v>
      </c>
      <c r="F131" s="16">
        <v>7</v>
      </c>
      <c r="G131" s="18">
        <v>7.3529999999999998</v>
      </c>
      <c r="H131" s="17">
        <v>4.9486407654948472</v>
      </c>
      <c r="I131" s="17">
        <v>215.51339125645535</v>
      </c>
      <c r="J131" s="17">
        <v>-9999</v>
      </c>
      <c r="K131" s="17">
        <v>-9999</v>
      </c>
      <c r="L131" s="17">
        <v>-9999</v>
      </c>
      <c r="M131" s="17">
        <v>0.06</v>
      </c>
      <c r="N131" s="17">
        <v>0.01</v>
      </c>
      <c r="O131" s="17">
        <v>0.03</v>
      </c>
      <c r="P131" s="17">
        <v>0.05</v>
      </c>
      <c r="Q131" s="17">
        <v>0</v>
      </c>
      <c r="R131" s="119">
        <v>8.0614572192195588</v>
      </c>
      <c r="S131" s="130">
        <v>2.486915690400862E-3</v>
      </c>
      <c r="T131" s="123">
        <v>2144.3000000000002</v>
      </c>
      <c r="U131" s="123">
        <v>387.2</v>
      </c>
      <c r="V131" s="24">
        <v>-9999</v>
      </c>
      <c r="W131" s="18">
        <v>-9999</v>
      </c>
      <c r="X131" s="18">
        <v>36.906300000000002</v>
      </c>
      <c r="Y131" s="18">
        <v>23.971399999999999</v>
      </c>
      <c r="Z131" s="119">
        <v>25.093900000000001</v>
      </c>
      <c r="AA131" s="17">
        <v>-9999</v>
      </c>
      <c r="AB131" s="17">
        <v>-9999</v>
      </c>
      <c r="AC131" s="17">
        <v>266.76500526409239</v>
      </c>
      <c r="AD131" s="17">
        <v>25.385076676158839</v>
      </c>
      <c r="AE131" s="17">
        <v>12.254822853404203</v>
      </c>
      <c r="AF131" s="17">
        <f t="shared" si="8"/>
        <v>260.33473725392059</v>
      </c>
      <c r="AG131" s="17">
        <f t="shared" si="9"/>
        <v>24.773179151126026</v>
      </c>
      <c r="AH131" s="17">
        <v>-9999</v>
      </c>
      <c r="AI131" s="17">
        <v>-9999</v>
      </c>
      <c r="AJ131" s="14">
        <v>-9999</v>
      </c>
      <c r="AK131" s="14">
        <v>-9999</v>
      </c>
      <c r="AL131" s="19">
        <v>6.262208454818162</v>
      </c>
      <c r="AM131" s="19">
        <v>0.84799999999999998</v>
      </c>
      <c r="AN131" s="19">
        <v>0.7049000000000003</v>
      </c>
      <c r="AP131" s="35">
        <v>65</v>
      </c>
      <c r="AQ131" s="16">
        <v>7</v>
      </c>
      <c r="AR131" s="18">
        <v>23.971399999999999</v>
      </c>
      <c r="AS131" s="119">
        <v>25.093900000000001</v>
      </c>
      <c r="AT131" s="19">
        <v>6.262208454818162</v>
      </c>
      <c r="AU131" s="19">
        <v>0.84799999999999998</v>
      </c>
    </row>
    <row r="132" spans="1:51" x14ac:dyDescent="0.2">
      <c r="A132" s="35">
        <v>66</v>
      </c>
      <c r="B132" s="14">
        <v>3</v>
      </c>
      <c r="C132" s="15">
        <v>5</v>
      </c>
      <c r="D132" s="15">
        <v>5</v>
      </c>
      <c r="E132" s="15">
        <v>2001</v>
      </c>
      <c r="F132" s="16">
        <v>1</v>
      </c>
      <c r="G132" s="18">
        <v>2.0739999999999998</v>
      </c>
      <c r="H132" s="17">
        <v>4.6410055735995543</v>
      </c>
      <c r="I132" s="17">
        <v>202.20195413726898</v>
      </c>
      <c r="J132" s="17">
        <v>-9999</v>
      </c>
      <c r="K132" s="17">
        <v>-9999</v>
      </c>
      <c r="L132" s="17">
        <v>-9999</v>
      </c>
      <c r="M132" s="17">
        <v>0</v>
      </c>
      <c r="N132" s="17">
        <v>0</v>
      </c>
      <c r="O132" s="17">
        <v>0.01</v>
      </c>
      <c r="P132" s="17">
        <v>0.02</v>
      </c>
      <c r="Q132" s="17">
        <v>0.55000000000000004</v>
      </c>
      <c r="R132" s="17">
        <v>8.0627233634500026</v>
      </c>
      <c r="S132" s="17">
        <v>-9999</v>
      </c>
      <c r="T132" s="17">
        <v>-9999</v>
      </c>
      <c r="U132" s="17">
        <v>-9999</v>
      </c>
      <c r="V132" s="18">
        <v>36.967000000000006</v>
      </c>
      <c r="W132" s="18">
        <v>-9999</v>
      </c>
      <c r="X132" s="18">
        <v>36.955774932055327</v>
      </c>
      <c r="Y132" s="18">
        <v>25.5336</v>
      </c>
      <c r="Z132" s="18">
        <v>24.657499999999999</v>
      </c>
      <c r="AA132" s="17">
        <v>-9999</v>
      </c>
      <c r="AB132" s="17">
        <v>-9999</v>
      </c>
      <c r="AC132" s="17">
        <v>208.40653317223038</v>
      </c>
      <c r="AD132" s="17">
        <v>41.354650966898255</v>
      </c>
      <c r="AE132" s="17">
        <v>5.8768367848225793</v>
      </c>
      <c r="AF132" s="17">
        <f t="shared" si="8"/>
        <v>203.38297372131393</v>
      </c>
      <c r="AG132" s="17">
        <f t="shared" si="9"/>
        <v>40.357812986140587</v>
      </c>
      <c r="AH132" s="17">
        <v>-9999</v>
      </c>
      <c r="AI132" s="17">
        <v>-9999</v>
      </c>
      <c r="AJ132" s="14">
        <v>-9999</v>
      </c>
      <c r="AK132" s="14">
        <v>-9999</v>
      </c>
      <c r="AL132" s="19">
        <v>2.121142311954709</v>
      </c>
      <c r="AM132" s="19">
        <v>0.19240606060606061</v>
      </c>
      <c r="AN132" s="19">
        <v>0.12877393939393939</v>
      </c>
      <c r="AP132" s="35">
        <v>66</v>
      </c>
      <c r="AQ132" s="16">
        <v>1</v>
      </c>
      <c r="AR132" s="18">
        <v>25.5336</v>
      </c>
      <c r="AS132" s="18">
        <v>24.657499999999999</v>
      </c>
      <c r="AT132" s="19">
        <v>2.121142311954709</v>
      </c>
      <c r="AU132" s="19">
        <v>0.19240606060606061</v>
      </c>
      <c r="AV132" s="29">
        <f>AVERAGE(AR132:AR133)</f>
        <v>25.293050000000001</v>
      </c>
      <c r="AW132" s="29">
        <f>AVERAGE(AS132:AS133)</f>
        <v>24.738949999999999</v>
      </c>
      <c r="AX132" s="29">
        <f>AVERAGE(AT132:AT133)</f>
        <v>2.257420181124727</v>
      </c>
      <c r="AY132" s="29">
        <f>AVERAGE(AU132:AU133)</f>
        <v>0.24026666666666668</v>
      </c>
    </row>
    <row r="133" spans="1:51" x14ac:dyDescent="0.2">
      <c r="A133" s="35">
        <v>66</v>
      </c>
      <c r="B133" s="14">
        <v>3</v>
      </c>
      <c r="C133" s="15">
        <v>5</v>
      </c>
      <c r="D133" s="15">
        <v>5</v>
      </c>
      <c r="E133" s="15">
        <v>2001</v>
      </c>
      <c r="F133" s="16">
        <v>7</v>
      </c>
      <c r="G133" s="18">
        <v>7.37</v>
      </c>
      <c r="H133" s="17">
        <v>4.6575628134475231</v>
      </c>
      <c r="I133" s="17">
        <v>202.89107370874112</v>
      </c>
      <c r="J133" s="17">
        <v>-9999</v>
      </c>
      <c r="K133" s="17">
        <v>-9999</v>
      </c>
      <c r="L133" s="17">
        <v>-9999</v>
      </c>
      <c r="M133" s="17">
        <v>0.12</v>
      </c>
      <c r="N133" s="17">
        <v>0.01</v>
      </c>
      <c r="O133" s="17">
        <v>0.02</v>
      </c>
      <c r="P133" s="17">
        <v>0.03</v>
      </c>
      <c r="Q133" s="17">
        <v>0.59</v>
      </c>
      <c r="R133" s="17">
        <v>8.0721868624693549</v>
      </c>
      <c r="S133" s="17">
        <v>-9999</v>
      </c>
      <c r="T133" s="17">
        <v>-9999</v>
      </c>
      <c r="U133" s="17">
        <v>-9999</v>
      </c>
      <c r="V133" s="18">
        <v>36.966333333333331</v>
      </c>
      <c r="W133" s="18">
        <v>-9999</v>
      </c>
      <c r="X133" s="18">
        <v>36.974746981210565</v>
      </c>
      <c r="Y133" s="18">
        <v>25.052499999999998</v>
      </c>
      <c r="Z133" s="18">
        <v>24.820399999999999</v>
      </c>
      <c r="AA133" s="17">
        <v>-9999</v>
      </c>
      <c r="AB133" s="17">
        <v>-9999</v>
      </c>
      <c r="AC133" s="17">
        <v>139.00157552193133</v>
      </c>
      <c r="AD133" s="17">
        <v>19.826756767552414</v>
      </c>
      <c r="AE133" s="17">
        <v>8.1756954246962916</v>
      </c>
      <c r="AF133" s="17">
        <f t="shared" si="8"/>
        <v>135.65099592264207</v>
      </c>
      <c r="AG133" s="17">
        <f t="shared" si="9"/>
        <v>19.348840409439266</v>
      </c>
      <c r="AH133" s="17">
        <v>-9999</v>
      </c>
      <c r="AI133" s="17">
        <v>-9999</v>
      </c>
      <c r="AJ133" s="14">
        <v>-9999</v>
      </c>
      <c r="AK133" s="14">
        <v>-9999</v>
      </c>
      <c r="AL133" s="19">
        <v>2.3936980502947449</v>
      </c>
      <c r="AM133" s="19">
        <v>0.28812727272727279</v>
      </c>
      <c r="AN133" s="19">
        <v>0.19841272727272735</v>
      </c>
      <c r="AP133" s="35">
        <v>66</v>
      </c>
      <c r="AQ133" s="16">
        <v>7</v>
      </c>
      <c r="AR133" s="18">
        <v>25.052499999999998</v>
      </c>
      <c r="AS133" s="18">
        <v>24.820399999999999</v>
      </c>
      <c r="AT133" s="19">
        <v>2.3936980502947449</v>
      </c>
      <c r="AU133" s="19">
        <v>0.28812727272727279</v>
      </c>
    </row>
    <row r="134" spans="1:51" x14ac:dyDescent="0.2">
      <c r="A134" s="35">
        <v>67</v>
      </c>
      <c r="B134" s="14">
        <v>1</v>
      </c>
      <c r="C134" s="15">
        <v>12</v>
      </c>
      <c r="D134" s="15">
        <v>6</v>
      </c>
      <c r="E134" s="15">
        <v>2001</v>
      </c>
      <c r="F134" s="16">
        <v>1</v>
      </c>
      <c r="G134" s="18">
        <v>2.806</v>
      </c>
      <c r="H134" s="17">
        <v>4.5604145352072232</v>
      </c>
      <c r="I134" s="17">
        <v>198.64862941033502</v>
      </c>
      <c r="J134" s="17">
        <v>-9999</v>
      </c>
      <c r="K134" s="17">
        <v>-9999</v>
      </c>
      <c r="L134" s="17">
        <v>-9999</v>
      </c>
      <c r="M134" s="17">
        <v>0.06</v>
      </c>
      <c r="N134" s="17">
        <v>0.01</v>
      </c>
      <c r="O134" s="17">
        <v>0.01</v>
      </c>
      <c r="P134" s="17">
        <v>0.05</v>
      </c>
      <c r="Q134" s="17">
        <v>0.21</v>
      </c>
      <c r="R134" s="17">
        <v>-9999</v>
      </c>
      <c r="S134" s="17">
        <v>-9999</v>
      </c>
      <c r="T134" s="17">
        <v>-9999</v>
      </c>
      <c r="U134" s="17">
        <v>-9999</v>
      </c>
      <c r="V134" s="18">
        <v>36.999666666666663</v>
      </c>
      <c r="W134" s="18">
        <v>-9999</v>
      </c>
      <c r="X134" s="18">
        <v>36.997529013262316</v>
      </c>
      <c r="Y134" s="18">
        <v>24.932700000000001</v>
      </c>
      <c r="Z134" s="18">
        <v>24.874600000000001</v>
      </c>
      <c r="AA134" s="17">
        <v>-9999</v>
      </c>
      <c r="AB134" s="17">
        <v>-9999</v>
      </c>
      <c r="AC134" s="17">
        <v>79.676747637377304</v>
      </c>
      <c r="AD134" s="17">
        <v>14.213003242634098</v>
      </c>
      <c r="AE134" s="17">
        <v>6.5373600227610584</v>
      </c>
      <c r="AF134" s="17">
        <f t="shared" si="8"/>
        <v>77.75617023263132</v>
      </c>
      <c r="AG134" s="17">
        <f t="shared" si="9"/>
        <v>13.87040425747448</v>
      </c>
      <c r="AH134" s="17">
        <v>-9999</v>
      </c>
      <c r="AI134" s="17">
        <v>-9999</v>
      </c>
      <c r="AJ134" s="14">
        <v>-9999</v>
      </c>
      <c r="AK134" s="14">
        <v>-9999</v>
      </c>
      <c r="AL134" s="19">
        <v>1.4258485028001506</v>
      </c>
      <c r="AM134" s="19">
        <v>0.30450909090909095</v>
      </c>
      <c r="AN134" s="19">
        <v>0.25305090909090905</v>
      </c>
      <c r="AP134" s="35">
        <v>67</v>
      </c>
      <c r="AQ134" s="16">
        <v>1</v>
      </c>
      <c r="AR134" s="18">
        <v>24.932700000000001</v>
      </c>
      <c r="AS134" s="18">
        <v>24.874600000000001</v>
      </c>
      <c r="AT134" s="19">
        <v>1.4258485028001506</v>
      </c>
      <c r="AU134" s="19">
        <v>0.30450909090909095</v>
      </c>
      <c r="AV134" s="29">
        <f>AVERAGE(AR134:AR135)</f>
        <v>24.795749999999998</v>
      </c>
      <c r="AW134" s="29">
        <f>AVERAGE(AS134:AS135)</f>
        <v>24.93075</v>
      </c>
      <c r="AX134" s="29">
        <f>AVERAGE(AT134:AT135)</f>
        <v>0.89931500303946943</v>
      </c>
      <c r="AY134" s="29">
        <f>AVERAGE(AU134:AU135)</f>
        <v>0.28106060606060612</v>
      </c>
    </row>
    <row r="135" spans="1:51" x14ac:dyDescent="0.2">
      <c r="A135" s="35">
        <v>67</v>
      </c>
      <c r="B135" s="14">
        <v>1</v>
      </c>
      <c r="C135" s="15">
        <v>12</v>
      </c>
      <c r="D135" s="15">
        <v>6</v>
      </c>
      <c r="E135" s="15">
        <v>2001</v>
      </c>
      <c r="F135" s="16">
        <v>7</v>
      </c>
      <c r="G135" s="18">
        <v>7.4560000000000004</v>
      </c>
      <c r="H135" s="17">
        <v>4.5419456637841922</v>
      </c>
      <c r="I135" s="17">
        <v>197.82246135920093</v>
      </c>
      <c r="J135" s="17">
        <v>-9999</v>
      </c>
      <c r="K135" s="17">
        <v>-9999</v>
      </c>
      <c r="L135" s="17">
        <v>-9999</v>
      </c>
      <c r="M135" s="19">
        <v>0.14000000000000001</v>
      </c>
      <c r="N135" s="19">
        <v>0</v>
      </c>
      <c r="O135" s="19">
        <v>0</v>
      </c>
      <c r="P135" s="19">
        <v>0.05</v>
      </c>
      <c r="Q135" s="19">
        <v>0.12</v>
      </c>
      <c r="R135" s="17">
        <v>-9999</v>
      </c>
      <c r="S135" s="17">
        <v>-9999</v>
      </c>
      <c r="T135" s="17">
        <v>-9999</v>
      </c>
      <c r="U135" s="17">
        <v>-9999</v>
      </c>
      <c r="V135" s="18">
        <v>37.009666666666668</v>
      </c>
      <c r="W135" s="18">
        <v>-9999</v>
      </c>
      <c r="X135" s="18">
        <v>37.035957257412733</v>
      </c>
      <c r="Y135" s="18">
        <v>24.658799999999999</v>
      </c>
      <c r="Z135" s="18">
        <v>24.986899999999999</v>
      </c>
      <c r="AA135" s="17">
        <v>-9999</v>
      </c>
      <c r="AB135" s="17">
        <v>-9999</v>
      </c>
      <c r="AC135" s="17">
        <v>70.512993304881832</v>
      </c>
      <c r="AD135" s="17">
        <v>12.256695196071655</v>
      </c>
      <c r="AE135" s="17">
        <v>6.7089170916220455</v>
      </c>
      <c r="AF135" s="17">
        <f t="shared" si="8"/>
        <v>68.813304679303045</v>
      </c>
      <c r="AG135" s="17">
        <f t="shared" si="9"/>
        <v>11.961252265123115</v>
      </c>
      <c r="AH135" s="17">
        <v>-9999</v>
      </c>
      <c r="AI135" s="17">
        <v>-9999</v>
      </c>
      <c r="AJ135" s="14">
        <v>-9999</v>
      </c>
      <c r="AK135" s="14">
        <v>-9999</v>
      </c>
      <c r="AL135" s="19">
        <v>0.37278150327878812</v>
      </c>
      <c r="AM135" s="19">
        <v>0.25761212121212124</v>
      </c>
      <c r="AN135" s="19">
        <v>0.24217787878787878</v>
      </c>
      <c r="AP135" s="35">
        <v>67</v>
      </c>
      <c r="AQ135" s="16">
        <v>7</v>
      </c>
      <c r="AR135" s="18">
        <v>24.658799999999999</v>
      </c>
      <c r="AS135" s="18">
        <v>24.986899999999999</v>
      </c>
      <c r="AT135" s="19">
        <v>0.37278150327878812</v>
      </c>
      <c r="AU135" s="19">
        <v>0.25761212121212124</v>
      </c>
    </row>
    <row r="136" spans="1:51" x14ac:dyDescent="0.2">
      <c r="A136" s="35">
        <v>68</v>
      </c>
      <c r="B136" s="14">
        <v>1</v>
      </c>
      <c r="C136" s="15">
        <v>10</v>
      </c>
      <c r="D136" s="15">
        <v>7</v>
      </c>
      <c r="E136" s="15">
        <v>2001</v>
      </c>
      <c r="F136" s="16">
        <v>1</v>
      </c>
      <c r="G136" s="18">
        <v>2.2210000000000001</v>
      </c>
      <c r="H136" s="17">
        <v>4.8457985998746107</v>
      </c>
      <c r="I136" s="17">
        <v>211.15140523617237</v>
      </c>
      <c r="J136" s="17">
        <v>-9999</v>
      </c>
      <c r="K136" s="17">
        <v>-9999</v>
      </c>
      <c r="L136" s="17">
        <v>-9999</v>
      </c>
      <c r="M136" s="17">
        <v>0.15</v>
      </c>
      <c r="N136" s="17">
        <v>0</v>
      </c>
      <c r="O136" s="17">
        <v>0.02</v>
      </c>
      <c r="P136" s="17">
        <v>0.03</v>
      </c>
      <c r="Q136" s="17">
        <v>0.92</v>
      </c>
      <c r="R136" s="17">
        <v>-9999</v>
      </c>
      <c r="S136" s="17">
        <v>-9999</v>
      </c>
      <c r="T136" s="17">
        <v>-9999</v>
      </c>
      <c r="U136" s="17">
        <v>-9999</v>
      </c>
      <c r="V136" s="18">
        <v>36.948333333333331</v>
      </c>
      <c r="W136" s="18">
        <v>-9999</v>
      </c>
      <c r="X136" s="18">
        <v>36.93322338663063</v>
      </c>
      <c r="Y136" s="18">
        <v>25.896799999999999</v>
      </c>
      <c r="Z136" s="18">
        <v>24.526900000000001</v>
      </c>
      <c r="AA136" s="17">
        <v>-9999</v>
      </c>
      <c r="AB136" s="17">
        <v>-9999</v>
      </c>
      <c r="AC136" s="17">
        <v>152.38804956212809</v>
      </c>
      <c r="AD136" s="19">
        <v>17.742392856356616</v>
      </c>
      <c r="AE136" s="19">
        <v>10.016024522009118</v>
      </c>
      <c r="AF136" s="17">
        <f t="shared" si="8"/>
        <v>148.71479414670449</v>
      </c>
      <c r="AG136" s="17">
        <f t="shared" si="9"/>
        <v>17.314719289896182</v>
      </c>
      <c r="AH136" s="17">
        <v>-9999</v>
      </c>
      <c r="AI136" s="17">
        <v>-9999</v>
      </c>
      <c r="AJ136" s="14">
        <v>-9999</v>
      </c>
      <c r="AK136" s="14">
        <v>-9999</v>
      </c>
      <c r="AL136" s="19">
        <v>1.398626388973927</v>
      </c>
      <c r="AM136" s="19">
        <v>0.21906666666666669</v>
      </c>
      <c r="AN136" s="19">
        <v>0.14557333333333333</v>
      </c>
      <c r="AP136" s="35">
        <v>68</v>
      </c>
      <c r="AQ136" s="16">
        <v>1</v>
      </c>
      <c r="AR136" s="18">
        <v>25.896799999999999</v>
      </c>
      <c r="AS136" s="18">
        <v>24.526900000000001</v>
      </c>
      <c r="AT136" s="19">
        <v>1.398626388973927</v>
      </c>
      <c r="AU136" s="19">
        <v>0.21906666666666669</v>
      </c>
      <c r="AV136" s="29">
        <f>AVERAGE(AR136:AR137)</f>
        <v>25.404299999999999</v>
      </c>
      <c r="AW136" s="29">
        <f>AVERAGE(AS136:AS137)</f>
        <v>24.688800000000001</v>
      </c>
      <c r="AX136" s="29">
        <f>AVERAGE(AT136:AT137)</f>
        <v>1.6546266623073058</v>
      </c>
      <c r="AY136" s="29">
        <f>AVERAGE(AU136:AU137)</f>
        <v>0.21995000000000003</v>
      </c>
    </row>
    <row r="137" spans="1:51" x14ac:dyDescent="0.2">
      <c r="A137" s="35">
        <v>68</v>
      </c>
      <c r="B137" s="14">
        <v>1</v>
      </c>
      <c r="C137" s="15">
        <v>10</v>
      </c>
      <c r="D137" s="15">
        <v>7</v>
      </c>
      <c r="E137" s="15">
        <v>2001</v>
      </c>
      <c r="F137" s="16">
        <v>7</v>
      </c>
      <c r="G137" s="18">
        <v>7.12</v>
      </c>
      <c r="H137" s="17">
        <v>4.8790337253231737</v>
      </c>
      <c r="I137" s="17">
        <v>212.53242603511376</v>
      </c>
      <c r="J137" s="17">
        <v>-9999</v>
      </c>
      <c r="K137" s="17">
        <v>-9999</v>
      </c>
      <c r="L137" s="17">
        <v>-9999</v>
      </c>
      <c r="M137" s="17">
        <v>7.0000000000000007E-2</v>
      </c>
      <c r="N137" s="17">
        <v>0</v>
      </c>
      <c r="O137" s="17">
        <v>0.03</v>
      </c>
      <c r="P137" s="17">
        <v>0.02</v>
      </c>
      <c r="Q137" s="17">
        <v>0</v>
      </c>
      <c r="R137" s="17">
        <v>-9999</v>
      </c>
      <c r="S137" s="17">
        <v>-9999</v>
      </c>
      <c r="T137" s="17">
        <v>-9999</v>
      </c>
      <c r="U137" s="17">
        <v>-9999</v>
      </c>
      <c r="V137" s="18">
        <v>36.94</v>
      </c>
      <c r="W137" s="18">
        <v>-9999</v>
      </c>
      <c r="X137" s="18">
        <v>36.957994111225879</v>
      </c>
      <c r="Y137" s="18">
        <v>24.911799999999999</v>
      </c>
      <c r="Z137" s="18">
        <v>24.8507</v>
      </c>
      <c r="AA137" s="17">
        <v>-9999</v>
      </c>
      <c r="AB137" s="17">
        <v>-9999</v>
      </c>
      <c r="AC137" s="17">
        <v>168.64489992723418</v>
      </c>
      <c r="AD137" s="19">
        <v>15.835230106324799</v>
      </c>
      <c r="AE137" s="19">
        <v>12.419539506950388</v>
      </c>
      <c r="AF137" s="17">
        <f t="shared" si="8"/>
        <v>164.57977937663139</v>
      </c>
      <c r="AG137" s="17">
        <f t="shared" si="9"/>
        <v>15.453527965575095</v>
      </c>
      <c r="AH137" s="17">
        <v>-9999</v>
      </c>
      <c r="AI137" s="17">
        <v>-9999</v>
      </c>
      <c r="AJ137" s="14">
        <v>-9999</v>
      </c>
      <c r="AK137" s="14">
        <v>-9999</v>
      </c>
      <c r="AL137" s="19">
        <v>1.9106269356406844</v>
      </c>
      <c r="AM137" s="19">
        <v>0.22083333333333338</v>
      </c>
      <c r="AN137" s="19">
        <v>0.15149166666666664</v>
      </c>
      <c r="AP137" s="35">
        <v>68</v>
      </c>
      <c r="AQ137" s="16">
        <v>7</v>
      </c>
      <c r="AR137" s="18">
        <v>24.911799999999999</v>
      </c>
      <c r="AS137" s="18">
        <v>24.8507</v>
      </c>
      <c r="AT137" s="19">
        <v>1.9106269356406844</v>
      </c>
      <c r="AU137" s="19">
        <v>0.22083333333333338</v>
      </c>
    </row>
    <row r="138" spans="1:51" x14ac:dyDescent="0.2">
      <c r="A138" s="35">
        <v>69</v>
      </c>
      <c r="B138" s="14">
        <v>1</v>
      </c>
      <c r="C138" s="15">
        <v>7</v>
      </c>
      <c r="D138" s="15">
        <v>8</v>
      </c>
      <c r="E138" s="15">
        <v>2001</v>
      </c>
      <c r="F138" s="16">
        <v>1</v>
      </c>
      <c r="G138" s="18">
        <v>2.6850000000000001</v>
      </c>
      <c r="H138" s="17">
        <v>4.5900201532769751</v>
      </c>
      <c r="I138" s="17">
        <v>200.22248351075089</v>
      </c>
      <c r="J138" s="17">
        <v>-9999</v>
      </c>
      <c r="K138" s="17">
        <v>-9999</v>
      </c>
      <c r="L138" s="17">
        <v>-9999</v>
      </c>
      <c r="M138" s="17">
        <v>0.01</v>
      </c>
      <c r="N138" s="17">
        <v>0</v>
      </c>
      <c r="O138" s="17">
        <v>0</v>
      </c>
      <c r="P138" s="17">
        <v>7.0000000000000007E-2</v>
      </c>
      <c r="Q138" s="17">
        <v>0</v>
      </c>
      <c r="R138" s="17">
        <v>-9999</v>
      </c>
      <c r="S138" s="17">
        <v>-9999</v>
      </c>
      <c r="T138" s="17">
        <v>-9999</v>
      </c>
      <c r="U138" s="17">
        <v>-9999</v>
      </c>
      <c r="V138" s="18">
        <v>36.581666666666671</v>
      </c>
      <c r="W138" s="18">
        <v>-9999</v>
      </c>
      <c r="X138" s="18">
        <v>36.586065166519901</v>
      </c>
      <c r="Y138" s="18">
        <v>28.155899999999999</v>
      </c>
      <c r="Z138" s="18">
        <v>23.538799999999998</v>
      </c>
      <c r="AA138" s="17">
        <v>-9999</v>
      </c>
      <c r="AB138" s="17">
        <v>-9999</v>
      </c>
      <c r="AC138" s="17">
        <v>84.469013217222525</v>
      </c>
      <c r="AD138" s="17">
        <v>5.9378587976247772</v>
      </c>
      <c r="AE138" s="17">
        <v>16.589153082255081</v>
      </c>
      <c r="AF138" s="17">
        <f t="shared" si="8"/>
        <v>82.432920090975429</v>
      </c>
      <c r="AG138" s="17">
        <f t="shared" si="9"/>
        <v>5.7947289915338906</v>
      </c>
      <c r="AH138" s="17">
        <v>-9999</v>
      </c>
      <c r="AI138" s="17">
        <v>-9999</v>
      </c>
      <c r="AJ138" s="14">
        <v>-9999</v>
      </c>
      <c r="AK138" s="14">
        <v>-9999</v>
      </c>
      <c r="AL138" s="19">
        <v>-9999</v>
      </c>
      <c r="AM138" s="19">
        <v>0.10021818181818183</v>
      </c>
      <c r="AN138" s="19">
        <v>9.2436818181818176E-2</v>
      </c>
      <c r="AP138" s="35">
        <v>69</v>
      </c>
      <c r="AQ138" s="16">
        <v>1</v>
      </c>
      <c r="AR138" s="18">
        <v>28.155899999999999</v>
      </c>
      <c r="AS138" s="18">
        <v>23.538799999999998</v>
      </c>
      <c r="AT138" s="19">
        <v>-9999</v>
      </c>
      <c r="AU138" s="19">
        <v>0.10021818181818183</v>
      </c>
      <c r="AV138" s="29">
        <f>AVERAGE(AR138:AR139)</f>
        <v>27.968399999999999</v>
      </c>
      <c r="AW138" s="29">
        <f>AVERAGE(AS138:AS139)</f>
        <v>23.596599999999999</v>
      </c>
      <c r="AX138" s="29">
        <f>AVERAGE(AT138:AT139)</f>
        <v>-9999</v>
      </c>
      <c r="AY138" s="29">
        <f>AVERAGE(AU138:AU139)</f>
        <v>0.10985454545454545</v>
      </c>
    </row>
    <row r="139" spans="1:51" x14ac:dyDescent="0.2">
      <c r="A139" s="35">
        <v>69</v>
      </c>
      <c r="B139" s="14">
        <v>1</v>
      </c>
      <c r="C139" s="15">
        <v>7</v>
      </c>
      <c r="D139" s="15">
        <v>8</v>
      </c>
      <c r="E139" s="15">
        <v>2001</v>
      </c>
      <c r="F139" s="16">
        <v>7</v>
      </c>
      <c r="G139" s="18">
        <v>7.4989999999999997</v>
      </c>
      <c r="H139" s="17">
        <v>4.6063629161602915</v>
      </c>
      <c r="I139" s="17">
        <v>200.91807967277506</v>
      </c>
      <c r="J139" s="17">
        <v>-9999</v>
      </c>
      <c r="K139" s="17">
        <v>-9999</v>
      </c>
      <c r="L139" s="17">
        <v>-9999</v>
      </c>
      <c r="M139" s="17">
        <v>0.05</v>
      </c>
      <c r="N139" s="17">
        <v>0</v>
      </c>
      <c r="O139" s="17">
        <v>0</v>
      </c>
      <c r="P139" s="17">
        <v>0.05</v>
      </c>
      <c r="Q139" s="17">
        <v>0</v>
      </c>
      <c r="R139" s="17">
        <v>-9999</v>
      </c>
      <c r="S139" s="17">
        <v>-9999</v>
      </c>
      <c r="T139" s="17">
        <v>-9999</v>
      </c>
      <c r="U139" s="17">
        <v>-9999</v>
      </c>
      <c r="V139" s="18">
        <v>36.56666666666667</v>
      </c>
      <c r="W139" s="18">
        <v>-9999</v>
      </c>
      <c r="X139" s="18">
        <v>36.575802121742811</v>
      </c>
      <c r="Y139" s="18">
        <v>27.780899999999999</v>
      </c>
      <c r="Z139" s="18">
        <v>23.654399999999999</v>
      </c>
      <c r="AA139" s="17">
        <v>-9999</v>
      </c>
      <c r="AB139" s="17">
        <v>-9999</v>
      </c>
      <c r="AC139" s="17">
        <v>81.617738509468182</v>
      </c>
      <c r="AD139" s="17">
        <v>10.733821672629405</v>
      </c>
      <c r="AE139" s="17">
        <v>8.8672068813849307</v>
      </c>
      <c r="AF139" s="17">
        <f t="shared" si="8"/>
        <v>79.650374265119723</v>
      </c>
      <c r="AG139" s="17">
        <f t="shared" si="9"/>
        <v>10.475087023157418</v>
      </c>
      <c r="AH139" s="17">
        <v>-9999</v>
      </c>
      <c r="AI139" s="17">
        <v>-9999</v>
      </c>
      <c r="AJ139" s="14">
        <v>-9999</v>
      </c>
      <c r="AK139" s="14">
        <v>-9999</v>
      </c>
      <c r="AL139" s="19">
        <v>-9999</v>
      </c>
      <c r="AM139" s="19">
        <v>0.11949090909090909</v>
      </c>
      <c r="AN139" s="19">
        <v>0.10098909090909092</v>
      </c>
      <c r="AP139" s="35">
        <v>69</v>
      </c>
      <c r="AQ139" s="16">
        <v>7</v>
      </c>
      <c r="AR139" s="18">
        <v>27.780899999999999</v>
      </c>
      <c r="AS139" s="18">
        <v>23.654399999999999</v>
      </c>
      <c r="AT139" s="19">
        <v>-9999</v>
      </c>
      <c r="AU139" s="19">
        <v>0.11949090909090909</v>
      </c>
    </row>
    <row r="140" spans="1:51" x14ac:dyDescent="0.2">
      <c r="A140" s="35">
        <v>70</v>
      </c>
      <c r="B140" s="14">
        <v>1</v>
      </c>
      <c r="C140" s="15">
        <v>12</v>
      </c>
      <c r="D140" s="15">
        <v>9</v>
      </c>
      <c r="E140" s="15">
        <v>2001</v>
      </c>
      <c r="F140" s="16">
        <v>1</v>
      </c>
      <c r="G140" s="18">
        <v>1.7609999999999999</v>
      </c>
      <c r="H140" s="17">
        <v>4.7349307278934258</v>
      </c>
      <c r="I140" s="17">
        <v>206.47345751777146</v>
      </c>
      <c r="J140" s="17">
        <v>-9999</v>
      </c>
      <c r="K140" s="17">
        <v>-9999</v>
      </c>
      <c r="L140" s="17">
        <v>-9999</v>
      </c>
      <c r="M140" s="17">
        <v>0.11</v>
      </c>
      <c r="N140" s="17">
        <v>0</v>
      </c>
      <c r="O140" s="17">
        <v>0.01</v>
      </c>
      <c r="P140" s="17">
        <v>0.06</v>
      </c>
      <c r="Q140" s="17">
        <v>0</v>
      </c>
      <c r="R140" s="17">
        <v>-9999</v>
      </c>
      <c r="S140" s="17">
        <v>-9999</v>
      </c>
      <c r="T140" s="17">
        <v>-9999</v>
      </c>
      <c r="U140" s="17">
        <v>-9999</v>
      </c>
      <c r="V140" s="18">
        <v>36.777999999999999</v>
      </c>
      <c r="W140" s="18">
        <v>-9999</v>
      </c>
      <c r="X140" s="18">
        <v>36.739903383307805</v>
      </c>
      <c r="Y140" s="18">
        <v>26.868099999999998</v>
      </c>
      <c r="Z140" s="18">
        <v>24.073399999999999</v>
      </c>
      <c r="AA140" s="17">
        <v>-9999</v>
      </c>
      <c r="AB140" s="17">
        <v>-9999</v>
      </c>
      <c r="AC140" s="146">
        <v>125.33728402836817</v>
      </c>
      <c r="AD140" s="146">
        <v>11.16203264361196</v>
      </c>
      <c r="AE140" s="84">
        <v>13.100376610179085</v>
      </c>
      <c r="AF140" s="17">
        <f t="shared" si="8"/>
        <v>122.31607692824063</v>
      </c>
      <c r="AG140" s="17">
        <f t="shared" si="9"/>
        <v>10.892976133123803</v>
      </c>
      <c r="AH140" s="17">
        <v>-9999</v>
      </c>
      <c r="AI140" s="17">
        <v>-9999</v>
      </c>
      <c r="AJ140" s="14">
        <v>-9999</v>
      </c>
      <c r="AK140" s="14">
        <v>-9999</v>
      </c>
      <c r="AL140" s="19">
        <v>1.8824820368015991</v>
      </c>
      <c r="AM140" s="19">
        <v>0.19096060606060611</v>
      </c>
      <c r="AN140" s="19">
        <v>0.11935439393939393</v>
      </c>
      <c r="AP140" s="35">
        <v>70</v>
      </c>
      <c r="AQ140" s="16">
        <v>1</v>
      </c>
      <c r="AR140" s="18">
        <v>26.868099999999998</v>
      </c>
      <c r="AS140" s="18">
        <v>24.073399999999999</v>
      </c>
      <c r="AT140" s="19">
        <v>1.8824820368015991</v>
      </c>
      <c r="AU140" s="19">
        <v>0.19096060606060611</v>
      </c>
      <c r="AV140" s="29">
        <f>AVERAGE(AR140:AR141)</f>
        <v>26.6524</v>
      </c>
      <c r="AW140" s="29">
        <f>AVERAGE(AS140:AS141)</f>
        <v>24.1493</v>
      </c>
      <c r="AX140" s="29">
        <f>AVERAGE(AT140:AT141)</f>
        <v>1.7792233702047175</v>
      </c>
      <c r="AY140" s="29">
        <f>AVERAGE(AU140:AU141)</f>
        <v>0.18847121212121215</v>
      </c>
    </row>
    <row r="141" spans="1:51" x14ac:dyDescent="0.2">
      <c r="A141" s="35">
        <v>70</v>
      </c>
      <c r="B141" s="14">
        <v>1</v>
      </c>
      <c r="C141" s="15">
        <v>12</v>
      </c>
      <c r="D141" s="15">
        <v>9</v>
      </c>
      <c r="E141" s="15">
        <v>2001</v>
      </c>
      <c r="F141" s="16">
        <v>7</v>
      </c>
      <c r="G141" s="18">
        <v>6.7130000000000001</v>
      </c>
      <c r="H141" s="19">
        <v>4.6762477969842813</v>
      </c>
      <c r="I141" s="17">
        <v>203.84684493576529</v>
      </c>
      <c r="J141" s="17">
        <v>-9999</v>
      </c>
      <c r="K141" s="17">
        <v>-9999</v>
      </c>
      <c r="L141" s="17">
        <v>-9999</v>
      </c>
      <c r="M141" s="17">
        <v>0.05</v>
      </c>
      <c r="N141" s="17">
        <v>0</v>
      </c>
      <c r="O141" s="17">
        <v>0.01</v>
      </c>
      <c r="P141" s="17">
        <v>0.05</v>
      </c>
      <c r="Q141" s="17">
        <v>0.02</v>
      </c>
      <c r="R141" s="17">
        <v>-9999</v>
      </c>
      <c r="S141" s="17">
        <v>-9999</v>
      </c>
      <c r="T141" s="17">
        <v>-9999</v>
      </c>
      <c r="U141" s="17">
        <v>-9999</v>
      </c>
      <c r="V141" s="18">
        <v>36.756</v>
      </c>
      <c r="W141" s="18">
        <v>-9999</v>
      </c>
      <c r="X141" s="18">
        <v>36.758536663305108</v>
      </c>
      <c r="Y141" s="18">
        <v>26.436699999999998</v>
      </c>
      <c r="Z141" s="18">
        <v>24.225200000000001</v>
      </c>
      <c r="AA141" s="17">
        <v>-9999</v>
      </c>
      <c r="AB141" s="17">
        <v>-9999</v>
      </c>
      <c r="AC141" s="17">
        <v>124.92147313348732</v>
      </c>
      <c r="AD141" s="17">
        <v>10.562537284236383</v>
      </c>
      <c r="AE141" s="17">
        <v>13.791944535394279</v>
      </c>
      <c r="AF141" s="17">
        <f t="shared" si="8"/>
        <v>121.91028899530333</v>
      </c>
      <c r="AG141" s="17">
        <f t="shared" si="9"/>
        <v>10.307931379170864</v>
      </c>
      <c r="AH141" s="17">
        <v>-9999</v>
      </c>
      <c r="AI141" s="17">
        <v>-9999</v>
      </c>
      <c r="AJ141" s="14">
        <v>-9999</v>
      </c>
      <c r="AK141" s="14">
        <v>-9999</v>
      </c>
      <c r="AL141" s="19">
        <v>1.675964703607836</v>
      </c>
      <c r="AM141" s="19">
        <v>0.18598181818181819</v>
      </c>
      <c r="AN141" s="19">
        <v>0.1219481818181818</v>
      </c>
      <c r="AP141" s="35">
        <v>70</v>
      </c>
      <c r="AQ141" s="16">
        <v>7</v>
      </c>
      <c r="AR141" s="18">
        <v>26.436699999999998</v>
      </c>
      <c r="AS141" s="18">
        <v>24.225200000000001</v>
      </c>
      <c r="AT141" s="19">
        <v>1.675964703607836</v>
      </c>
      <c r="AU141" s="19">
        <v>0.18598181818181819</v>
      </c>
    </row>
    <row r="142" spans="1:51" x14ac:dyDescent="0.2">
      <c r="A142" s="35">
        <v>71</v>
      </c>
      <c r="B142" s="14">
        <v>1</v>
      </c>
      <c r="C142" s="15">
        <v>9</v>
      </c>
      <c r="D142" s="15">
        <v>10</v>
      </c>
      <c r="E142" s="15">
        <v>2001</v>
      </c>
      <c r="F142" s="16">
        <v>1</v>
      </c>
      <c r="G142" s="18">
        <v>2.1139999999999999</v>
      </c>
      <c r="H142" s="147">
        <v>4.6933621784906752</v>
      </c>
      <c r="I142" s="17">
        <v>204.64682848015235</v>
      </c>
      <c r="J142" s="17">
        <v>-9999</v>
      </c>
      <c r="K142" s="17">
        <v>-9999</v>
      </c>
      <c r="L142" s="17">
        <v>-9999</v>
      </c>
      <c r="M142" s="17">
        <v>0.09</v>
      </c>
      <c r="N142" s="17">
        <v>0.03</v>
      </c>
      <c r="O142" s="17">
        <v>0.01</v>
      </c>
      <c r="P142" s="17">
        <v>0.04</v>
      </c>
      <c r="Q142" s="17">
        <v>0</v>
      </c>
      <c r="R142" s="17">
        <v>-9999</v>
      </c>
      <c r="S142" s="17">
        <v>-9999</v>
      </c>
      <c r="T142" s="17">
        <v>-9999</v>
      </c>
      <c r="U142" s="17">
        <v>-9999</v>
      </c>
      <c r="V142" s="18">
        <v>36.783999999999999</v>
      </c>
      <c r="W142" s="18">
        <v>-9999</v>
      </c>
      <c r="X142" s="18">
        <v>36.778994931316582</v>
      </c>
      <c r="Y142" s="18">
        <v>27.3003</v>
      </c>
      <c r="Z142" s="18">
        <v>23.963699999999999</v>
      </c>
      <c r="AA142" s="17">
        <v>-9999</v>
      </c>
      <c r="AB142" s="17">
        <v>-9999</v>
      </c>
      <c r="AC142" s="17">
        <v>167.79380256254186</v>
      </c>
      <c r="AD142" s="17">
        <v>19.341383950924403</v>
      </c>
      <c r="AE142" s="17">
        <v>10.116843452624531</v>
      </c>
      <c r="AF142" s="17">
        <f t="shared" si="8"/>
        <v>163.74919738708095</v>
      </c>
      <c r="AG142" s="17">
        <f t="shared" si="9"/>
        <v>18.875167318165712</v>
      </c>
      <c r="AH142" s="17">
        <v>-9999</v>
      </c>
      <c r="AI142" s="17">
        <v>-9999</v>
      </c>
      <c r="AJ142" s="14">
        <v>-9999</v>
      </c>
      <c r="AK142" s="14">
        <v>-9999</v>
      </c>
      <c r="AL142" s="19">
        <v>4.8516646953137519</v>
      </c>
      <c r="AM142" s="19">
        <v>0.33887878787878789</v>
      </c>
      <c r="AN142" s="19">
        <v>0.24147121212121209</v>
      </c>
      <c r="AP142" s="35">
        <v>71</v>
      </c>
      <c r="AQ142" s="16">
        <v>1</v>
      </c>
      <c r="AR142" s="18">
        <v>27.3003</v>
      </c>
      <c r="AS142" s="18">
        <v>23.963699999999999</v>
      </c>
      <c r="AT142" s="19">
        <v>4.8516646953137519</v>
      </c>
      <c r="AU142" s="19">
        <v>0.33887878787878789</v>
      </c>
      <c r="AV142" s="29">
        <f>AVERAGE(AR142:AR143)</f>
        <v>26.726300000000002</v>
      </c>
      <c r="AW142" s="29">
        <f>AVERAGE(AS142:AS143)</f>
        <v>24.163249999999998</v>
      </c>
      <c r="AX142" s="29">
        <f>AVERAGE(AT142:AT143)</f>
        <v>4.6614930050555969</v>
      </c>
      <c r="AY142" s="29">
        <f>AVERAGE(AU142:AU143)</f>
        <v>0.33486363636363636</v>
      </c>
    </row>
    <row r="143" spans="1:51" x14ac:dyDescent="0.2">
      <c r="A143" s="35">
        <v>71</v>
      </c>
      <c r="B143" s="14">
        <v>1</v>
      </c>
      <c r="C143" s="15">
        <v>9</v>
      </c>
      <c r="D143" s="15">
        <v>10</v>
      </c>
      <c r="E143" s="15">
        <v>2001</v>
      </c>
      <c r="F143" s="16">
        <v>7</v>
      </c>
      <c r="G143" s="18">
        <v>6.8929999999999998</v>
      </c>
      <c r="H143" s="147">
        <v>4.653331884760739</v>
      </c>
      <c r="I143" s="17">
        <v>202.82763438939878</v>
      </c>
      <c r="J143" s="17">
        <v>-9999</v>
      </c>
      <c r="K143" s="17">
        <v>-9999</v>
      </c>
      <c r="L143" s="17">
        <v>-9999</v>
      </c>
      <c r="M143" s="17">
        <v>0.16</v>
      </c>
      <c r="N143" s="17">
        <v>0.03</v>
      </c>
      <c r="O143" s="17">
        <v>0.02</v>
      </c>
      <c r="P143" s="17">
        <v>0.09</v>
      </c>
      <c r="Q143" s="17">
        <v>0</v>
      </c>
      <c r="R143" s="17">
        <v>-9999</v>
      </c>
      <c r="S143" s="17">
        <v>-9999</v>
      </c>
      <c r="T143" s="17">
        <v>-9999</v>
      </c>
      <c r="U143" s="17">
        <v>-9999</v>
      </c>
      <c r="V143" s="18">
        <v>36.765000000000001</v>
      </c>
      <c r="W143" s="18">
        <v>-9999</v>
      </c>
      <c r="X143" s="18">
        <v>36.822275415515669</v>
      </c>
      <c r="Y143" s="18">
        <v>26.1523</v>
      </c>
      <c r="Z143" s="18">
        <v>24.3628</v>
      </c>
      <c r="AA143" s="17">
        <v>-9999</v>
      </c>
      <c r="AB143" s="17">
        <v>-9999</v>
      </c>
      <c r="AC143" s="17">
        <v>169.59610375565296</v>
      </c>
      <c r="AD143" s="17">
        <v>17.54940598871767</v>
      </c>
      <c r="AE143" s="17">
        <v>11.269641725111583</v>
      </c>
      <c r="AF143" s="17">
        <f t="shared" si="8"/>
        <v>165.50805480204252</v>
      </c>
      <c r="AG143" s="17">
        <f t="shared" si="9"/>
        <v>17.126384296591851</v>
      </c>
      <c r="AH143" s="17">
        <v>-9999</v>
      </c>
      <c r="AI143" s="17">
        <v>-9999</v>
      </c>
      <c r="AJ143" s="14">
        <v>-9999</v>
      </c>
      <c r="AK143" s="14">
        <v>-9999</v>
      </c>
      <c r="AL143" s="19">
        <v>4.471321314797442</v>
      </c>
      <c r="AM143" s="19">
        <v>0.33084848484848489</v>
      </c>
      <c r="AN143" s="19">
        <v>0.25480151515151517</v>
      </c>
      <c r="AP143" s="35">
        <v>71</v>
      </c>
      <c r="AQ143" s="16">
        <v>7</v>
      </c>
      <c r="AR143" s="18">
        <v>26.1523</v>
      </c>
      <c r="AS143" s="18">
        <v>24.3628</v>
      </c>
      <c r="AT143" s="19">
        <v>4.471321314797442</v>
      </c>
      <c r="AU143" s="19">
        <v>0.33084848484848489</v>
      </c>
    </row>
    <row r="144" spans="1:51" x14ac:dyDescent="0.2">
      <c r="A144" s="35">
        <v>72</v>
      </c>
      <c r="B144" s="14">
        <v>1</v>
      </c>
      <c r="C144" s="15">
        <v>6</v>
      </c>
      <c r="D144" s="15">
        <v>11</v>
      </c>
      <c r="E144" s="15">
        <v>2001</v>
      </c>
      <c r="F144" s="16">
        <v>1</v>
      </c>
      <c r="G144" s="18">
        <v>1.6579999999999999</v>
      </c>
      <c r="H144" s="147">
        <v>4.5445161492396213</v>
      </c>
      <c r="I144" s="17">
        <v>198.22227883689089</v>
      </c>
      <c r="J144" s="17">
        <v>-9999</v>
      </c>
      <c r="K144" s="17">
        <v>-9999</v>
      </c>
      <c r="L144" s="17">
        <v>-9999</v>
      </c>
      <c r="M144" s="17">
        <v>-9999</v>
      </c>
      <c r="N144" s="17">
        <v>-9999</v>
      </c>
      <c r="O144" s="17">
        <v>-9999</v>
      </c>
      <c r="P144" s="17">
        <v>-9999</v>
      </c>
      <c r="Q144" s="17">
        <v>-9999</v>
      </c>
      <c r="R144" s="17">
        <v>-9999</v>
      </c>
      <c r="S144" s="17">
        <v>-9999</v>
      </c>
      <c r="T144" s="17">
        <v>-9999</v>
      </c>
      <c r="U144" s="17">
        <v>-9999</v>
      </c>
      <c r="V144" s="18">
        <v>36.646999999999998</v>
      </c>
      <c r="W144" s="18">
        <v>-9999</v>
      </c>
      <c r="X144" s="18">
        <v>36.633755928730672</v>
      </c>
      <c r="Y144" s="18">
        <v>28.264600000000002</v>
      </c>
      <c r="Z144" s="18">
        <v>23.538799999999998</v>
      </c>
      <c r="AA144" s="17">
        <v>-9999</v>
      </c>
      <c r="AB144" s="17">
        <v>-9999</v>
      </c>
      <c r="AC144" s="17">
        <v>131.05492325381888</v>
      </c>
      <c r="AD144" s="17">
        <v>9.5811718802525778</v>
      </c>
      <c r="AE144" s="17">
        <v>15.95112686536463</v>
      </c>
      <c r="AF144" s="17">
        <f t="shared" si="8"/>
        <v>127.89589465582013</v>
      </c>
      <c r="AG144" s="17">
        <f t="shared" si="9"/>
        <v>9.3502214113912157</v>
      </c>
      <c r="AH144" s="17">
        <v>-9999</v>
      </c>
      <c r="AI144" s="17">
        <v>-9999</v>
      </c>
      <c r="AJ144" s="14">
        <v>-9999</v>
      </c>
      <c r="AK144" s="14">
        <v>-9999</v>
      </c>
      <c r="AL144" s="19">
        <v>1.0162450705254322</v>
      </c>
      <c r="AM144" s="19">
        <v>0.112694708994709</v>
      </c>
      <c r="AN144" s="19">
        <v>0.11359229100529103</v>
      </c>
      <c r="AP144" s="35">
        <v>72</v>
      </c>
      <c r="AQ144" s="16">
        <v>1</v>
      </c>
      <c r="AR144" s="18">
        <v>28.264600000000002</v>
      </c>
      <c r="AS144" s="18">
        <v>23.538799999999998</v>
      </c>
      <c r="AT144" s="19">
        <v>1.0162450705254322</v>
      </c>
      <c r="AU144" s="19">
        <v>0.112694708994709</v>
      </c>
      <c r="AV144" s="29">
        <f>AVERAGE(AR144:AR145)</f>
        <v>27.949300000000001</v>
      </c>
      <c r="AW144" s="29">
        <f>AVERAGE(AS144:AS145)</f>
        <v>23.644649999999999</v>
      </c>
      <c r="AX144" s="29">
        <f>AVERAGE(AT144:AT145)</f>
        <v>1.1579596021533289</v>
      </c>
      <c r="AY144" s="29">
        <f>AVERAGE(AU144:AU145)</f>
        <v>0.10933068783068783</v>
      </c>
    </row>
    <row r="145" spans="1:51" x14ac:dyDescent="0.2">
      <c r="A145" s="35">
        <v>72</v>
      </c>
      <c r="B145" s="14">
        <v>1</v>
      </c>
      <c r="C145" s="15">
        <v>6</v>
      </c>
      <c r="D145" s="15">
        <v>11</v>
      </c>
      <c r="E145" s="15">
        <v>2001</v>
      </c>
      <c r="F145" s="16">
        <v>7</v>
      </c>
      <c r="G145" s="18">
        <v>7.1950000000000003</v>
      </c>
      <c r="H145" s="147">
        <v>4.5481590544288562</v>
      </c>
      <c r="I145" s="17">
        <v>198.34197136903362</v>
      </c>
      <c r="J145" s="17">
        <v>-9999</v>
      </c>
      <c r="K145" s="17">
        <v>-9999</v>
      </c>
      <c r="L145" s="17">
        <v>-9999</v>
      </c>
      <c r="M145" s="17">
        <v>-9999</v>
      </c>
      <c r="N145" s="17">
        <v>-9999</v>
      </c>
      <c r="O145" s="17">
        <v>-9999</v>
      </c>
      <c r="P145" s="17">
        <v>-9999</v>
      </c>
      <c r="Q145" s="17">
        <v>-9999</v>
      </c>
      <c r="R145" s="17">
        <v>-9999</v>
      </c>
      <c r="S145" s="17">
        <v>-9999</v>
      </c>
      <c r="T145" s="17">
        <v>-9999</v>
      </c>
      <c r="U145" s="17">
        <v>-9999</v>
      </c>
      <c r="V145" s="18">
        <v>36.65</v>
      </c>
      <c r="W145" s="18">
        <v>-9999</v>
      </c>
      <c r="X145" s="18">
        <v>36.640159244886064</v>
      </c>
      <c r="Y145" s="18">
        <v>27.634</v>
      </c>
      <c r="Z145" s="18">
        <v>23.750499999999999</v>
      </c>
      <c r="AA145" s="17">
        <v>-9999</v>
      </c>
      <c r="AB145" s="17">
        <v>-9999</v>
      </c>
      <c r="AC145" s="17">
        <v>129.47451121002993</v>
      </c>
      <c r="AD145" s="17">
        <v>8.6380587645230182</v>
      </c>
      <c r="AE145" s="17">
        <v>17.479330168044392</v>
      </c>
      <c r="AF145" s="17">
        <f t="shared" si="8"/>
        <v>126.35357783744504</v>
      </c>
      <c r="AG145" s="17">
        <f t="shared" si="9"/>
        <v>8.429841675146891</v>
      </c>
      <c r="AH145" s="17">
        <v>-9999</v>
      </c>
      <c r="AI145" s="17">
        <v>-9999</v>
      </c>
      <c r="AJ145" s="14">
        <v>-9999</v>
      </c>
      <c r="AK145" s="14">
        <v>-9999</v>
      </c>
      <c r="AL145" s="19">
        <v>1.2996741337812256</v>
      </c>
      <c r="AM145" s="19">
        <v>0.10596666666666668</v>
      </c>
      <c r="AN145" s="19">
        <v>0.10702633333333336</v>
      </c>
      <c r="AP145" s="35">
        <v>72</v>
      </c>
      <c r="AQ145" s="16">
        <v>7</v>
      </c>
      <c r="AR145" s="18">
        <v>27.634</v>
      </c>
      <c r="AS145" s="18">
        <v>23.750499999999999</v>
      </c>
      <c r="AT145" s="19">
        <v>1.2996741337812256</v>
      </c>
      <c r="AU145" s="19">
        <v>0.10596666666666668</v>
      </c>
    </row>
    <row r="146" spans="1:51" x14ac:dyDescent="0.2">
      <c r="A146" s="35">
        <v>73</v>
      </c>
      <c r="B146" s="14">
        <v>1</v>
      </c>
      <c r="C146" s="15">
        <v>11</v>
      </c>
      <c r="D146" s="15">
        <v>12</v>
      </c>
      <c r="E146" s="15">
        <v>2001</v>
      </c>
      <c r="F146" s="16">
        <v>1</v>
      </c>
      <c r="G146" s="18">
        <v>3.254</v>
      </c>
      <c r="H146" s="147">
        <v>4.4720784945817709</v>
      </c>
      <c r="I146" s="17">
        <v>194.9925521208111</v>
      </c>
      <c r="J146" s="17">
        <v>-9999</v>
      </c>
      <c r="K146" s="17">
        <v>-9999</v>
      </c>
      <c r="L146" s="17">
        <v>-9999</v>
      </c>
      <c r="M146" s="17">
        <v>0</v>
      </c>
      <c r="N146" s="17">
        <v>0</v>
      </c>
      <c r="O146" s="17">
        <v>7.0000000000000007E-2</v>
      </c>
      <c r="P146" s="17">
        <v>0.05</v>
      </c>
      <c r="Q146" s="17">
        <v>1.74</v>
      </c>
      <c r="R146" s="17">
        <v>-9999</v>
      </c>
      <c r="S146" s="17">
        <v>-9999</v>
      </c>
      <c r="T146" s="17">
        <v>-9999</v>
      </c>
      <c r="U146" s="17">
        <v>-9999</v>
      </c>
      <c r="V146" s="18">
        <v>36.692999999999998</v>
      </c>
      <c r="W146" s="18">
        <v>-9999</v>
      </c>
      <c r="X146" s="18">
        <v>36.693800000000003</v>
      </c>
      <c r="Y146" s="18">
        <v>27.320900000000002</v>
      </c>
      <c r="Z146" s="18">
        <v>23.890699999999999</v>
      </c>
      <c r="AA146" s="17">
        <v>-9999</v>
      </c>
      <c r="AB146" s="17">
        <v>-9999</v>
      </c>
      <c r="AC146" s="17">
        <v>102.21230223856101</v>
      </c>
      <c r="AD146" s="17">
        <v>7.9530367915793976</v>
      </c>
      <c r="AE146" s="17">
        <v>14.987418651492161</v>
      </c>
      <c r="AF146" s="17">
        <f t="shared" si="8"/>
        <v>99.74851394414074</v>
      </c>
      <c r="AG146" s="17">
        <f t="shared" si="9"/>
        <v>7.7613318938024767</v>
      </c>
      <c r="AH146" s="17">
        <v>-9999</v>
      </c>
      <c r="AI146" s="17">
        <v>-9999</v>
      </c>
      <c r="AJ146" s="14">
        <v>-9999</v>
      </c>
      <c r="AK146" s="14">
        <v>-9999</v>
      </c>
      <c r="AL146" s="19">
        <v>1.4200835019162084</v>
      </c>
      <c r="AM146" s="19">
        <v>0.13119682539682542</v>
      </c>
      <c r="AN146" s="19">
        <v>0.12283417460317465</v>
      </c>
      <c r="AP146" s="35">
        <v>73</v>
      </c>
      <c r="AQ146" s="16">
        <v>1</v>
      </c>
      <c r="AR146" s="18">
        <v>27.320900000000002</v>
      </c>
      <c r="AS146" s="18">
        <v>23.890699999999999</v>
      </c>
      <c r="AT146" s="19">
        <v>1.4200835019162084</v>
      </c>
      <c r="AU146" s="19">
        <v>0.13119682539682542</v>
      </c>
      <c r="AV146" s="29">
        <f>AVERAGE(AR146:AR147)</f>
        <v>27.308</v>
      </c>
      <c r="AW146" s="29">
        <f>AVERAGE(AS146:AS147)</f>
        <v>23.896850000000001</v>
      </c>
      <c r="AX146" s="29">
        <f>AVERAGE(AT146:AT147)</f>
        <v>1.4201741703293684</v>
      </c>
      <c r="AY146" s="29">
        <f>AVERAGE(AU146:AU147)</f>
        <v>0.13104391534391535</v>
      </c>
    </row>
    <row r="147" spans="1:51" x14ac:dyDescent="0.2">
      <c r="A147" s="35">
        <v>73</v>
      </c>
      <c r="B147" s="14">
        <v>1</v>
      </c>
      <c r="C147" s="15">
        <v>11</v>
      </c>
      <c r="D147" s="15">
        <v>12</v>
      </c>
      <c r="E147" s="15">
        <v>2001</v>
      </c>
      <c r="F147" s="16">
        <v>7</v>
      </c>
      <c r="G147" s="18">
        <v>6.9219999999999997</v>
      </c>
      <c r="H147" s="147">
        <v>4.4655124266042687</v>
      </c>
      <c r="I147" s="17">
        <v>194.70568647662526</v>
      </c>
      <c r="J147" s="17">
        <v>-9999</v>
      </c>
      <c r="K147" s="17">
        <v>-9999</v>
      </c>
      <c r="L147" s="17">
        <v>-9999</v>
      </c>
      <c r="M147" s="17">
        <v>0.04</v>
      </c>
      <c r="N147" s="17">
        <v>0</v>
      </c>
      <c r="O147" s="17">
        <v>0.06</v>
      </c>
      <c r="P147" s="17">
        <v>7.0000000000000007E-2</v>
      </c>
      <c r="Q147" s="17">
        <v>2.08</v>
      </c>
      <c r="R147" s="17">
        <v>-9999</v>
      </c>
      <c r="S147" s="17">
        <v>-9999</v>
      </c>
      <c r="T147" s="17">
        <v>-9999</v>
      </c>
      <c r="U147" s="17">
        <v>-9999</v>
      </c>
      <c r="V147" s="18">
        <v>36.697000000000003</v>
      </c>
      <c r="W147" s="18">
        <v>-9999</v>
      </c>
      <c r="X147" s="18">
        <v>36.699100000000001</v>
      </c>
      <c r="Y147" s="18">
        <v>27.295100000000001</v>
      </c>
      <c r="Z147" s="18">
        <v>23.902999999999999</v>
      </c>
      <c r="AA147" s="17">
        <v>-9999</v>
      </c>
      <c r="AB147" s="17">
        <v>-9999</v>
      </c>
      <c r="AC147" s="17">
        <v>137.39906781330006</v>
      </c>
      <c r="AD147" s="17">
        <v>10.302797661818765</v>
      </c>
      <c r="AE147" s="17">
        <v>15.551965187813002</v>
      </c>
      <c r="AF147" s="17">
        <f t="shared" si="8"/>
        <v>134.08711604694065</v>
      </c>
      <c r="AG147" s="17">
        <f t="shared" si="9"/>
        <v>10.054452680607755</v>
      </c>
      <c r="AH147" s="17">
        <v>-9999</v>
      </c>
      <c r="AI147" s="17">
        <v>-9999</v>
      </c>
      <c r="AJ147" s="14">
        <v>-9999</v>
      </c>
      <c r="AK147" s="14">
        <v>-9999</v>
      </c>
      <c r="AL147" s="19">
        <v>1.4202648387425285</v>
      </c>
      <c r="AM147" s="19">
        <v>0.13089100529100528</v>
      </c>
      <c r="AN147" s="19">
        <v>0.13094299470899479</v>
      </c>
      <c r="AP147" s="35">
        <v>73</v>
      </c>
      <c r="AQ147" s="16">
        <v>7</v>
      </c>
      <c r="AR147" s="18">
        <v>27.295100000000001</v>
      </c>
      <c r="AS147" s="18">
        <v>23.902999999999999</v>
      </c>
      <c r="AT147" s="19">
        <v>1.4202648387425285</v>
      </c>
      <c r="AU147" s="19">
        <v>0.13089100529100528</v>
      </c>
    </row>
    <row r="148" spans="1:51" x14ac:dyDescent="0.2">
      <c r="A148" s="35">
        <v>74</v>
      </c>
      <c r="B148" s="14">
        <v>1</v>
      </c>
      <c r="C148" s="15">
        <v>10</v>
      </c>
      <c r="D148" s="15">
        <v>1</v>
      </c>
      <c r="E148" s="15">
        <v>2002</v>
      </c>
      <c r="F148" s="16">
        <v>1</v>
      </c>
      <c r="G148" s="18">
        <v>1.8919999999999999</v>
      </c>
      <c r="H148" s="17">
        <v>4.8162814742745894</v>
      </c>
      <c r="I148" s="17">
        <v>209.83222777648405</v>
      </c>
      <c r="J148" s="17">
        <v>-9999</v>
      </c>
      <c r="K148" s="17">
        <v>-9999</v>
      </c>
      <c r="L148" s="17">
        <v>-9999</v>
      </c>
      <c r="M148" s="17">
        <v>0.09</v>
      </c>
      <c r="N148" s="17">
        <v>0</v>
      </c>
      <c r="O148" s="17">
        <v>0</v>
      </c>
      <c r="P148" s="17">
        <v>0.02</v>
      </c>
      <c r="Q148" s="17">
        <v>0.99</v>
      </c>
      <c r="R148" s="17">
        <v>-9999</v>
      </c>
      <c r="S148" s="17">
        <v>-9999</v>
      </c>
      <c r="T148" s="17">
        <v>-9999</v>
      </c>
      <c r="U148" s="17">
        <v>-9999</v>
      </c>
      <c r="V148" s="18">
        <v>36.853333333333332</v>
      </c>
      <c r="W148" s="18">
        <v>-9999</v>
      </c>
      <c r="X148" s="18">
        <v>36.853999999999999</v>
      </c>
      <c r="Y148" s="18">
        <v>25.079699999999999</v>
      </c>
      <c r="Z148" s="18">
        <v>24.720500000000001</v>
      </c>
      <c r="AA148" s="17">
        <v>-9999</v>
      </c>
      <c r="AB148" s="17">
        <v>-9999</v>
      </c>
      <c r="AC148" s="17">
        <v>204.14889002477551</v>
      </c>
      <c r="AD148" s="17">
        <v>22.970866305716442</v>
      </c>
      <c r="AE148" s="17">
        <v>10.363973855160438</v>
      </c>
      <c r="AF148" s="17">
        <f t="shared" si="8"/>
        <v>199.22795942693034</v>
      </c>
      <c r="AG148" s="17">
        <f t="shared" si="9"/>
        <v>22.41716239457055</v>
      </c>
      <c r="AH148" s="17">
        <v>-9999</v>
      </c>
      <c r="AI148" s="17">
        <v>-9999</v>
      </c>
      <c r="AJ148" s="14">
        <v>-9999</v>
      </c>
      <c r="AK148" s="14">
        <v>-9999</v>
      </c>
      <c r="AL148" s="19">
        <v>4.4982749192240075</v>
      </c>
      <c r="AM148" s="19">
        <v>1.1315343915343918</v>
      </c>
      <c r="AN148" s="19">
        <v>1.1371156084656087</v>
      </c>
      <c r="AP148" s="35">
        <v>74</v>
      </c>
      <c r="AQ148" s="16">
        <v>1</v>
      </c>
      <c r="AR148" s="18">
        <v>25.079699999999999</v>
      </c>
      <c r="AS148" s="18">
        <v>24.720500000000001</v>
      </c>
      <c r="AT148" s="19">
        <v>4.4982749192240075</v>
      </c>
      <c r="AU148" s="19">
        <v>1.1315343915343918</v>
      </c>
      <c r="AV148" s="29">
        <f>AVERAGE(AR148:AR149)</f>
        <v>24.837800000000001</v>
      </c>
      <c r="AW148" s="29">
        <f>AVERAGE(AS148:AS149)</f>
        <v>24.793150000000001</v>
      </c>
      <c r="AX148" s="29">
        <f>AVERAGE(AT148:AT149)</f>
        <v>5.2892326328150387</v>
      </c>
      <c r="AY148" s="29">
        <f>AVERAGE(AU148:AU149)</f>
        <v>1.161351851851852</v>
      </c>
    </row>
    <row r="149" spans="1:51" x14ac:dyDescent="0.2">
      <c r="A149" s="35">
        <v>74</v>
      </c>
      <c r="B149" s="14">
        <v>1</v>
      </c>
      <c r="C149" s="15">
        <v>10</v>
      </c>
      <c r="D149" s="15">
        <v>1</v>
      </c>
      <c r="E149" s="15">
        <v>2002</v>
      </c>
      <c r="F149" s="16">
        <v>7</v>
      </c>
      <c r="G149" s="18">
        <v>6.3019999999999996</v>
      </c>
      <c r="H149" s="17">
        <v>4.8003661211403141</v>
      </c>
      <c r="I149" s="17">
        <v>209.11432977498745</v>
      </c>
      <c r="J149" s="17">
        <v>-9999</v>
      </c>
      <c r="K149" s="17">
        <v>-9999</v>
      </c>
      <c r="L149" s="17">
        <v>-9999</v>
      </c>
      <c r="M149" s="17">
        <v>0.35</v>
      </c>
      <c r="N149" s="17">
        <v>0</v>
      </c>
      <c r="O149" s="17">
        <v>0</v>
      </c>
      <c r="P149" s="17">
        <v>0.02</v>
      </c>
      <c r="Q149" s="17">
        <v>0.99</v>
      </c>
      <c r="R149" s="17">
        <v>-9999</v>
      </c>
      <c r="S149" s="17">
        <v>-9999</v>
      </c>
      <c r="T149" s="17">
        <v>-9999</v>
      </c>
      <c r="U149" s="17">
        <v>-9999</v>
      </c>
      <c r="V149" s="18">
        <v>36.845999999999997</v>
      </c>
      <c r="W149" s="18">
        <v>-9999</v>
      </c>
      <c r="X149" s="18">
        <v>36.850999999999999</v>
      </c>
      <c r="Y149" s="18">
        <v>24.5959</v>
      </c>
      <c r="Z149" s="18">
        <v>24.8658</v>
      </c>
      <c r="AA149" s="17">
        <v>-9999</v>
      </c>
      <c r="AB149" s="17">
        <v>-9999</v>
      </c>
      <c r="AC149" s="17">
        <v>297.59001787185576</v>
      </c>
      <c r="AD149" s="17">
        <v>35.865498554314279</v>
      </c>
      <c r="AE149" s="17">
        <v>9.6760509655912834</v>
      </c>
      <c r="AF149" s="17">
        <f t="shared" si="8"/>
        <v>290.4167247700359</v>
      </c>
      <c r="AG149" s="17">
        <f t="shared" si="9"/>
        <v>35.000974484545992</v>
      </c>
      <c r="AH149" s="17">
        <v>-9999</v>
      </c>
      <c r="AI149" s="17">
        <v>-9999</v>
      </c>
      <c r="AJ149" s="14">
        <v>-9999</v>
      </c>
      <c r="AK149" s="14">
        <v>-9999</v>
      </c>
      <c r="AL149" s="19">
        <v>6.08019034640607</v>
      </c>
      <c r="AM149" s="19">
        <v>1.1911693121693121</v>
      </c>
      <c r="AN149" s="19">
        <v>1.1930806878306885</v>
      </c>
      <c r="AP149" s="35">
        <v>74</v>
      </c>
      <c r="AQ149" s="16">
        <v>7</v>
      </c>
      <c r="AR149" s="18">
        <v>24.5959</v>
      </c>
      <c r="AS149" s="18">
        <v>24.8658</v>
      </c>
      <c r="AT149" s="19">
        <v>6.08019034640607</v>
      </c>
      <c r="AU149" s="19">
        <v>1.1911693121693121</v>
      </c>
    </row>
    <row r="150" spans="1:51" x14ac:dyDescent="0.2">
      <c r="A150" s="35">
        <v>75</v>
      </c>
      <c r="B150" s="14">
        <v>1</v>
      </c>
      <c r="C150" s="15">
        <v>14</v>
      </c>
      <c r="D150" s="15">
        <v>2</v>
      </c>
      <c r="E150" s="15">
        <v>2002</v>
      </c>
      <c r="F150" s="16">
        <v>1</v>
      </c>
      <c r="G150" s="18">
        <v>1.746</v>
      </c>
      <c r="H150" s="17">
        <v>5.2469046831567319</v>
      </c>
      <c r="I150" s="147">
        <v>228.47352582862197</v>
      </c>
      <c r="J150" s="149">
        <v>1.1533333333333333</v>
      </c>
      <c r="K150" s="17">
        <v>0.56000000000000005</v>
      </c>
      <c r="L150" s="149">
        <v>0.67984</v>
      </c>
      <c r="M150" s="17">
        <v>0.08</v>
      </c>
      <c r="N150" s="17">
        <v>0.04</v>
      </c>
      <c r="O150" s="17">
        <v>0</v>
      </c>
      <c r="P150" s="17">
        <v>0.05</v>
      </c>
      <c r="Q150" s="17">
        <v>1.01</v>
      </c>
      <c r="R150" s="17">
        <v>-9999</v>
      </c>
      <c r="S150" s="17">
        <v>-9999</v>
      </c>
      <c r="T150" s="17">
        <v>-9999</v>
      </c>
      <c r="U150" s="17">
        <v>-9999</v>
      </c>
      <c r="V150" s="18">
        <v>36.853999999999999</v>
      </c>
      <c r="W150" s="18">
        <v>-9999</v>
      </c>
      <c r="X150" s="18">
        <v>36.859099999999998</v>
      </c>
      <c r="Y150" s="18">
        <v>23.407800000000002</v>
      </c>
      <c r="Z150" s="18">
        <v>25.225200000000001</v>
      </c>
      <c r="AA150" s="17">
        <v>-9999</v>
      </c>
      <c r="AB150" s="17">
        <v>-9999</v>
      </c>
      <c r="AC150" s="17">
        <v>408.72343961005203</v>
      </c>
      <c r="AD150" s="17">
        <v>45.37897401829764</v>
      </c>
      <c r="AE150" s="17">
        <v>10.503439344264905</v>
      </c>
      <c r="AF150" s="17">
        <f t="shared" si="8"/>
        <v>398.87131805411542</v>
      </c>
      <c r="AG150" s="17">
        <f t="shared" si="9"/>
        <v>44.285131275785737</v>
      </c>
      <c r="AH150" s="17">
        <v>-9999</v>
      </c>
      <c r="AI150" s="17">
        <v>-9999</v>
      </c>
      <c r="AJ150" s="14">
        <v>-9999</v>
      </c>
      <c r="AK150" s="14">
        <v>-9999</v>
      </c>
      <c r="AL150" s="19">
        <v>20.711598422630686</v>
      </c>
      <c r="AM150" s="19">
        <v>2.6958042328042331</v>
      </c>
      <c r="AN150" s="19">
        <v>2.2460957671957678</v>
      </c>
      <c r="AO150" s="62"/>
      <c r="AP150" s="35">
        <v>75</v>
      </c>
      <c r="AQ150" s="16">
        <v>1</v>
      </c>
      <c r="AR150" s="18">
        <v>23.407800000000002</v>
      </c>
      <c r="AS150" s="18">
        <v>25.225200000000001</v>
      </c>
      <c r="AT150" s="19">
        <v>20.711598422630686</v>
      </c>
      <c r="AU150" s="19">
        <v>2.6958042328042331</v>
      </c>
      <c r="AV150" s="29">
        <f>AVERAGE(AR150:AR151)</f>
        <v>23.042349999999999</v>
      </c>
      <c r="AW150" s="29">
        <f>AVERAGE(AS150:AS151)</f>
        <v>25.328000000000003</v>
      </c>
      <c r="AX150" s="29">
        <f>AVERAGE(AT150:AT151)</f>
        <v>20.535684895859035</v>
      </c>
      <c r="AY150" s="29">
        <f>AVERAGE(AU150:AU151)</f>
        <v>2.6545185185185187</v>
      </c>
    </row>
    <row r="151" spans="1:51" x14ac:dyDescent="0.2">
      <c r="A151" s="35">
        <v>75</v>
      </c>
      <c r="B151" s="14">
        <v>1</v>
      </c>
      <c r="C151" s="15">
        <v>14</v>
      </c>
      <c r="D151" s="15">
        <v>2</v>
      </c>
      <c r="E151" s="15">
        <v>2002</v>
      </c>
      <c r="F151" s="16">
        <v>7</v>
      </c>
      <c r="G151" s="18">
        <v>7.6269999999999998</v>
      </c>
      <c r="H151" s="17">
        <v>5.324630841505976</v>
      </c>
      <c r="I151" s="17">
        <v>231.81158006547344</v>
      </c>
      <c r="J151" s="149">
        <v>1.4993333333333334</v>
      </c>
      <c r="K151" s="17">
        <v>0.23</v>
      </c>
      <c r="L151" s="149">
        <v>0.87640000000000007</v>
      </c>
      <c r="M151" s="17">
        <v>0.05</v>
      </c>
      <c r="N151" s="17">
        <v>0.03</v>
      </c>
      <c r="O151" s="17">
        <v>0.06</v>
      </c>
      <c r="P151" s="17">
        <v>0.05</v>
      </c>
      <c r="Q151" s="17">
        <v>1.32</v>
      </c>
      <c r="R151" s="17">
        <v>-9999</v>
      </c>
      <c r="S151" s="17">
        <v>-9999</v>
      </c>
      <c r="T151" s="17">
        <v>-9999</v>
      </c>
      <c r="U151" s="17">
        <v>-9999</v>
      </c>
      <c r="V151" s="18">
        <v>36.845333333333329</v>
      </c>
      <c r="W151" s="18">
        <v>-9999</v>
      </c>
      <c r="X151" s="18">
        <v>36.849699999999999</v>
      </c>
      <c r="Y151" s="18">
        <v>22.6769</v>
      </c>
      <c r="Z151" s="18">
        <v>25.430800000000001</v>
      </c>
      <c r="AA151" s="17">
        <v>-9999</v>
      </c>
      <c r="AB151" s="17">
        <v>-9999</v>
      </c>
      <c r="AC151" s="17">
        <v>562.17987657566755</v>
      </c>
      <c r="AD151" s="17">
        <v>67.810107859894202</v>
      </c>
      <c r="AE151" s="17">
        <v>9.6680195642109652</v>
      </c>
      <c r="AF151" s="17">
        <f t="shared" si="8"/>
        <v>548.62874653622282</v>
      </c>
      <c r="AG151" s="17">
        <f t="shared" si="9"/>
        <v>66.175571250018749</v>
      </c>
      <c r="AH151" s="17">
        <v>-9999</v>
      </c>
      <c r="AI151" s="17">
        <v>-9999</v>
      </c>
      <c r="AJ151" s="14">
        <v>-9999</v>
      </c>
      <c r="AK151" s="14">
        <v>-9999</v>
      </c>
      <c r="AL151" s="19">
        <v>20.359771369087387</v>
      </c>
      <c r="AM151" s="19">
        <v>2.6132328042328044</v>
      </c>
      <c r="AN151" s="19">
        <v>2.3257771957671967</v>
      </c>
      <c r="AP151" s="35">
        <v>75</v>
      </c>
      <c r="AQ151" s="16">
        <v>7</v>
      </c>
      <c r="AR151" s="18">
        <v>22.6769</v>
      </c>
      <c r="AS151" s="18">
        <v>25.430800000000001</v>
      </c>
      <c r="AT151" s="19">
        <v>20.359771369087387</v>
      </c>
      <c r="AU151" s="19">
        <v>2.6132328042328044</v>
      </c>
    </row>
    <row r="152" spans="1:51" x14ac:dyDescent="0.2">
      <c r="A152" s="35">
        <v>76</v>
      </c>
      <c r="B152" s="14">
        <v>1</v>
      </c>
      <c r="C152" s="15">
        <v>12</v>
      </c>
      <c r="D152" s="15">
        <v>3</v>
      </c>
      <c r="E152" s="15">
        <v>2002</v>
      </c>
      <c r="F152" s="16">
        <v>1</v>
      </c>
      <c r="G152" s="18">
        <v>1.944</v>
      </c>
      <c r="H152" s="17">
        <v>5.1161798540010501</v>
      </c>
      <c r="I152" s="17">
        <v>222.78420686480206</v>
      </c>
      <c r="J152" s="149">
        <v>1.8246666666666667</v>
      </c>
      <c r="K152" s="150">
        <v>5.24</v>
      </c>
      <c r="L152" s="17">
        <v>1.7158733333333334</v>
      </c>
      <c r="M152" s="17">
        <v>7.0000000000000007E-2</v>
      </c>
      <c r="N152" s="17">
        <v>0.15</v>
      </c>
      <c r="O152" s="17">
        <v>0.11</v>
      </c>
      <c r="P152" s="17">
        <v>0.06</v>
      </c>
      <c r="Q152" s="17">
        <v>0.35</v>
      </c>
      <c r="R152" s="119">
        <v>8.0534627619516357</v>
      </c>
      <c r="S152" s="21">
        <v>2.3981524882991179E-3</v>
      </c>
      <c r="T152" s="46">
        <v>2072.4</v>
      </c>
      <c r="U152" s="46">
        <v>371.2</v>
      </c>
      <c r="V152" s="18">
        <v>36.79666666666666</v>
      </c>
      <c r="W152" s="18">
        <v>-9999</v>
      </c>
      <c r="X152" s="18">
        <v>36.800899999999999</v>
      </c>
      <c r="Y152" s="18">
        <v>23.027000000000001</v>
      </c>
      <c r="Z152" s="18">
        <v>25.292300000000001</v>
      </c>
      <c r="AA152" s="17">
        <v>-9999</v>
      </c>
      <c r="AB152" s="17">
        <v>-9999</v>
      </c>
      <c r="AC152" s="17">
        <v>490.52569488419692</v>
      </c>
      <c r="AD152" s="17">
        <v>56.85389838078234</v>
      </c>
      <c r="AE152" s="17">
        <v>10.061394383383361</v>
      </c>
      <c r="AF152" s="17">
        <f t="shared" si="8"/>
        <v>478.7017613781565</v>
      </c>
      <c r="AG152" s="17">
        <f t="shared" si="9"/>
        <v>55.483456993053913</v>
      </c>
      <c r="AH152" s="17">
        <v>-9999</v>
      </c>
      <c r="AI152" s="17">
        <v>-9999</v>
      </c>
      <c r="AJ152" s="14">
        <v>-9999</v>
      </c>
      <c r="AK152" s="14">
        <v>-9999</v>
      </c>
      <c r="AL152" s="19">
        <v>12.988897413284498</v>
      </c>
      <c r="AM152" s="19">
        <v>2.0438977072310407</v>
      </c>
      <c r="AN152" s="19">
        <v>1.6456689594356264</v>
      </c>
      <c r="AP152" s="35">
        <v>76</v>
      </c>
      <c r="AQ152" s="16">
        <v>1</v>
      </c>
      <c r="AR152" s="18">
        <v>23.027000000000001</v>
      </c>
      <c r="AS152" s="18">
        <v>25.292300000000001</v>
      </c>
      <c r="AT152" s="19">
        <v>12.988897413284498</v>
      </c>
      <c r="AU152" s="19">
        <v>2.0438977072310407</v>
      </c>
      <c r="AV152" s="29">
        <f>AVERAGE(AR152:AR153)</f>
        <v>22.999749999999999</v>
      </c>
      <c r="AW152" s="29">
        <f>AVERAGE(AS152:AS153)</f>
        <v>25.300350000000002</v>
      </c>
      <c r="AX152" s="29">
        <f>AVERAGE(AT152:AT153)</f>
        <v>13.95665358369815</v>
      </c>
      <c r="AY152" s="29">
        <f>AVERAGE(AU152:AU153)</f>
        <v>1.9343121693121694</v>
      </c>
    </row>
    <row r="153" spans="1:51" x14ac:dyDescent="0.2">
      <c r="A153" s="35">
        <v>76</v>
      </c>
      <c r="B153" s="14">
        <v>1</v>
      </c>
      <c r="C153" s="15">
        <v>12</v>
      </c>
      <c r="D153" s="15">
        <v>3</v>
      </c>
      <c r="E153" s="15">
        <v>2002</v>
      </c>
      <c r="F153" s="16">
        <v>7</v>
      </c>
      <c r="G153" s="18">
        <v>6.5</v>
      </c>
      <c r="H153" s="17">
        <v>5.143386408615175</v>
      </c>
      <c r="I153" s="17">
        <v>223.96266929361636</v>
      </c>
      <c r="J153" s="149">
        <v>1.8246666666666667</v>
      </c>
      <c r="K153" s="150">
        <v>1.08</v>
      </c>
      <c r="L153" s="17">
        <v>1.5319100000000001</v>
      </c>
      <c r="M153" s="17">
        <v>1.1499999999999999</v>
      </c>
      <c r="N153" s="17">
        <v>0.13</v>
      </c>
      <c r="O153" s="17">
        <v>0.12</v>
      </c>
      <c r="P153" s="17">
        <v>0.14000000000000001</v>
      </c>
      <c r="Q153" s="17">
        <v>0.36</v>
      </c>
      <c r="R153" s="17">
        <v>-9999</v>
      </c>
      <c r="S153" s="21">
        <v>2.3861346234475391E-3</v>
      </c>
      <c r="T153" s="46">
        <v>-9999</v>
      </c>
      <c r="U153" s="46">
        <v>-9999</v>
      </c>
      <c r="V153" s="18">
        <v>36.795666666666669</v>
      </c>
      <c r="W153" s="18">
        <v>-9999</v>
      </c>
      <c r="X153" s="18">
        <v>36.801200000000001</v>
      </c>
      <c r="Y153" s="18">
        <v>22.9725</v>
      </c>
      <c r="Z153" s="18">
        <v>25.308399999999999</v>
      </c>
      <c r="AA153" s="17">
        <v>-9999</v>
      </c>
      <c r="AB153" s="17">
        <v>-9999</v>
      </c>
      <c r="AC153" s="17">
        <v>530.31859869706932</v>
      </c>
      <c r="AD153" s="17">
        <v>59.2621289964856</v>
      </c>
      <c r="AE153" s="17">
        <v>10.435572241392702</v>
      </c>
      <c r="AF153" s="17">
        <f t="shared" si="8"/>
        <v>517.5354725256849</v>
      </c>
      <c r="AG153" s="17">
        <f t="shared" si="9"/>
        <v>57.833638134561923</v>
      </c>
      <c r="AH153" s="17">
        <v>-9999</v>
      </c>
      <c r="AI153" s="17">
        <v>-9999</v>
      </c>
      <c r="AJ153" s="14">
        <v>-9999</v>
      </c>
      <c r="AK153" s="14">
        <v>-9999</v>
      </c>
      <c r="AL153" s="19">
        <v>14.924409754111803</v>
      </c>
      <c r="AM153" s="19">
        <v>1.8247266313932984</v>
      </c>
      <c r="AN153" s="19">
        <v>1.6175844797178138</v>
      </c>
      <c r="AP153" s="35">
        <v>76</v>
      </c>
      <c r="AQ153" s="16">
        <v>7</v>
      </c>
      <c r="AR153" s="18">
        <v>22.9725</v>
      </c>
      <c r="AS153" s="18">
        <v>25.308399999999999</v>
      </c>
      <c r="AT153" s="19">
        <v>14.924409754111803</v>
      </c>
      <c r="AU153" s="19">
        <v>1.8247266313932984</v>
      </c>
    </row>
    <row r="154" spans="1:51" x14ac:dyDescent="0.2">
      <c r="A154" s="35">
        <v>77</v>
      </c>
      <c r="B154" s="14">
        <v>1</v>
      </c>
      <c r="C154" s="15">
        <v>2</v>
      </c>
      <c r="D154" s="15">
        <v>4</v>
      </c>
      <c r="E154" s="15">
        <v>2002</v>
      </c>
      <c r="F154" s="16">
        <v>1</v>
      </c>
      <c r="G154" s="18">
        <v>2.2709999999999999</v>
      </c>
      <c r="H154" s="17">
        <v>5.0371270403175448</v>
      </c>
      <c r="I154" s="17">
        <v>219.39738324408913</v>
      </c>
      <c r="J154" s="149">
        <v>2.6093333333333333</v>
      </c>
      <c r="K154" s="149">
        <v>0.36314000000000002</v>
      </c>
      <c r="L154" s="17">
        <v>1.7454000000000001</v>
      </c>
      <c r="M154" s="17">
        <v>0.21</v>
      </c>
      <c r="N154" s="17">
        <v>0.11</v>
      </c>
      <c r="O154" s="17">
        <v>0.03</v>
      </c>
      <c r="P154" s="17">
        <v>0.04</v>
      </c>
      <c r="Q154" s="17">
        <v>0.84</v>
      </c>
      <c r="R154" s="119">
        <v>8.0730000000000004</v>
      </c>
      <c r="S154" s="17">
        <v>-9999</v>
      </c>
      <c r="T154" s="46">
        <v>-9999</v>
      </c>
      <c r="U154" s="46">
        <v>-9999</v>
      </c>
      <c r="V154" s="24">
        <v>36.925666666666665</v>
      </c>
      <c r="W154" s="18">
        <v>-9999</v>
      </c>
      <c r="X154" s="18">
        <v>36.917000000000002</v>
      </c>
      <c r="Y154" s="18">
        <v>24.3019</v>
      </c>
      <c r="Z154" s="18">
        <v>25.0046</v>
      </c>
      <c r="AA154" s="17">
        <v>-9999</v>
      </c>
      <c r="AB154" s="17">
        <v>-9999</v>
      </c>
      <c r="AC154" s="17">
        <v>236.51236798636674</v>
      </c>
      <c r="AD154" s="17">
        <v>-9999</v>
      </c>
      <c r="AE154" s="17">
        <v>-9999</v>
      </c>
      <c r="AF154" s="17">
        <f t="shared" ref="AF154:AF168" si="10">AC154/1.0247</f>
        <v>230.81132818031301</v>
      </c>
      <c r="AG154" s="17">
        <v>-9999</v>
      </c>
      <c r="AH154" s="17">
        <v>-9999</v>
      </c>
      <c r="AI154" s="17">
        <v>-9999</v>
      </c>
      <c r="AJ154" s="14">
        <v>-9999</v>
      </c>
      <c r="AK154" s="14">
        <v>-9999</v>
      </c>
      <c r="AL154" s="19">
        <v>6.8562619354488685</v>
      </c>
      <c r="AM154" s="19">
        <v>0.90675661375661376</v>
      </c>
      <c r="AN154" s="19">
        <v>0.6191633862433864</v>
      </c>
      <c r="AP154" s="35">
        <v>77</v>
      </c>
      <c r="AQ154" s="16">
        <v>1</v>
      </c>
      <c r="AR154" s="18">
        <v>24.3019</v>
      </c>
      <c r="AS154" s="18">
        <v>25.0046</v>
      </c>
      <c r="AT154" s="19">
        <v>6.8562619354488685</v>
      </c>
      <c r="AU154" s="19">
        <v>0.90675661375661376</v>
      </c>
      <c r="AV154" s="29">
        <f>AVERAGE(AR154:AR155)</f>
        <v>24.277699999999999</v>
      </c>
      <c r="AW154" s="29">
        <f>AVERAGE(AS154:AS155)</f>
        <v>25.011800000000001</v>
      </c>
      <c r="AX154" s="29">
        <f>AVERAGE(AT154:AT155)</f>
        <v>7.6589090415933878</v>
      </c>
      <c r="AY154" s="29">
        <f>AVERAGE(AU154:AU155)</f>
        <v>0.85247354497354499</v>
      </c>
    </row>
    <row r="155" spans="1:51" x14ac:dyDescent="0.2">
      <c r="A155" s="35">
        <v>77</v>
      </c>
      <c r="B155" s="14">
        <v>1</v>
      </c>
      <c r="C155" s="15">
        <v>2</v>
      </c>
      <c r="D155" s="15">
        <v>4</v>
      </c>
      <c r="E155" s="15">
        <v>2002</v>
      </c>
      <c r="F155" s="16">
        <v>7</v>
      </c>
      <c r="G155" s="18">
        <v>6.7839999999999998</v>
      </c>
      <c r="H155" s="17">
        <v>4.9838842816683391</v>
      </c>
      <c r="I155" s="17">
        <v>217.07772451119143</v>
      </c>
      <c r="J155" s="149">
        <v>2.06</v>
      </c>
      <c r="K155" s="149">
        <v>0.34145999999999999</v>
      </c>
      <c r="L155" s="17">
        <v>1.5243333333333335</v>
      </c>
      <c r="M155" s="17">
        <v>0.21</v>
      </c>
      <c r="N155" s="17">
        <v>0</v>
      </c>
      <c r="O155" s="17">
        <v>0.04</v>
      </c>
      <c r="P155" s="17">
        <v>0.04</v>
      </c>
      <c r="Q155" s="17">
        <v>0.81</v>
      </c>
      <c r="R155" s="17">
        <v>-9999</v>
      </c>
      <c r="S155" s="21">
        <v>2.4357578346647568E-3</v>
      </c>
      <c r="T155" s="46">
        <v>-9999</v>
      </c>
      <c r="U155" s="46">
        <v>-9999</v>
      </c>
      <c r="V155" s="24">
        <v>36.93033333333333</v>
      </c>
      <c r="W155" s="18">
        <v>-9999</v>
      </c>
      <c r="X155" s="18">
        <v>36.917000000000002</v>
      </c>
      <c r="Y155" s="18">
        <v>24.253499999999999</v>
      </c>
      <c r="Z155" s="18">
        <v>25.018999999999998</v>
      </c>
      <c r="AA155" s="17">
        <v>-9999</v>
      </c>
      <c r="AB155" s="17">
        <v>-9999</v>
      </c>
      <c r="AC155" s="17">
        <v>270.03894193699898</v>
      </c>
      <c r="AD155" s="17">
        <v>-9999</v>
      </c>
      <c r="AE155" s="17">
        <v>-9999</v>
      </c>
      <c r="AF155" s="17">
        <f t="shared" si="10"/>
        <v>263.52975694056698</v>
      </c>
      <c r="AG155" s="17">
        <v>-9999</v>
      </c>
      <c r="AH155" s="17">
        <v>-9999</v>
      </c>
      <c r="AI155" s="17">
        <v>-9999</v>
      </c>
      <c r="AJ155" s="14">
        <v>-9999</v>
      </c>
      <c r="AK155" s="14">
        <v>-9999</v>
      </c>
      <c r="AL155" s="19">
        <v>8.4615561477379071</v>
      </c>
      <c r="AM155" s="19">
        <v>0.79819047619047623</v>
      </c>
      <c r="AN155" s="19">
        <v>0.63235952380952409</v>
      </c>
      <c r="AP155" s="35">
        <v>77</v>
      </c>
      <c r="AQ155" s="16">
        <v>7</v>
      </c>
      <c r="AR155" s="18">
        <v>24.253499999999999</v>
      </c>
      <c r="AS155" s="18">
        <v>25.018999999999998</v>
      </c>
      <c r="AT155" s="19">
        <v>8.4615561477379071</v>
      </c>
      <c r="AU155" s="19">
        <v>0.79819047619047623</v>
      </c>
    </row>
    <row r="156" spans="1:51" x14ac:dyDescent="0.2">
      <c r="A156" s="35">
        <v>78</v>
      </c>
      <c r="B156" s="14">
        <v>1</v>
      </c>
      <c r="C156" s="15">
        <v>7</v>
      </c>
      <c r="D156" s="15">
        <v>5</v>
      </c>
      <c r="E156" s="15">
        <v>2002</v>
      </c>
      <c r="F156" s="16">
        <v>1</v>
      </c>
      <c r="G156" s="18">
        <v>2.512</v>
      </c>
      <c r="H156" s="17">
        <v>4.5417475269936842</v>
      </c>
      <c r="I156" s="17">
        <v>197.96623857862591</v>
      </c>
      <c r="J156" s="17">
        <v>-9999</v>
      </c>
      <c r="K156" s="17">
        <v>-9999</v>
      </c>
      <c r="L156" s="17">
        <v>-9999</v>
      </c>
      <c r="M156" s="17">
        <v>0.34</v>
      </c>
      <c r="N156" s="17">
        <v>7.0000000000000007E-2</v>
      </c>
      <c r="O156" s="17">
        <v>0.16</v>
      </c>
      <c r="P156" s="17">
        <v>0.05</v>
      </c>
      <c r="Q156" s="17">
        <v>1.78</v>
      </c>
      <c r="R156" s="18">
        <v>8.0830000000000002</v>
      </c>
      <c r="S156" s="21">
        <v>2.421E-3</v>
      </c>
      <c r="T156" s="134">
        <v>2072.4</v>
      </c>
      <c r="U156" s="134">
        <v>392.7</v>
      </c>
      <c r="V156" s="24">
        <v>36.961000000000006</v>
      </c>
      <c r="W156" s="18">
        <v>-9999</v>
      </c>
      <c r="X156" s="18">
        <v>36.948</v>
      </c>
      <c r="Y156" s="18">
        <v>26.370899999999999</v>
      </c>
      <c r="Z156" s="18">
        <v>24.3888</v>
      </c>
      <c r="AA156" s="17">
        <v>-9999</v>
      </c>
      <c r="AB156" s="17">
        <v>-9999</v>
      </c>
      <c r="AC156" s="17">
        <v>107.03717481125975</v>
      </c>
      <c r="AD156" s="17">
        <v>-9999</v>
      </c>
      <c r="AE156" s="17">
        <v>-9999</v>
      </c>
      <c r="AF156" s="17">
        <f t="shared" si="10"/>
        <v>104.45708481629721</v>
      </c>
      <c r="AG156" s="17">
        <v>-9999</v>
      </c>
      <c r="AH156" s="17">
        <v>-9999</v>
      </c>
      <c r="AI156" s="17">
        <v>-9999</v>
      </c>
      <c r="AJ156" s="14">
        <v>-9999</v>
      </c>
      <c r="AK156" s="14">
        <v>-9999</v>
      </c>
      <c r="AL156" s="19">
        <v>1.0895762050882145</v>
      </c>
      <c r="AM156" s="19">
        <v>0.18624444444444449</v>
      </c>
      <c r="AN156" s="19">
        <v>0.22760355555555556</v>
      </c>
      <c r="AP156" s="35">
        <v>78</v>
      </c>
      <c r="AQ156" s="16">
        <v>1</v>
      </c>
      <c r="AR156" s="18">
        <v>26.370899999999999</v>
      </c>
      <c r="AS156" s="18">
        <v>24.3888</v>
      </c>
      <c r="AT156" s="19">
        <v>1.0895762050882145</v>
      </c>
      <c r="AU156" s="19">
        <v>0.18624444444444449</v>
      </c>
      <c r="AV156" s="29">
        <f>AVERAGE(AR156:AR157)</f>
        <v>26.148049999999998</v>
      </c>
      <c r="AW156" s="29">
        <f>AVERAGE(AS156:AS157)</f>
        <v>24.456499999999998</v>
      </c>
      <c r="AX156" s="29">
        <f>AVERAGE(AT156:AT157)</f>
        <v>1.2754892790252732</v>
      </c>
      <c r="AY156" s="29">
        <f>AVERAGE(AU156:AU157)</f>
        <v>0.17936349206349209</v>
      </c>
    </row>
    <row r="157" spans="1:51" x14ac:dyDescent="0.2">
      <c r="A157" s="35">
        <v>78</v>
      </c>
      <c r="B157" s="14">
        <v>1</v>
      </c>
      <c r="C157" s="15">
        <v>7</v>
      </c>
      <c r="D157" s="15">
        <v>5</v>
      </c>
      <c r="E157" s="15">
        <v>2002</v>
      </c>
      <c r="F157" s="16">
        <v>7</v>
      </c>
      <c r="G157" s="18">
        <v>6.8609999999999998</v>
      </c>
      <c r="H157" s="17">
        <v>4.520251804067529</v>
      </c>
      <c r="I157" s="17">
        <v>197.01079498640865</v>
      </c>
      <c r="J157" s="17">
        <v>-9999</v>
      </c>
      <c r="K157" s="17">
        <v>-9999</v>
      </c>
      <c r="L157" s="17">
        <v>-9999</v>
      </c>
      <c r="M157" s="17">
        <v>0.06</v>
      </c>
      <c r="N157" s="17">
        <v>0.02</v>
      </c>
      <c r="O157" s="17">
        <v>0.37</v>
      </c>
      <c r="P157" s="17">
        <v>0.05</v>
      </c>
      <c r="Q157" s="17">
        <v>1.55</v>
      </c>
      <c r="R157" s="18">
        <v>8.0745137793061783</v>
      </c>
      <c r="S157" s="21">
        <v>2.42093013983186E-3</v>
      </c>
      <c r="T157" s="46">
        <v>2078.9</v>
      </c>
      <c r="U157" s="46">
        <v>397</v>
      </c>
      <c r="V157" s="24">
        <v>36.960999999999999</v>
      </c>
      <c r="W157" s="18">
        <v>-9999</v>
      </c>
      <c r="X157" s="18">
        <v>36.941000000000003</v>
      </c>
      <c r="Y157" s="18">
        <v>25.9252</v>
      </c>
      <c r="Z157" s="18">
        <v>24.5242</v>
      </c>
      <c r="AA157" s="17">
        <v>-9999</v>
      </c>
      <c r="AB157" s="17">
        <v>-9999</v>
      </c>
      <c r="AC157" s="17">
        <v>190.85360968784036</v>
      </c>
      <c r="AD157" s="17">
        <v>-9999</v>
      </c>
      <c r="AE157" s="17">
        <v>-9999</v>
      </c>
      <c r="AF157" s="17">
        <f t="shared" si="10"/>
        <v>186.25315671693215</v>
      </c>
      <c r="AG157" s="17">
        <v>-9999</v>
      </c>
      <c r="AH157" s="17">
        <v>-9999</v>
      </c>
      <c r="AI157" s="17">
        <v>-9999</v>
      </c>
      <c r="AJ157" s="14">
        <v>-9999</v>
      </c>
      <c r="AK157" s="14">
        <v>-9999</v>
      </c>
      <c r="AL157" s="19">
        <v>1.4614023529623319</v>
      </c>
      <c r="AM157" s="19">
        <v>0.17248253968253968</v>
      </c>
      <c r="AN157" s="19">
        <v>0.20957546031746038</v>
      </c>
      <c r="AP157" s="35">
        <v>78</v>
      </c>
      <c r="AQ157" s="16">
        <v>7</v>
      </c>
      <c r="AR157" s="18">
        <v>25.9252</v>
      </c>
      <c r="AS157" s="18">
        <v>24.5242</v>
      </c>
      <c r="AT157" s="19">
        <v>1.4614023529623319</v>
      </c>
      <c r="AU157" s="19">
        <v>0.17248253968253968</v>
      </c>
    </row>
    <row r="158" spans="1:51" x14ac:dyDescent="0.2">
      <c r="A158" s="35">
        <v>79</v>
      </c>
      <c r="B158" s="14">
        <v>1</v>
      </c>
      <c r="C158" s="15">
        <v>12</v>
      </c>
      <c r="D158" s="15">
        <v>6</v>
      </c>
      <c r="E158" s="15">
        <v>2002</v>
      </c>
      <c r="F158" s="16">
        <v>1</v>
      </c>
      <c r="G158" s="18">
        <v>2.028</v>
      </c>
      <c r="H158" s="17">
        <v>4.6928992104916567</v>
      </c>
      <c r="I158" s="17">
        <v>204.56166685215749</v>
      </c>
      <c r="J158" s="149">
        <v>2.11</v>
      </c>
      <c r="K158" s="149">
        <v>0.01</v>
      </c>
      <c r="L158" s="17">
        <v>0.59107599999999993</v>
      </c>
      <c r="M158" s="17">
        <v>0.04</v>
      </c>
      <c r="N158" s="17">
        <v>0.01</v>
      </c>
      <c r="O158" s="17">
        <v>0.05</v>
      </c>
      <c r="P158" s="17">
        <v>0.03</v>
      </c>
      <c r="Q158" s="17">
        <v>0.59</v>
      </c>
      <c r="R158" s="18">
        <v>8.0810138147929695</v>
      </c>
      <c r="S158" s="21">
        <v>2.4134633124309537E-3</v>
      </c>
      <c r="T158" s="46">
        <v>2065.4</v>
      </c>
      <c r="U158" s="46">
        <v>401.8</v>
      </c>
      <c r="V158" s="24">
        <v>36.999666666666663</v>
      </c>
      <c r="W158" s="18">
        <v>-9999</v>
      </c>
      <c r="X158" s="18">
        <v>37.009900000000002</v>
      </c>
      <c r="Y158" s="18">
        <v>27.0444</v>
      </c>
      <c r="Z158" s="18">
        <v>24.218299999999999</v>
      </c>
      <c r="AA158" s="17">
        <v>-9999</v>
      </c>
      <c r="AB158" s="17">
        <v>-9999</v>
      </c>
      <c r="AC158" s="17">
        <v>78.076476690480149</v>
      </c>
      <c r="AD158" s="17">
        <v>-9999</v>
      </c>
      <c r="AE158" s="17">
        <v>-9999</v>
      </c>
      <c r="AF158" s="17">
        <f t="shared" si="10"/>
        <v>76.194473202381332</v>
      </c>
      <c r="AG158" s="14">
        <v>-9999</v>
      </c>
      <c r="AH158" s="17">
        <v>-9999</v>
      </c>
      <c r="AI158" s="17">
        <v>-9999</v>
      </c>
      <c r="AJ158" s="14">
        <v>-9999</v>
      </c>
      <c r="AK158" s="14">
        <v>-9999</v>
      </c>
      <c r="AL158" s="19">
        <v>0.65644666529113727</v>
      </c>
      <c r="AM158" s="19">
        <v>0.13364338624338629</v>
      </c>
      <c r="AN158" s="19">
        <v>0.14350761375661375</v>
      </c>
      <c r="AP158" s="35">
        <v>79</v>
      </c>
      <c r="AQ158" s="16">
        <v>1</v>
      </c>
      <c r="AR158" s="18">
        <v>27.0444</v>
      </c>
      <c r="AS158" s="18">
        <v>24.218299999999999</v>
      </c>
      <c r="AT158" s="19">
        <v>0.65644666529113727</v>
      </c>
      <c r="AU158" s="19">
        <v>0.13364338624338629</v>
      </c>
      <c r="AV158" s="29">
        <f>AVERAGE(AR158:AR159)</f>
        <v>26.698650000000001</v>
      </c>
      <c r="AW158" s="29">
        <f>AVERAGE(AS158:AS159)</f>
        <v>24.327300000000001</v>
      </c>
      <c r="AX158" s="29">
        <f>AVERAGE(AT158:AT159)</f>
        <v>0.69634788045440388</v>
      </c>
      <c r="AY158" s="29">
        <f>AVERAGE(AU158:AU159)</f>
        <v>0.13150264550264554</v>
      </c>
    </row>
    <row r="159" spans="1:51" x14ac:dyDescent="0.2">
      <c r="A159" s="35">
        <v>79</v>
      </c>
      <c r="B159" s="14">
        <v>1</v>
      </c>
      <c r="C159" s="15">
        <v>12</v>
      </c>
      <c r="D159" s="15">
        <v>6</v>
      </c>
      <c r="E159" s="15">
        <v>2002</v>
      </c>
      <c r="F159" s="16">
        <v>7</v>
      </c>
      <c r="G159" s="18">
        <v>7.2240000000000002</v>
      </c>
      <c r="H159" s="17">
        <v>4.633637515385665</v>
      </c>
      <c r="I159" s="17">
        <v>201.94140312604441</v>
      </c>
      <c r="J159" s="149">
        <v>1.6</v>
      </c>
      <c r="K159" s="149">
        <v>0</v>
      </c>
      <c r="L159" s="17">
        <v>0.66545899999999991</v>
      </c>
      <c r="M159" s="17">
        <v>0.06</v>
      </c>
      <c r="N159" s="17">
        <v>0</v>
      </c>
      <c r="O159" s="17">
        <v>0.06</v>
      </c>
      <c r="P159" s="17">
        <v>0.03</v>
      </c>
      <c r="Q159" s="17">
        <v>0.54</v>
      </c>
      <c r="R159" s="18">
        <v>8.0715175361168008</v>
      </c>
      <c r="S159" s="21">
        <v>2.4233253288375206E-3</v>
      </c>
      <c r="T159" s="46">
        <v>2080.8000000000002</v>
      </c>
      <c r="U159" s="46">
        <v>404.1</v>
      </c>
      <c r="V159" s="24">
        <v>36.994</v>
      </c>
      <c r="W159" s="18">
        <v>-9999</v>
      </c>
      <c r="X159" s="18">
        <v>37.006</v>
      </c>
      <c r="Y159" s="18">
        <v>26.352900000000002</v>
      </c>
      <c r="Z159" s="18">
        <v>24.436299999999999</v>
      </c>
      <c r="AA159" s="17">
        <v>-9999</v>
      </c>
      <c r="AB159" s="17">
        <v>-9999</v>
      </c>
      <c r="AC159" s="17">
        <v>94.187495690103034</v>
      </c>
      <c r="AD159" s="17">
        <v>-9999</v>
      </c>
      <c r="AE159" s="17">
        <v>-9999</v>
      </c>
      <c r="AF159" s="17">
        <f t="shared" si="10"/>
        <v>91.917142275888594</v>
      </c>
      <c r="AG159" s="14">
        <v>-9999</v>
      </c>
      <c r="AH159" s="17">
        <v>-9999</v>
      </c>
      <c r="AI159" s="17">
        <v>-9999</v>
      </c>
      <c r="AJ159" s="14">
        <v>-9999</v>
      </c>
      <c r="AK159" s="14">
        <v>-9999</v>
      </c>
      <c r="AL159" s="19">
        <v>0.73624909561767038</v>
      </c>
      <c r="AM159" s="19">
        <v>0.12936190476190479</v>
      </c>
      <c r="AN159" s="19">
        <v>0.13073809523809526</v>
      </c>
      <c r="AP159" s="35">
        <v>79</v>
      </c>
      <c r="AQ159" s="16">
        <v>7</v>
      </c>
      <c r="AR159" s="18">
        <v>26.352900000000002</v>
      </c>
      <c r="AS159" s="18">
        <v>24.436299999999999</v>
      </c>
      <c r="AT159" s="19">
        <v>0.73624909561767038</v>
      </c>
      <c r="AU159" s="19">
        <v>0.12936190476190479</v>
      </c>
    </row>
    <row r="160" spans="1:51" x14ac:dyDescent="0.2">
      <c r="A160" s="15">
        <v>80</v>
      </c>
      <c r="B160" s="15">
        <v>1</v>
      </c>
      <c r="C160" s="15">
        <v>9</v>
      </c>
      <c r="D160" s="15">
        <v>7</v>
      </c>
      <c r="E160" s="15">
        <v>2002</v>
      </c>
      <c r="F160" s="15">
        <v>1</v>
      </c>
      <c r="G160" s="151">
        <v>1.9319999999999999</v>
      </c>
      <c r="H160" s="152">
        <v>5.4990512969726026</v>
      </c>
      <c r="I160" s="17">
        <v>239.36660564391133</v>
      </c>
      <c r="J160" s="17">
        <v>2.11</v>
      </c>
      <c r="K160" s="17">
        <v>0</v>
      </c>
      <c r="L160" s="17">
        <v>0.88</v>
      </c>
      <c r="M160" s="17">
        <v>0.12</v>
      </c>
      <c r="N160" s="17">
        <v>0.02</v>
      </c>
      <c r="O160" s="17">
        <v>0.01</v>
      </c>
      <c r="P160" s="17">
        <v>0.06</v>
      </c>
      <c r="Q160" s="17">
        <v>0.83</v>
      </c>
      <c r="R160" s="18">
        <v>8.1207909669193512</v>
      </c>
      <c r="S160" s="21">
        <v>2.4060000000000002E-3</v>
      </c>
      <c r="T160" s="46">
        <v>2032.3</v>
      </c>
      <c r="U160" s="46">
        <v>317.3</v>
      </c>
      <c r="V160" s="24">
        <v>36.959666666666671</v>
      </c>
      <c r="W160" s="18">
        <v>-9999</v>
      </c>
      <c r="X160" s="18">
        <v>36.944200000000002</v>
      </c>
      <c r="Y160" s="18">
        <v>24.106300000000001</v>
      </c>
      <c r="Z160" s="18">
        <v>25.0823</v>
      </c>
      <c r="AA160" s="17">
        <v>-9999</v>
      </c>
      <c r="AB160" s="17">
        <v>-9999</v>
      </c>
      <c r="AC160" s="17">
        <v>356.41997590473323</v>
      </c>
      <c r="AD160" s="17">
        <v>31.744824189296388</v>
      </c>
      <c r="AE160" s="17">
        <v>13.093199047826264</v>
      </c>
      <c r="AF160" s="17">
        <f t="shared" si="10"/>
        <v>347.82860925610743</v>
      </c>
      <c r="AG160" s="17">
        <f t="shared" ref="AG160:AG168" si="11">AD160/1.0247</f>
        <v>30.979627392696781</v>
      </c>
      <c r="AH160" s="17">
        <v>-9999</v>
      </c>
      <c r="AI160" s="17">
        <v>-9999</v>
      </c>
      <c r="AJ160" s="14">
        <v>-9999</v>
      </c>
      <c r="AK160" s="14">
        <v>-9999</v>
      </c>
      <c r="AL160" s="19">
        <v>13.870579637045864</v>
      </c>
      <c r="AM160" s="19">
        <v>1.9205502645502648</v>
      </c>
      <c r="AN160" s="19">
        <v>1.3567097354497366</v>
      </c>
      <c r="AP160" s="15">
        <v>80</v>
      </c>
      <c r="AQ160" s="15">
        <v>1</v>
      </c>
      <c r="AR160" s="18">
        <v>24.106300000000001</v>
      </c>
      <c r="AS160" s="18">
        <v>25.0823</v>
      </c>
      <c r="AT160" s="19">
        <v>13.870579637045864</v>
      </c>
      <c r="AU160" s="19">
        <v>1.9205502645502648</v>
      </c>
      <c r="AV160" s="29">
        <f>AVERAGE(AR160:AR161)</f>
        <v>23.140149999999998</v>
      </c>
      <c r="AW160" s="29">
        <f>AVERAGE(AS160:AS161)</f>
        <v>25.366949999999999</v>
      </c>
      <c r="AX160" s="29">
        <f>AVERAGE(AT160:AT161)</f>
        <v>13.392543902914772</v>
      </c>
      <c r="AY160" s="29">
        <f>AVERAGE(AU160:AU161)</f>
        <v>2.0704021164021169</v>
      </c>
    </row>
    <row r="161" spans="1:51" x14ac:dyDescent="0.2">
      <c r="A161" s="15">
        <v>80</v>
      </c>
      <c r="B161" s="15">
        <v>1</v>
      </c>
      <c r="C161" s="15">
        <v>9</v>
      </c>
      <c r="D161" s="15">
        <v>7</v>
      </c>
      <c r="E161" s="15">
        <v>2002</v>
      </c>
      <c r="F161" s="15">
        <v>7</v>
      </c>
      <c r="G161" s="151">
        <v>6.2850000000000001</v>
      </c>
      <c r="H161" s="151">
        <v>3.6327318570672738</v>
      </c>
      <c r="I161" s="17">
        <v>158.14424281101626</v>
      </c>
      <c r="J161" s="17">
        <v>3.71</v>
      </c>
      <c r="K161" s="17">
        <v>0.02</v>
      </c>
      <c r="L161" s="17">
        <v>5.54</v>
      </c>
      <c r="M161" s="17">
        <v>0.1</v>
      </c>
      <c r="N161" s="17">
        <v>0.4</v>
      </c>
      <c r="O161" s="17">
        <v>4.53</v>
      </c>
      <c r="P161" s="17">
        <v>0.27</v>
      </c>
      <c r="Q161" s="17">
        <v>2.38</v>
      </c>
      <c r="R161" s="18">
        <v>7.9914830200623079</v>
      </c>
      <c r="S161" s="21">
        <v>2.4105217514887429E-3</v>
      </c>
      <c r="T161" s="46">
        <v>2118.8000000000002</v>
      </c>
      <c r="U161" s="46">
        <v>426.8</v>
      </c>
      <c r="V161" s="24">
        <v>36.974333333333334</v>
      </c>
      <c r="W161" s="18">
        <v>-9999</v>
      </c>
      <c r="X161" s="18">
        <v>36.950699999999998</v>
      </c>
      <c r="Y161" s="18">
        <v>22.173999999999999</v>
      </c>
      <c r="Z161" s="18">
        <v>25.651599999999998</v>
      </c>
      <c r="AA161" s="17">
        <v>-9999</v>
      </c>
      <c r="AB161" s="17">
        <v>-9999</v>
      </c>
      <c r="AC161" s="17">
        <v>390.1551999615599</v>
      </c>
      <c r="AD161" s="17">
        <v>50.770788049562597</v>
      </c>
      <c r="AE161" s="17">
        <v>8.961488565972914</v>
      </c>
      <c r="AF161" s="17">
        <f t="shared" si="10"/>
        <v>380.75065869187074</v>
      </c>
      <c r="AG161" s="17">
        <f t="shared" si="11"/>
        <v>49.54697770036362</v>
      </c>
      <c r="AH161" s="17">
        <v>-9999</v>
      </c>
      <c r="AI161" s="17">
        <v>-9999</v>
      </c>
      <c r="AJ161" s="14">
        <v>-9999</v>
      </c>
      <c r="AK161" s="14">
        <v>-9999</v>
      </c>
      <c r="AL161" s="19">
        <v>12.91450816878368</v>
      </c>
      <c r="AM161" s="19">
        <v>2.2202539682539686</v>
      </c>
      <c r="AN161" s="19">
        <v>1.6465660317460318</v>
      </c>
      <c r="AP161" s="15">
        <v>80</v>
      </c>
      <c r="AQ161" s="15">
        <v>7</v>
      </c>
      <c r="AR161" s="18">
        <v>22.173999999999999</v>
      </c>
      <c r="AS161" s="18">
        <v>25.651599999999998</v>
      </c>
      <c r="AT161" s="19">
        <v>12.91450816878368</v>
      </c>
      <c r="AU161" s="19">
        <v>2.2202539682539686</v>
      </c>
    </row>
    <row r="162" spans="1:51" x14ac:dyDescent="0.2">
      <c r="A162" s="35">
        <v>81</v>
      </c>
      <c r="B162" s="14">
        <v>1</v>
      </c>
      <c r="C162" s="15">
        <v>6</v>
      </c>
      <c r="D162" s="15">
        <v>8</v>
      </c>
      <c r="E162" s="15">
        <v>2002</v>
      </c>
      <c r="F162" s="16">
        <v>1</v>
      </c>
      <c r="G162" s="18">
        <v>2.145</v>
      </c>
      <c r="H162" s="19">
        <v>4.7815693642519426</v>
      </c>
      <c r="I162" s="19">
        <v>208.49467752671001</v>
      </c>
      <c r="J162" s="149">
        <v>1.639</v>
      </c>
      <c r="K162" s="17">
        <v>0</v>
      </c>
      <c r="L162" s="17">
        <v>0.79</v>
      </c>
      <c r="M162" s="17">
        <v>0</v>
      </c>
      <c r="N162" s="17">
        <v>0.02</v>
      </c>
      <c r="O162" s="17">
        <v>7.0000000000000007E-2</v>
      </c>
      <c r="P162" s="17">
        <v>0.04</v>
      </c>
      <c r="Q162" s="17">
        <v>0.48</v>
      </c>
      <c r="R162" s="18">
        <v>8.0848872001666194</v>
      </c>
      <c r="S162" s="21">
        <v>2.4130000000000002E-3</v>
      </c>
      <c r="T162" s="46">
        <v>2066.8000000000002</v>
      </c>
      <c r="U162" s="46">
        <v>410.7</v>
      </c>
      <c r="V162" s="24">
        <v>36.773333333333333</v>
      </c>
      <c r="W162" s="18">
        <v>-9999</v>
      </c>
      <c r="X162" s="18">
        <v>36.757300000000001</v>
      </c>
      <c r="Y162" s="18">
        <v>27.5501</v>
      </c>
      <c r="Z162" s="18">
        <v>23.8841</v>
      </c>
      <c r="AA162" s="17">
        <v>-9999</v>
      </c>
      <c r="AB162" s="17">
        <v>-9999</v>
      </c>
      <c r="AC162" s="17">
        <v>99.708163814006085</v>
      </c>
      <c r="AD162" s="17">
        <v>12.656154677623219</v>
      </c>
      <c r="AE162" s="17">
        <v>9.1872514835699626</v>
      </c>
      <c r="AF162" s="17">
        <f t="shared" si="10"/>
        <v>97.304736814683409</v>
      </c>
      <c r="AG162" s="17">
        <f t="shared" si="11"/>
        <v>12.351082929270245</v>
      </c>
      <c r="AH162" s="17">
        <v>-9999</v>
      </c>
      <c r="AI162" s="17">
        <v>-9999</v>
      </c>
      <c r="AJ162" s="14">
        <v>-9999</v>
      </c>
      <c r="AK162" s="14">
        <v>-9999</v>
      </c>
      <c r="AL162" s="38">
        <v>2.7050876176151939</v>
      </c>
      <c r="AM162" s="19">
        <v>0.18456243386243387</v>
      </c>
      <c r="AN162" s="19">
        <v>0.14865456613756622</v>
      </c>
      <c r="AP162" s="35">
        <v>81</v>
      </c>
      <c r="AQ162" s="16">
        <v>1</v>
      </c>
      <c r="AR162" s="18">
        <v>27.5501</v>
      </c>
      <c r="AS162" s="18">
        <v>23.8841</v>
      </c>
      <c r="AT162" s="38">
        <v>2.7050876176151939</v>
      </c>
      <c r="AU162" s="19">
        <v>0.18456243386243387</v>
      </c>
      <c r="AV162" s="29">
        <f>AVERAGE(AR162:AR163)</f>
        <v>27.235250000000001</v>
      </c>
      <c r="AW162" s="29">
        <f>AVERAGE(AS162:AS163)</f>
        <v>23.985849999999999</v>
      </c>
      <c r="AX162" s="29">
        <f>AVERAGE(AT162:AT163)</f>
        <v>2.9389768697052139</v>
      </c>
      <c r="AY162" s="29">
        <f>AVERAGE(AU162:AU163)</f>
        <v>0.18563280423280426</v>
      </c>
    </row>
    <row r="163" spans="1:51" x14ac:dyDescent="0.2">
      <c r="A163" s="35">
        <v>81</v>
      </c>
      <c r="B163" s="14">
        <v>1</v>
      </c>
      <c r="C163" s="15">
        <v>6</v>
      </c>
      <c r="D163" s="15">
        <v>8</v>
      </c>
      <c r="E163" s="15">
        <v>2002</v>
      </c>
      <c r="F163" s="16">
        <v>7</v>
      </c>
      <c r="G163" s="18">
        <v>5.282</v>
      </c>
      <c r="H163" s="19">
        <v>4.6958696025942448</v>
      </c>
      <c r="I163" s="19">
        <v>204.71832993231544</v>
      </c>
      <c r="J163" s="149">
        <v>1.49</v>
      </c>
      <c r="K163" s="17">
        <v>0</v>
      </c>
      <c r="L163" s="17">
        <v>0.85</v>
      </c>
      <c r="M163" s="17">
        <v>0.22</v>
      </c>
      <c r="N163" s="17">
        <v>0</v>
      </c>
      <c r="O163" s="17">
        <v>0.06</v>
      </c>
      <c r="P163" s="17">
        <v>0.05</v>
      </c>
      <c r="Q163" s="17">
        <v>0.43</v>
      </c>
      <c r="R163" s="18">
        <v>8.081720487165974</v>
      </c>
      <c r="S163" s="21">
        <v>2.4294845703810523E-3</v>
      </c>
      <c r="T163" s="46">
        <v>2081.5</v>
      </c>
      <c r="U163" s="46">
        <v>403.4</v>
      </c>
      <c r="V163" s="24">
        <v>36.776666666666671</v>
      </c>
      <c r="W163" s="18">
        <v>-9999</v>
      </c>
      <c r="X163" s="24">
        <v>36.8262</v>
      </c>
      <c r="Y163" s="18">
        <v>26.920400000000001</v>
      </c>
      <c r="Z163" s="18">
        <v>24.087599999999998</v>
      </c>
      <c r="AA163" s="17">
        <v>-9999</v>
      </c>
      <c r="AB163" s="17">
        <v>-9999</v>
      </c>
      <c r="AC163" s="17">
        <v>112.55410156156763</v>
      </c>
      <c r="AD163" s="17">
        <v>14.320954093793134</v>
      </c>
      <c r="AE163" s="17">
        <v>9.1652862415682215</v>
      </c>
      <c r="AF163" s="17">
        <f t="shared" si="10"/>
        <v>109.84102816587064</v>
      </c>
      <c r="AG163" s="17">
        <f t="shared" si="11"/>
        <v>13.975752994821054</v>
      </c>
      <c r="AH163" s="17">
        <v>-9999</v>
      </c>
      <c r="AI163" s="17">
        <v>-9999</v>
      </c>
      <c r="AJ163" s="14">
        <v>-9999</v>
      </c>
      <c r="AK163" s="14">
        <v>-9999</v>
      </c>
      <c r="AL163" s="38">
        <v>3.1728661217952339</v>
      </c>
      <c r="AM163" s="19">
        <v>0.18670317460317465</v>
      </c>
      <c r="AN163" s="19">
        <v>0.15113782539682541</v>
      </c>
      <c r="AP163" s="35">
        <v>81</v>
      </c>
      <c r="AQ163" s="16">
        <v>7</v>
      </c>
      <c r="AR163" s="18">
        <v>26.920400000000001</v>
      </c>
      <c r="AS163" s="18">
        <v>24.087599999999998</v>
      </c>
      <c r="AT163" s="38">
        <v>3.1728661217952339</v>
      </c>
      <c r="AU163" s="19">
        <v>0.18670317460317465</v>
      </c>
    </row>
    <row r="164" spans="1:51" x14ac:dyDescent="0.2">
      <c r="A164" s="35">
        <v>82</v>
      </c>
      <c r="B164" s="14">
        <v>1</v>
      </c>
      <c r="C164" s="15">
        <v>3</v>
      </c>
      <c r="D164" s="15">
        <v>10</v>
      </c>
      <c r="E164" s="15">
        <v>2002</v>
      </c>
      <c r="F164" s="16">
        <v>1</v>
      </c>
      <c r="G164" s="18">
        <v>1.5780000000000001</v>
      </c>
      <c r="H164" s="17">
        <v>4.9585985829910992</v>
      </c>
      <c r="I164" s="17">
        <v>216.35915443285305</v>
      </c>
      <c r="J164" s="149">
        <v>1.82</v>
      </c>
      <c r="K164" s="149">
        <v>0.82278000000000007</v>
      </c>
      <c r="L164" s="17">
        <v>1.1086849999999999</v>
      </c>
      <c r="M164" s="17">
        <v>2.15</v>
      </c>
      <c r="N164" s="17">
        <v>0</v>
      </c>
      <c r="O164" s="17">
        <v>0.06</v>
      </c>
      <c r="P164" s="17">
        <v>0.21</v>
      </c>
      <c r="Q164" s="17">
        <v>1.65</v>
      </c>
      <c r="R164" s="18">
        <v>8.1011341993711348</v>
      </c>
      <c r="S164" s="21">
        <v>2.4350000000000001E-3</v>
      </c>
      <c r="T164" s="46">
        <v>2075.8000000000002</v>
      </c>
      <c r="U164" s="46">
        <v>412.3</v>
      </c>
      <c r="V164" s="24">
        <v>36.430999999999997</v>
      </c>
      <c r="W164" s="18">
        <v>-9999</v>
      </c>
      <c r="X164" s="18">
        <v>36.435000000000002</v>
      </c>
      <c r="Y164" s="18">
        <v>28.7959</v>
      </c>
      <c r="Z164" s="18">
        <v>23.212700000000002</v>
      </c>
      <c r="AA164" s="17">
        <v>-9999</v>
      </c>
      <c r="AB164" s="17">
        <v>-9999</v>
      </c>
      <c r="AC164" s="17">
        <v>99.322288557803319</v>
      </c>
      <c r="AD164" s="17">
        <v>11.660258239985069</v>
      </c>
      <c r="AE164" s="17">
        <v>9.9333378987013532</v>
      </c>
      <c r="AF164" s="17">
        <f t="shared" si="10"/>
        <v>96.928162933349583</v>
      </c>
      <c r="AG164" s="17">
        <f t="shared" si="11"/>
        <v>11.379192192822357</v>
      </c>
      <c r="AH164" s="17">
        <v>-9999</v>
      </c>
      <c r="AI164" s="17">
        <v>-9999</v>
      </c>
      <c r="AJ164" s="14">
        <v>-9999</v>
      </c>
      <c r="AK164" s="14">
        <v>-9999</v>
      </c>
      <c r="AL164" s="38">
        <v>2.2778257922843381</v>
      </c>
      <c r="AM164" s="19">
        <v>0.13991269841269843</v>
      </c>
      <c r="AN164" s="19">
        <v>0.14735330158730159</v>
      </c>
      <c r="AP164" s="35">
        <v>82</v>
      </c>
      <c r="AQ164" s="16">
        <v>1</v>
      </c>
      <c r="AR164" s="18">
        <v>28.7959</v>
      </c>
      <c r="AS164" s="18">
        <v>23.212700000000002</v>
      </c>
      <c r="AT164" s="38">
        <v>2.2778257922843381</v>
      </c>
      <c r="AU164" s="19">
        <v>0.13991269841269843</v>
      </c>
      <c r="AV164" s="29">
        <f>AVERAGE(AR164:AR165)</f>
        <v>28.5352</v>
      </c>
      <c r="AW164" s="29">
        <f>AVERAGE(AS164:AS165)</f>
        <v>23.2971</v>
      </c>
      <c r="AX164" s="29">
        <f>AVERAGE(AT164:AT165)</f>
        <v>2.2180003061373244</v>
      </c>
      <c r="AY164" s="29">
        <f>AVERAGE(AU164:AU165)</f>
        <v>0.13899523809523812</v>
      </c>
    </row>
    <row r="165" spans="1:51" x14ac:dyDescent="0.2">
      <c r="A165" s="35">
        <v>82</v>
      </c>
      <c r="B165" s="14">
        <v>1</v>
      </c>
      <c r="C165" s="15">
        <v>3</v>
      </c>
      <c r="D165" s="15">
        <v>10</v>
      </c>
      <c r="E165" s="15">
        <v>2002</v>
      </c>
      <c r="F165" s="16">
        <v>7</v>
      </c>
      <c r="G165" s="18">
        <v>7.5919999999999996</v>
      </c>
      <c r="H165" s="17">
        <v>4.8141096901588627</v>
      </c>
      <c r="I165" s="17">
        <v>210.02164479643099</v>
      </c>
      <c r="J165" s="149">
        <v>1.4560000000000002</v>
      </c>
      <c r="K165" s="149">
        <v>0.63994000000000006</v>
      </c>
      <c r="L165" s="17">
        <v>1.24437</v>
      </c>
      <c r="M165" s="17">
        <v>1.61</v>
      </c>
      <c r="N165" s="17">
        <v>0</v>
      </c>
      <c r="O165" s="17">
        <v>0.05</v>
      </c>
      <c r="P165" s="17">
        <v>0.03</v>
      </c>
      <c r="Q165" s="17">
        <v>1.52</v>
      </c>
      <c r="R165" s="18">
        <v>8.0933592361087072</v>
      </c>
      <c r="S165" s="21">
        <v>2.4200535338287765E-3</v>
      </c>
      <c r="T165" s="46">
        <v>2069.3000000000002</v>
      </c>
      <c r="U165" s="46">
        <v>413.1</v>
      </c>
      <c r="V165" s="24">
        <v>36.423000000000002</v>
      </c>
      <c r="W165" s="18">
        <v>-9999</v>
      </c>
      <c r="X165" s="18">
        <v>36.429000000000002</v>
      </c>
      <c r="Y165" s="18">
        <v>28.2745</v>
      </c>
      <c r="Z165" s="18">
        <v>23.381499999999999</v>
      </c>
      <c r="AA165" s="17">
        <v>-9999</v>
      </c>
      <c r="AB165" s="17">
        <v>-9999</v>
      </c>
      <c r="AC165" s="17">
        <v>91.699028033809569</v>
      </c>
      <c r="AD165" s="17">
        <v>11.113683634985769</v>
      </c>
      <c r="AE165" s="17">
        <v>9.621955907345292</v>
      </c>
      <c r="AF165" s="17">
        <f t="shared" si="10"/>
        <v>89.488658176841582</v>
      </c>
      <c r="AG165" s="17">
        <f t="shared" si="11"/>
        <v>10.84579255878381</v>
      </c>
      <c r="AH165" s="17">
        <v>-9999</v>
      </c>
      <c r="AI165" s="17">
        <v>-9999</v>
      </c>
      <c r="AJ165" s="14">
        <v>-9999</v>
      </c>
      <c r="AK165" s="14">
        <v>-9999</v>
      </c>
      <c r="AL165" s="38">
        <v>2.1581748199903101</v>
      </c>
      <c r="AM165" s="19">
        <v>0.13807777777777777</v>
      </c>
      <c r="AN165" s="19">
        <v>0.15439022222222232</v>
      </c>
      <c r="AP165" s="35">
        <v>82</v>
      </c>
      <c r="AQ165" s="16">
        <v>7</v>
      </c>
      <c r="AR165" s="18">
        <v>28.2745</v>
      </c>
      <c r="AS165" s="18">
        <v>23.381499999999999</v>
      </c>
      <c r="AT165" s="38">
        <v>2.1581748199903101</v>
      </c>
      <c r="AU165" s="19">
        <v>0.13807777777777777</v>
      </c>
    </row>
    <row r="166" spans="1:51" x14ac:dyDescent="0.2">
      <c r="A166" s="35">
        <v>83</v>
      </c>
      <c r="B166" s="14">
        <v>1</v>
      </c>
      <c r="C166" s="97">
        <v>7</v>
      </c>
      <c r="D166" s="15">
        <v>11</v>
      </c>
      <c r="E166" s="15">
        <v>2002</v>
      </c>
      <c r="F166" s="16">
        <v>1</v>
      </c>
      <c r="G166" s="18">
        <v>1.6839999999999999</v>
      </c>
      <c r="H166" s="17">
        <v>4.7</v>
      </c>
      <c r="I166" s="17">
        <v>205.09021603040401</v>
      </c>
      <c r="J166" s="17">
        <v>0.28000000000000003</v>
      </c>
      <c r="K166" s="149">
        <v>0.14699999999999996</v>
      </c>
      <c r="L166" s="17">
        <v>0.95550000000000002</v>
      </c>
      <c r="M166" s="17">
        <v>0.08</v>
      </c>
      <c r="N166" s="17">
        <v>0.03</v>
      </c>
      <c r="O166" s="17">
        <v>0</v>
      </c>
      <c r="P166" s="17">
        <v>0.06</v>
      </c>
      <c r="Q166" s="17">
        <v>0.23</v>
      </c>
      <c r="R166" s="18">
        <v>8.0739666253155313</v>
      </c>
      <c r="S166" s="21">
        <v>2.4127866871299052E-3</v>
      </c>
      <c r="T166" s="46">
        <v>2070.8000000000002</v>
      </c>
      <c r="U166" s="153">
        <v>377.7</v>
      </c>
      <c r="V166" s="119">
        <v>36.738333330000003</v>
      </c>
      <c r="W166" s="18">
        <v>-9999</v>
      </c>
      <c r="X166" s="18">
        <v>36.734368090827317</v>
      </c>
      <c r="Y166" s="18">
        <v>26.609400000000001</v>
      </c>
      <c r="Z166" s="18">
        <v>24.149799999999999</v>
      </c>
      <c r="AA166" s="17">
        <v>-9999</v>
      </c>
      <c r="AB166" s="17">
        <v>-9999</v>
      </c>
      <c r="AC166" s="17">
        <v>88.538958500359158</v>
      </c>
      <c r="AD166" s="17">
        <v>11.842449774984836</v>
      </c>
      <c r="AE166" s="17">
        <v>8.7186554931013021</v>
      </c>
      <c r="AF166" s="17">
        <f t="shared" si="10"/>
        <v>86.404760905981419</v>
      </c>
      <c r="AG166" s="17">
        <f t="shared" si="11"/>
        <v>11.556992070835207</v>
      </c>
      <c r="AH166" s="17">
        <v>-9999</v>
      </c>
      <c r="AI166" s="17">
        <v>-9999</v>
      </c>
      <c r="AJ166" s="14">
        <v>-9999</v>
      </c>
      <c r="AK166" s="14">
        <v>-9999</v>
      </c>
      <c r="AL166" s="38">
        <v>1.2938191413499285</v>
      </c>
      <c r="AM166" s="19">
        <v>0.11638662420382165</v>
      </c>
      <c r="AN166" s="19">
        <v>7.6620375796178322E-2</v>
      </c>
      <c r="AP166" s="35">
        <v>83</v>
      </c>
      <c r="AQ166" s="16">
        <v>1</v>
      </c>
      <c r="AR166" s="18">
        <v>26.609400000000001</v>
      </c>
      <c r="AS166" s="18">
        <v>24.149799999999999</v>
      </c>
      <c r="AT166" s="38">
        <v>1.2938191413499285</v>
      </c>
      <c r="AU166" s="19">
        <v>0.11638662420382165</v>
      </c>
      <c r="AV166" s="29">
        <f>AVERAGE(AR166:AR167)</f>
        <v>26.554749999999999</v>
      </c>
      <c r="AW166" s="29">
        <f>AVERAGE(AS166:AS167)</f>
        <v>24.173000000000002</v>
      </c>
      <c r="AX166" s="29">
        <f>AVERAGE(AT166:AT167)</f>
        <v>1.8158591344001844</v>
      </c>
      <c r="AY166" s="29">
        <f>AVERAGE(AU166:AU167)</f>
        <v>0.11679585987261146</v>
      </c>
    </row>
    <row r="167" spans="1:51" x14ac:dyDescent="0.2">
      <c r="A167" s="35">
        <v>83</v>
      </c>
      <c r="B167" s="14">
        <v>1</v>
      </c>
      <c r="C167" s="97">
        <v>7</v>
      </c>
      <c r="D167" s="15">
        <v>11</v>
      </c>
      <c r="E167" s="15">
        <v>2002</v>
      </c>
      <c r="F167" s="16">
        <v>7</v>
      </c>
      <c r="G167" s="18">
        <v>7.1440000000000001</v>
      </c>
      <c r="H167" s="17">
        <v>4.62</v>
      </c>
      <c r="I167" s="17">
        <v>201.43525547881504</v>
      </c>
      <c r="J167" s="17">
        <v>0.2</v>
      </c>
      <c r="K167" s="149">
        <v>4.7039999999999957E-2</v>
      </c>
      <c r="L167" s="17">
        <v>0.96004</v>
      </c>
      <c r="M167" s="17">
        <v>0.01</v>
      </c>
      <c r="N167" s="17">
        <v>0.01</v>
      </c>
      <c r="O167" s="17">
        <v>0.01</v>
      </c>
      <c r="P167" s="17">
        <v>0.03</v>
      </c>
      <c r="Q167" s="17">
        <v>0.16</v>
      </c>
      <c r="R167" s="18">
        <v>8.0647527112556201</v>
      </c>
      <c r="S167" s="21">
        <v>2.4096055136048665E-3</v>
      </c>
      <c r="T167" s="46">
        <v>2073.6999999999998</v>
      </c>
      <c r="U167" s="153">
        <v>387</v>
      </c>
      <c r="V167" s="119">
        <v>36.744</v>
      </c>
      <c r="W167" s="18">
        <v>-9999</v>
      </c>
      <c r="X167" s="18">
        <v>36.74682180750434</v>
      </c>
      <c r="Y167" s="18">
        <v>26.5001</v>
      </c>
      <c r="Z167" s="18">
        <v>24.196200000000001</v>
      </c>
      <c r="AA167" s="17">
        <v>-9999</v>
      </c>
      <c r="AB167" s="17">
        <v>-9999</v>
      </c>
      <c r="AC167" s="17">
        <v>94.012068620149549</v>
      </c>
      <c r="AD167" s="17">
        <v>12.206832844984369</v>
      </c>
      <c r="AE167" s="17">
        <v>8.9812600458242891</v>
      </c>
      <c r="AF167" s="17">
        <f t="shared" si="10"/>
        <v>91.745943808089734</v>
      </c>
      <c r="AG167" s="17">
        <f t="shared" si="11"/>
        <v>11.912591826860906</v>
      </c>
      <c r="AH167" s="17">
        <v>-9999</v>
      </c>
      <c r="AI167" s="17">
        <v>-9999</v>
      </c>
      <c r="AJ167" s="14">
        <v>-9999</v>
      </c>
      <c r="AK167" s="14">
        <v>-9999</v>
      </c>
      <c r="AL167" s="38">
        <v>2.3378991274504406</v>
      </c>
      <c r="AM167" s="19">
        <v>0.11720509554140127</v>
      </c>
      <c r="AN167" s="19">
        <v>8.2226904458598676E-2</v>
      </c>
      <c r="AP167" s="35">
        <v>83</v>
      </c>
      <c r="AQ167" s="16">
        <v>7</v>
      </c>
      <c r="AR167" s="18">
        <v>26.5001</v>
      </c>
      <c r="AS167" s="18">
        <v>24.196200000000001</v>
      </c>
      <c r="AT167" s="38">
        <v>2.3378991274504406</v>
      </c>
      <c r="AU167" s="19">
        <v>0.11720509554140127</v>
      </c>
    </row>
    <row r="168" spans="1:51" x14ac:dyDescent="0.2">
      <c r="A168" s="35">
        <v>84</v>
      </c>
      <c r="B168" s="14">
        <v>1</v>
      </c>
      <c r="C168" s="15">
        <v>5</v>
      </c>
      <c r="D168" s="15">
        <v>12</v>
      </c>
      <c r="E168" s="15">
        <v>2002</v>
      </c>
      <c r="F168" s="16">
        <v>1</v>
      </c>
      <c r="G168" s="18">
        <v>1.9510000000000001</v>
      </c>
      <c r="H168" s="17">
        <v>4.8811154492375994</v>
      </c>
      <c r="I168" s="17">
        <v>211.40878286060621</v>
      </c>
      <c r="J168" s="149">
        <v>4.9140000000000006</v>
      </c>
      <c r="K168" s="149">
        <v>0</v>
      </c>
      <c r="L168" s="17">
        <v>0.753</v>
      </c>
      <c r="M168" s="17">
        <v>0.05</v>
      </c>
      <c r="N168" s="17">
        <v>0.08</v>
      </c>
      <c r="O168" s="17">
        <v>0</v>
      </c>
      <c r="P168" s="17">
        <v>0.03</v>
      </c>
      <c r="Q168" s="17">
        <v>0.7</v>
      </c>
      <c r="R168" s="18">
        <v>8.0517398493308789</v>
      </c>
      <c r="S168" s="21">
        <v>2.4185921423827304E-3</v>
      </c>
      <c r="T168" s="46">
        <v>2089.1</v>
      </c>
      <c r="U168" s="153">
        <v>402.8</v>
      </c>
      <c r="V168" s="119">
        <v>36.871000000000002</v>
      </c>
      <c r="W168" s="18">
        <v>-9999</v>
      </c>
      <c r="X168" s="18">
        <v>36.873800000000003</v>
      </c>
      <c r="Y168" s="18">
        <v>24.244599999999998</v>
      </c>
      <c r="Z168" s="18">
        <v>24.987500000000001</v>
      </c>
      <c r="AA168" s="17">
        <v>-9999</v>
      </c>
      <c r="AB168" s="17">
        <v>-9999</v>
      </c>
      <c r="AC168" s="17">
        <v>176.68386269697399</v>
      </c>
      <c r="AD168" s="17">
        <v>21.884272673081973</v>
      </c>
      <c r="AE168" s="17">
        <v>9.4150239234760953</v>
      </c>
      <c r="AF168" s="17">
        <f t="shared" si="10"/>
        <v>172.42496603588756</v>
      </c>
      <c r="AG168" s="17">
        <f t="shared" si="11"/>
        <v>21.356760684182664</v>
      </c>
      <c r="AH168" s="17">
        <v>-9999</v>
      </c>
      <c r="AI168" s="17">
        <v>-9999</v>
      </c>
      <c r="AJ168" s="14">
        <v>-9999</v>
      </c>
      <c r="AK168" s="14">
        <v>-9999</v>
      </c>
      <c r="AL168" s="38">
        <v>14.285460307184001</v>
      </c>
      <c r="AM168" s="19">
        <v>0.96</v>
      </c>
      <c r="AN168" s="19">
        <v>0.63672159235668768</v>
      </c>
      <c r="AP168" s="35">
        <v>84</v>
      </c>
      <c r="AQ168" s="16">
        <v>1</v>
      </c>
      <c r="AR168" s="18">
        <v>24.244599999999998</v>
      </c>
      <c r="AS168" s="18">
        <v>24.987500000000001</v>
      </c>
      <c r="AT168" s="38">
        <v>14.285460307184001</v>
      </c>
      <c r="AU168" s="19">
        <v>0.96</v>
      </c>
      <c r="AV168" s="29">
        <f>AVERAGE(AR168:AR169)</f>
        <v>24.238399999999999</v>
      </c>
      <c r="AW168" s="29">
        <f>AVERAGE(AS168:AS169)</f>
        <v>24.989000000000001</v>
      </c>
      <c r="AX168" s="29">
        <f>AVERAGE(AT168:AT169)</f>
        <v>12.833628687371625</v>
      </c>
      <c r="AY168" s="29">
        <f>AVERAGE(AU168:AU169)</f>
        <v>0.95</v>
      </c>
    </row>
    <row r="169" spans="1:51" x14ac:dyDescent="0.2">
      <c r="A169" s="35">
        <v>84</v>
      </c>
      <c r="B169" s="14">
        <v>1</v>
      </c>
      <c r="C169" s="15">
        <v>5</v>
      </c>
      <c r="D169" s="15">
        <v>12</v>
      </c>
      <c r="E169" s="15">
        <v>2002</v>
      </c>
      <c r="F169" s="16">
        <v>7</v>
      </c>
      <c r="G169" s="18">
        <v>7.54</v>
      </c>
      <c r="H169" s="17">
        <v>4.7145156060178035</v>
      </c>
      <c r="I169" s="17">
        <v>205.38909664368742</v>
      </c>
      <c r="J169" s="149">
        <v>3.64</v>
      </c>
      <c r="K169" s="149">
        <v>0</v>
      </c>
      <c r="L169" s="17">
        <v>1.2175</v>
      </c>
      <c r="M169" s="17">
        <v>7.0000000000000007E-2</v>
      </c>
      <c r="N169" s="17">
        <v>0.02</v>
      </c>
      <c r="O169" s="17">
        <v>0.01</v>
      </c>
      <c r="P169" s="17">
        <v>0.03</v>
      </c>
      <c r="Q169" s="17">
        <v>0.7</v>
      </c>
      <c r="R169" s="18">
        <v>8.0412221319928889</v>
      </c>
      <c r="S169" s="21">
        <v>2.4135800935295836E-3</v>
      </c>
      <c r="T169" s="46">
        <v>2091.5</v>
      </c>
      <c r="U169" s="153">
        <v>414.7</v>
      </c>
      <c r="V169" s="119">
        <v>36.872</v>
      </c>
      <c r="W169" s="18">
        <v>-9999</v>
      </c>
      <c r="X169" s="18">
        <v>36.872900000000001</v>
      </c>
      <c r="Y169" s="18">
        <v>24.232199999999999</v>
      </c>
      <c r="Z169" s="18">
        <v>24.990500000000001</v>
      </c>
      <c r="AA169" s="17">
        <v>-9999</v>
      </c>
      <c r="AB169" s="17">
        <v>-9999</v>
      </c>
      <c r="AC169" s="17">
        <v>-9999</v>
      </c>
      <c r="AD169" s="17">
        <v>-9999</v>
      </c>
      <c r="AE169" s="17">
        <v>-9999</v>
      </c>
      <c r="AF169" s="17">
        <v>-9999</v>
      </c>
      <c r="AG169" s="17">
        <v>-9999</v>
      </c>
      <c r="AH169" s="17">
        <v>-9999</v>
      </c>
      <c r="AI169" s="17">
        <v>-9999</v>
      </c>
      <c r="AJ169" s="14">
        <v>-9999</v>
      </c>
      <c r="AK169" s="14">
        <v>-9999</v>
      </c>
      <c r="AL169" s="38">
        <v>11.381797067559249</v>
      </c>
      <c r="AM169" s="19">
        <v>0.94</v>
      </c>
      <c r="AN169" s="19">
        <v>0.65215796178343921</v>
      </c>
      <c r="AP169" s="35">
        <v>84</v>
      </c>
      <c r="AQ169" s="16">
        <v>7</v>
      </c>
      <c r="AR169" s="18">
        <v>24.232199999999999</v>
      </c>
      <c r="AS169" s="18">
        <v>24.990500000000001</v>
      </c>
      <c r="AT169" s="38">
        <v>11.381797067559249</v>
      </c>
      <c r="AU169" s="19">
        <v>0.94</v>
      </c>
    </row>
    <row r="170" spans="1:51" x14ac:dyDescent="0.2">
      <c r="A170" s="35">
        <v>85</v>
      </c>
      <c r="B170" s="14">
        <v>1</v>
      </c>
      <c r="C170" s="15">
        <v>14</v>
      </c>
      <c r="D170" s="15">
        <v>1</v>
      </c>
      <c r="E170" s="15">
        <v>2003</v>
      </c>
      <c r="F170" s="16">
        <v>1</v>
      </c>
      <c r="G170" s="18">
        <v>1.7010000000000001</v>
      </c>
      <c r="H170" s="17">
        <v>4.9400000000000004</v>
      </c>
      <c r="I170" s="17">
        <v>215.31882041860865</v>
      </c>
      <c r="J170" s="149">
        <v>1.25</v>
      </c>
      <c r="K170" s="149">
        <v>5.879999999999997E-2</v>
      </c>
      <c r="L170" s="17">
        <v>0.84428999999999998</v>
      </c>
      <c r="M170" s="17">
        <v>0.09</v>
      </c>
      <c r="N170" s="17">
        <v>0.03</v>
      </c>
      <c r="O170" s="17">
        <v>0.05</v>
      </c>
      <c r="P170" s="17">
        <v>0.04</v>
      </c>
      <c r="Q170" s="17">
        <v>0.27</v>
      </c>
      <c r="R170" s="119">
        <v>8.0579895107502004</v>
      </c>
      <c r="S170" s="21">
        <v>2.4169721652705922E-3</v>
      </c>
      <c r="T170" s="46">
        <v>2083.6999999999998</v>
      </c>
      <c r="U170" s="46">
        <v>381.8</v>
      </c>
      <c r="V170" s="119">
        <v>36.89</v>
      </c>
      <c r="W170" s="18">
        <v>-9999</v>
      </c>
      <c r="X170" s="145">
        <v>36.784995405692129</v>
      </c>
      <c r="Y170" s="18">
        <v>24.1083</v>
      </c>
      <c r="Z170" s="18">
        <v>24.962900000000001</v>
      </c>
      <c r="AA170" s="17">
        <v>-9999</v>
      </c>
      <c r="AB170" s="17">
        <v>-9999</v>
      </c>
      <c r="AC170" s="17">
        <v>-9999</v>
      </c>
      <c r="AD170" s="17">
        <v>-9999</v>
      </c>
      <c r="AE170" s="17">
        <v>-9999</v>
      </c>
      <c r="AF170" s="17">
        <v>-9999</v>
      </c>
      <c r="AG170" s="17">
        <v>-9999</v>
      </c>
      <c r="AH170" s="17">
        <v>-9999</v>
      </c>
      <c r="AI170" s="17">
        <v>-9999</v>
      </c>
      <c r="AJ170" s="14">
        <v>-9999</v>
      </c>
      <c r="AK170" s="14">
        <v>-9999</v>
      </c>
      <c r="AL170" s="38">
        <v>16.153819394347568</v>
      </c>
      <c r="AM170" s="19">
        <v>2.4300000000000002</v>
      </c>
      <c r="AN170" s="19">
        <v>1.7823031847133755</v>
      </c>
      <c r="AP170" s="35">
        <v>85</v>
      </c>
      <c r="AQ170" s="16">
        <v>1</v>
      </c>
      <c r="AR170" s="18">
        <v>24.1083</v>
      </c>
      <c r="AS170" s="18">
        <v>24.962900000000001</v>
      </c>
      <c r="AT170" s="38">
        <v>16.153819394347568</v>
      </c>
      <c r="AU170" s="19">
        <v>2.4300000000000002</v>
      </c>
      <c r="AV170" s="29">
        <f>AVERAGE(AR170:AR171)</f>
        <v>23.736699999999999</v>
      </c>
      <c r="AW170" s="29">
        <f>AVERAGE(AS170:AS171)</f>
        <v>25.112500000000001</v>
      </c>
      <c r="AX170" s="29">
        <f>AVERAGE(AT170:AT171)</f>
        <v>15.131066551633355</v>
      </c>
      <c r="AY170" s="29">
        <f>AVERAGE(AU170:AU171)</f>
        <v>2.605</v>
      </c>
    </row>
    <row r="171" spans="1:51" x14ac:dyDescent="0.2">
      <c r="A171" s="35">
        <v>85</v>
      </c>
      <c r="B171" s="14">
        <v>1</v>
      </c>
      <c r="C171" s="15">
        <v>14</v>
      </c>
      <c r="D171" s="15">
        <v>1</v>
      </c>
      <c r="E171" s="15">
        <v>2003</v>
      </c>
      <c r="F171" s="16">
        <v>7</v>
      </c>
      <c r="G171" s="18">
        <v>6.3689999999999998</v>
      </c>
      <c r="H171" s="17">
        <v>4.8899999999999997</v>
      </c>
      <c r="I171" s="17">
        <v>212.90090964016372</v>
      </c>
      <c r="J171" s="149">
        <v>1</v>
      </c>
      <c r="K171" s="149">
        <v>5.879999999999997E-2</v>
      </c>
      <c r="L171" s="17">
        <v>0.85856999999999994</v>
      </c>
      <c r="M171" s="17">
        <v>0.06</v>
      </c>
      <c r="N171" s="17">
        <v>0.01</v>
      </c>
      <c r="O171" s="17">
        <v>0.06</v>
      </c>
      <c r="P171" s="17">
        <v>0.02</v>
      </c>
      <c r="Q171" s="17">
        <v>0.34</v>
      </c>
      <c r="R171" s="119">
        <v>8.0624657749986817</v>
      </c>
      <c r="S171" s="21">
        <v>2.4128451242824474E-3</v>
      </c>
      <c r="T171" s="46">
        <v>2077.1</v>
      </c>
      <c r="U171" s="46">
        <v>365.2</v>
      </c>
      <c r="V171" s="119">
        <v>36.884999999999998</v>
      </c>
      <c r="W171" s="18">
        <v>-9999</v>
      </c>
      <c r="X171" s="18">
        <v>36.889083847568195</v>
      </c>
      <c r="Y171" s="18">
        <v>23.365100000000002</v>
      </c>
      <c r="Z171" s="18">
        <v>25.2621</v>
      </c>
      <c r="AA171" s="17">
        <v>-9999</v>
      </c>
      <c r="AB171" s="17">
        <v>-9999</v>
      </c>
      <c r="AC171" s="17">
        <v>454.07051277408044</v>
      </c>
      <c r="AD171" s="17">
        <v>48.615268088172982</v>
      </c>
      <c r="AE171" s="17">
        <v>10.891991023698253</v>
      </c>
      <c r="AF171" s="17">
        <f t="shared" ref="AF171:AF202" si="12">AC171/1.0247</f>
        <v>443.12531743347364</v>
      </c>
      <c r="AG171" s="17">
        <f t="shared" ref="AG171:AG202" si="13">AD171/1.0247</f>
        <v>47.443415719891661</v>
      </c>
      <c r="AH171" s="17">
        <v>-9999</v>
      </c>
      <c r="AI171" s="17">
        <v>-9999</v>
      </c>
      <c r="AJ171" s="14">
        <v>-9999</v>
      </c>
      <c r="AK171" s="14">
        <v>-9999</v>
      </c>
      <c r="AL171" s="38">
        <v>14.108313708919141</v>
      </c>
      <c r="AM171" s="19">
        <v>2.78</v>
      </c>
      <c r="AN171" s="19">
        <v>1.466815222929936</v>
      </c>
      <c r="AP171" s="35">
        <v>85</v>
      </c>
      <c r="AQ171" s="16">
        <v>7</v>
      </c>
      <c r="AR171" s="18">
        <v>23.365100000000002</v>
      </c>
      <c r="AS171" s="18">
        <v>25.2621</v>
      </c>
      <c r="AT171" s="38">
        <v>14.108313708919141</v>
      </c>
      <c r="AU171" s="19">
        <v>2.78</v>
      </c>
    </row>
    <row r="172" spans="1:51" x14ac:dyDescent="0.2">
      <c r="A172" s="35">
        <v>86</v>
      </c>
      <c r="B172" s="14">
        <v>1</v>
      </c>
      <c r="C172" s="97">
        <v>11</v>
      </c>
      <c r="D172" s="15">
        <v>2</v>
      </c>
      <c r="E172" s="15">
        <v>2003</v>
      </c>
      <c r="F172" s="16">
        <v>1</v>
      </c>
      <c r="G172" s="18">
        <v>2.508</v>
      </c>
      <c r="H172" s="17">
        <v>5.56</v>
      </c>
      <c r="I172" s="17">
        <v>241.94504503221083</v>
      </c>
      <c r="J172" s="17">
        <v>-9999</v>
      </c>
      <c r="K172" s="17">
        <v>-9999</v>
      </c>
      <c r="L172" s="17">
        <v>-9999</v>
      </c>
      <c r="M172" s="17">
        <v>0.28000000000000003</v>
      </c>
      <c r="N172" s="17">
        <v>0.05</v>
      </c>
      <c r="O172" s="17">
        <v>0.01</v>
      </c>
      <c r="P172" s="17">
        <v>0</v>
      </c>
      <c r="Q172" s="17">
        <v>0.23</v>
      </c>
      <c r="R172" s="119">
        <v>8.099918285317905</v>
      </c>
      <c r="S172" s="21">
        <v>2.4079614957839722E-3</v>
      </c>
      <c r="T172" s="46">
        <v>2048.1999999999998</v>
      </c>
      <c r="U172" s="46">
        <v>334.2</v>
      </c>
      <c r="V172" s="119">
        <v>36.902999999999999</v>
      </c>
      <c r="W172" s="18">
        <v>-9999</v>
      </c>
      <c r="X172" s="18">
        <v>36.909024676070764</v>
      </c>
      <c r="Y172" s="18">
        <v>23.9054</v>
      </c>
      <c r="Z172" s="119">
        <v>25.117599999999999</v>
      </c>
      <c r="AA172" s="17">
        <v>-9999</v>
      </c>
      <c r="AB172" s="17">
        <v>-9999</v>
      </c>
      <c r="AC172" s="17">
        <v>348.99544277493601</v>
      </c>
      <c r="AD172" s="17">
        <v>39.829376265009195</v>
      </c>
      <c r="AE172" s="17">
        <v>10.218164982266734</v>
      </c>
      <c r="AF172" s="17">
        <f t="shared" si="12"/>
        <v>340.5830416462731</v>
      </c>
      <c r="AG172" s="17">
        <f t="shared" si="13"/>
        <v>38.86930444521245</v>
      </c>
      <c r="AH172" s="17">
        <v>-9999</v>
      </c>
      <c r="AI172" s="17">
        <v>-9999</v>
      </c>
      <c r="AJ172" s="14">
        <v>-9999</v>
      </c>
      <c r="AK172" s="14">
        <v>-9999</v>
      </c>
      <c r="AL172" s="38">
        <v>17.314071654087879</v>
      </c>
      <c r="AM172" s="19">
        <v>3.8</v>
      </c>
      <c r="AN172" s="19">
        <v>1.8737318895966026</v>
      </c>
      <c r="AP172" s="35">
        <v>86</v>
      </c>
      <c r="AQ172" s="16">
        <v>1</v>
      </c>
      <c r="AR172" s="18">
        <v>23.9054</v>
      </c>
      <c r="AS172" s="119">
        <v>25.117599999999999</v>
      </c>
      <c r="AT172" s="38">
        <v>17.314071654087879</v>
      </c>
      <c r="AU172" s="19">
        <v>3.8</v>
      </c>
      <c r="AV172" s="29">
        <f>AVERAGE(AR172:AR173)</f>
        <v>23.577950000000001</v>
      </c>
      <c r="AW172" s="29">
        <f>AVERAGE(AS172:AS173)</f>
        <v>25.212600000000002</v>
      </c>
      <c r="AX172" s="29">
        <f>AVERAGE(AT172:AT173)</f>
        <v>17.371016490091684</v>
      </c>
      <c r="AY172" s="29">
        <f>AVERAGE(AU172:AU173)</f>
        <v>3.86</v>
      </c>
    </row>
    <row r="173" spans="1:51" x14ac:dyDescent="0.2">
      <c r="A173" s="35">
        <v>86</v>
      </c>
      <c r="B173" s="14">
        <v>1</v>
      </c>
      <c r="C173" s="97">
        <v>11</v>
      </c>
      <c r="D173" s="15">
        <v>2</v>
      </c>
      <c r="E173" s="15">
        <v>2003</v>
      </c>
      <c r="F173" s="16">
        <v>7</v>
      </c>
      <c r="G173" s="18">
        <v>7.2220000000000004</v>
      </c>
      <c r="H173" s="17">
        <v>5.56</v>
      </c>
      <c r="I173" s="17">
        <v>242.01545090579052</v>
      </c>
      <c r="J173" s="17">
        <v>-9999</v>
      </c>
      <c r="K173" s="17">
        <v>-9999</v>
      </c>
      <c r="L173" s="17">
        <v>-9999</v>
      </c>
      <c r="M173" s="17">
        <v>0.01</v>
      </c>
      <c r="N173" s="17">
        <v>0.01</v>
      </c>
      <c r="O173" s="17">
        <v>0.03</v>
      </c>
      <c r="P173" s="17">
        <v>0</v>
      </c>
      <c r="Q173" s="17">
        <v>0.48</v>
      </c>
      <c r="R173" s="119">
        <v>8.0917845553940833</v>
      </c>
      <c r="S173" s="21">
        <v>2.4271174660455341E-3</v>
      </c>
      <c r="T173" s="46">
        <v>2070.6</v>
      </c>
      <c r="U173" s="46">
        <v>336</v>
      </c>
      <c r="V173" s="119">
        <v>36.912999999999997</v>
      </c>
      <c r="W173" s="18">
        <v>-9999</v>
      </c>
      <c r="X173" s="18">
        <v>36.905171309564402</v>
      </c>
      <c r="Y173" s="18">
        <v>23.250499999999999</v>
      </c>
      <c r="Z173" s="119">
        <v>25.307600000000001</v>
      </c>
      <c r="AA173" s="17">
        <v>-9999</v>
      </c>
      <c r="AB173" s="17">
        <v>-9999</v>
      </c>
      <c r="AC173" s="17">
        <v>507.4352706677027</v>
      </c>
      <c r="AD173" s="17">
        <v>41.818120770717584</v>
      </c>
      <c r="AE173" s="17">
        <v>14.150532988881467</v>
      </c>
      <c r="AF173" s="17">
        <f t="shared" si="12"/>
        <v>495.20373833092879</v>
      </c>
      <c r="AG173" s="17">
        <f t="shared" si="13"/>
        <v>40.810111028318126</v>
      </c>
      <c r="AH173" s="17">
        <v>-9999</v>
      </c>
      <c r="AI173" s="17">
        <v>-9999</v>
      </c>
      <c r="AJ173" s="14">
        <v>-9999</v>
      </c>
      <c r="AK173" s="14">
        <v>-9999</v>
      </c>
      <c r="AL173" s="38">
        <v>17.427961326095492</v>
      </c>
      <c r="AM173" s="19">
        <v>3.92</v>
      </c>
      <c r="AN173" s="19">
        <v>1.930326454352441</v>
      </c>
      <c r="AP173" s="35">
        <v>86</v>
      </c>
      <c r="AQ173" s="16">
        <v>7</v>
      </c>
      <c r="AR173" s="18">
        <v>23.250499999999999</v>
      </c>
      <c r="AS173" s="119">
        <v>25.307600000000001</v>
      </c>
      <c r="AT173" s="38">
        <v>17.427961326095492</v>
      </c>
      <c r="AU173" s="19">
        <v>3.92</v>
      </c>
    </row>
    <row r="174" spans="1:51" x14ac:dyDescent="0.2">
      <c r="A174" s="35">
        <v>87</v>
      </c>
      <c r="B174" s="14">
        <v>1</v>
      </c>
      <c r="C174" s="15">
        <v>11</v>
      </c>
      <c r="D174" s="15">
        <v>3</v>
      </c>
      <c r="E174" s="15">
        <v>2003</v>
      </c>
      <c r="F174" s="16">
        <v>1</v>
      </c>
      <c r="G174" s="18">
        <v>2.6080000000000001</v>
      </c>
      <c r="H174" s="17">
        <v>5.2981809610749906</v>
      </c>
      <c r="I174" s="17">
        <v>230.69612922860495</v>
      </c>
      <c r="J174" s="149">
        <v>1.1830000000000001</v>
      </c>
      <c r="K174" s="149">
        <v>0.20250000000000001</v>
      </c>
      <c r="L174" s="17">
        <v>1.3739399999999999</v>
      </c>
      <c r="M174" s="17">
        <v>0.05</v>
      </c>
      <c r="N174" s="17">
        <v>0.08</v>
      </c>
      <c r="O174" s="17">
        <v>0.11</v>
      </c>
      <c r="P174" s="17">
        <v>7.0000000000000007E-2</v>
      </c>
      <c r="Q174" s="17">
        <v>0.44</v>
      </c>
      <c r="R174" s="119">
        <v>8.0655181707739541</v>
      </c>
      <c r="S174" s="154">
        <v>2.415E-3</v>
      </c>
      <c r="T174" s="46">
        <v>2077.8000000000002</v>
      </c>
      <c r="U174" s="46">
        <v>355.2</v>
      </c>
      <c r="V174" s="119">
        <v>36.797666669999998</v>
      </c>
      <c r="W174" s="18">
        <v>-9999</v>
      </c>
      <c r="X174" s="18">
        <v>36.794812631840117</v>
      </c>
      <c r="Y174" s="18">
        <v>22.853100000000001</v>
      </c>
      <c r="Z174" s="18">
        <v>25.3398</v>
      </c>
      <c r="AA174" s="17">
        <v>-9999</v>
      </c>
      <c r="AB174" s="17">
        <v>-9999</v>
      </c>
      <c r="AC174" s="17">
        <v>389.28363920255094</v>
      </c>
      <c r="AD174" s="17">
        <v>49.044996870338743</v>
      </c>
      <c r="AE174" s="17">
        <v>9.2561013300226378</v>
      </c>
      <c r="AF174" s="17">
        <f t="shared" si="12"/>
        <v>379.90010657026539</v>
      </c>
      <c r="AG174" s="17">
        <f t="shared" si="13"/>
        <v>47.862786054785545</v>
      </c>
      <c r="AH174" s="17">
        <v>-9999</v>
      </c>
      <c r="AI174" s="17">
        <v>-9999</v>
      </c>
      <c r="AJ174" s="14">
        <v>-9999</v>
      </c>
      <c r="AK174" s="14">
        <v>-9999</v>
      </c>
      <c r="AL174" s="38">
        <v>14.541399545177871</v>
      </c>
      <c r="AM174" s="19">
        <v>3.0054267515923563</v>
      </c>
      <c r="AN174" s="19">
        <v>1.3738532484076433</v>
      </c>
      <c r="AP174" s="35">
        <v>87</v>
      </c>
      <c r="AQ174" s="16">
        <v>1</v>
      </c>
      <c r="AR174" s="18">
        <v>22.853100000000001</v>
      </c>
      <c r="AS174" s="18">
        <v>25.3398</v>
      </c>
      <c r="AT174" s="38">
        <v>14.541399545177871</v>
      </c>
      <c r="AU174" s="19">
        <v>3.0054267515923563</v>
      </c>
      <c r="AV174" s="29">
        <f>AVERAGE(AR174:AR175)</f>
        <v>22.430250000000001</v>
      </c>
      <c r="AW174" s="29">
        <f>AVERAGE(AS174:AS175)</f>
        <v>25.455199999999998</v>
      </c>
      <c r="AX174" s="29">
        <f>AVERAGE(AT174:AT175)</f>
        <v>12.992388645644404</v>
      </c>
      <c r="AY174" s="29">
        <f>AVERAGE(AU174:AU175)</f>
        <v>3.0479872611464964</v>
      </c>
    </row>
    <row r="175" spans="1:51" x14ac:dyDescent="0.2">
      <c r="A175" s="35">
        <v>87</v>
      </c>
      <c r="B175" s="14">
        <v>1</v>
      </c>
      <c r="C175" s="15">
        <v>11</v>
      </c>
      <c r="D175" s="15">
        <v>3</v>
      </c>
      <c r="E175" s="15">
        <v>2003</v>
      </c>
      <c r="F175" s="16">
        <v>7</v>
      </c>
      <c r="G175" s="18">
        <v>8.0079999999999991</v>
      </c>
      <c r="H175" s="17">
        <v>5.4865508430176266</v>
      </c>
      <c r="I175" s="17">
        <v>238.85044704316547</v>
      </c>
      <c r="J175" s="149">
        <v>1.0010000000000001</v>
      </c>
      <c r="K175" s="149">
        <v>0.18224999999999997</v>
      </c>
      <c r="L175" s="17">
        <v>1.70357</v>
      </c>
      <c r="M175" s="17">
        <v>0.12</v>
      </c>
      <c r="N175" s="17">
        <v>0.05</v>
      </c>
      <c r="O175" s="17">
        <v>0.17</v>
      </c>
      <c r="P175" s="17">
        <v>0.08</v>
      </c>
      <c r="Q175" s="17">
        <v>0.36</v>
      </c>
      <c r="R175" s="119">
        <v>8.0834662867886191</v>
      </c>
      <c r="S175" s="154">
        <v>2.4204450394437645E-3</v>
      </c>
      <c r="T175" s="46">
        <v>2071</v>
      </c>
      <c r="U175" s="46">
        <v>326.60000000000002</v>
      </c>
      <c r="V175" s="119">
        <v>36.802</v>
      </c>
      <c r="W175" s="18">
        <v>-9999</v>
      </c>
      <c r="X175" s="18">
        <v>36.779897794374293</v>
      </c>
      <c r="Y175" s="18">
        <v>22.007400000000001</v>
      </c>
      <c r="Z175" s="18">
        <v>25.570599999999999</v>
      </c>
      <c r="AA175" s="17">
        <v>-9999</v>
      </c>
      <c r="AB175" s="17">
        <v>-9999</v>
      </c>
      <c r="AC175" s="17">
        <v>476.66156728809318</v>
      </c>
      <c r="AD175" s="17">
        <v>57.391566200144098</v>
      </c>
      <c r="AE175" s="17">
        <v>9.685425834077984</v>
      </c>
      <c r="AF175" s="17">
        <f t="shared" si="12"/>
        <v>465.17182325372619</v>
      </c>
      <c r="AG175" s="17">
        <f t="shared" si="13"/>
        <v>56.00816453610237</v>
      </c>
      <c r="AH175" s="17">
        <v>-9999</v>
      </c>
      <c r="AI175" s="17">
        <v>-9999</v>
      </c>
      <c r="AJ175" s="14">
        <v>-9999</v>
      </c>
      <c r="AK175" s="14">
        <v>-9999</v>
      </c>
      <c r="AL175" s="38">
        <v>11.443377746110935</v>
      </c>
      <c r="AM175" s="19">
        <v>3.090547770700637</v>
      </c>
      <c r="AN175" s="19">
        <v>1.3264255626326962</v>
      </c>
      <c r="AP175" s="35">
        <v>87</v>
      </c>
      <c r="AQ175" s="16">
        <v>7</v>
      </c>
      <c r="AR175" s="18">
        <v>22.007400000000001</v>
      </c>
      <c r="AS175" s="18">
        <v>25.570599999999999</v>
      </c>
      <c r="AT175" s="38">
        <v>11.443377746110935</v>
      </c>
      <c r="AU175" s="19">
        <v>3.090547770700637</v>
      </c>
    </row>
    <row r="176" spans="1:51" x14ac:dyDescent="0.2">
      <c r="A176" s="35">
        <v>88</v>
      </c>
      <c r="B176" s="14">
        <v>1</v>
      </c>
      <c r="C176" s="15">
        <v>8</v>
      </c>
      <c r="D176" s="15">
        <v>4</v>
      </c>
      <c r="E176" s="15">
        <v>2003</v>
      </c>
      <c r="F176" s="16">
        <v>1</v>
      </c>
      <c r="G176" s="18">
        <v>1.9390000000000001</v>
      </c>
      <c r="H176" s="17">
        <v>4.7889473088201528</v>
      </c>
      <c r="I176" s="17">
        <v>208.65035300299311</v>
      </c>
      <c r="J176" s="17">
        <v>-9999</v>
      </c>
      <c r="K176" s="17">
        <v>-9999</v>
      </c>
      <c r="L176" s="17">
        <v>-9999</v>
      </c>
      <c r="M176" s="17">
        <v>0.15</v>
      </c>
      <c r="N176" s="17">
        <v>0.02</v>
      </c>
      <c r="O176" s="17">
        <v>0.12</v>
      </c>
      <c r="P176" s="17">
        <v>0</v>
      </c>
      <c r="Q176" s="17">
        <v>0.7</v>
      </c>
      <c r="R176" s="17">
        <v>-9999</v>
      </c>
      <c r="S176" s="17">
        <v>-9999</v>
      </c>
      <c r="T176" s="17">
        <v>-9999</v>
      </c>
      <c r="U176" s="17">
        <v>-9999</v>
      </c>
      <c r="V176" s="18">
        <v>36.923666666666669</v>
      </c>
      <c r="W176" s="18">
        <v>-9999</v>
      </c>
      <c r="X176" s="18">
        <v>36.915201494758328</v>
      </c>
      <c r="Y176" s="18">
        <v>25.252400000000002</v>
      </c>
      <c r="Z176" s="18">
        <v>24.7136</v>
      </c>
      <c r="AA176" s="17">
        <v>-9999</v>
      </c>
      <c r="AB176" s="17">
        <v>-9999</v>
      </c>
      <c r="AC176" s="17">
        <v>102.12121841589298</v>
      </c>
      <c r="AD176" s="17">
        <v>14.047473807744064</v>
      </c>
      <c r="AE176" s="17">
        <v>8.4776291899550085</v>
      </c>
      <c r="AF176" s="17">
        <f t="shared" si="12"/>
        <v>99.659625662040582</v>
      </c>
      <c r="AG176" s="17">
        <f t="shared" si="13"/>
        <v>13.70886484604671</v>
      </c>
      <c r="AH176" s="17">
        <v>-9999</v>
      </c>
      <c r="AI176" s="17">
        <v>-9999</v>
      </c>
      <c r="AJ176" s="14">
        <v>-9999</v>
      </c>
      <c r="AK176" s="14">
        <v>-9999</v>
      </c>
      <c r="AL176" s="38">
        <v>1.3764854654251972</v>
      </c>
      <c r="AM176" s="19">
        <v>0.17678980891719742</v>
      </c>
      <c r="AN176" s="19">
        <v>0.10848019108280252</v>
      </c>
      <c r="AP176" s="35">
        <v>88</v>
      </c>
      <c r="AQ176" s="16">
        <v>1</v>
      </c>
      <c r="AR176" s="18">
        <v>25.252400000000002</v>
      </c>
      <c r="AS176" s="18">
        <v>24.7136</v>
      </c>
      <c r="AT176" s="38">
        <v>1.3764854654251972</v>
      </c>
      <c r="AU176" s="19">
        <v>0.17678980891719742</v>
      </c>
      <c r="AV176" s="29">
        <f>AVERAGE(AR176:AR177)</f>
        <v>25.217300000000002</v>
      </c>
      <c r="AW176" s="29">
        <f>AVERAGE(AS176:AS177)</f>
        <v>24.727449999999997</v>
      </c>
      <c r="AX176" s="29">
        <f>AVERAGE(AT176:AT177)</f>
        <v>1.5451665970743549</v>
      </c>
      <c r="AY176" s="29">
        <f>AVERAGE(AU176:AU177)</f>
        <v>0.17769012738853501</v>
      </c>
    </row>
    <row r="177" spans="1:51" x14ac:dyDescent="0.2">
      <c r="A177" s="35">
        <v>88</v>
      </c>
      <c r="B177" s="14">
        <v>1</v>
      </c>
      <c r="C177" s="15">
        <v>8</v>
      </c>
      <c r="D177" s="15">
        <v>4</v>
      </c>
      <c r="E177" s="15">
        <v>2003</v>
      </c>
      <c r="F177" s="16">
        <v>7</v>
      </c>
      <c r="G177" s="18">
        <v>6.8040000000000003</v>
      </c>
      <c r="H177" s="17">
        <v>4.7068078570755203</v>
      </c>
      <c r="I177" s="17">
        <v>205.06644362465718</v>
      </c>
      <c r="J177" s="17">
        <v>-9999</v>
      </c>
      <c r="K177" s="17">
        <v>-9999</v>
      </c>
      <c r="L177" s="17">
        <v>-9999</v>
      </c>
      <c r="M177" s="17">
        <v>0.06</v>
      </c>
      <c r="N177" s="17">
        <v>0.01</v>
      </c>
      <c r="O177" s="17">
        <v>0.12</v>
      </c>
      <c r="P177" s="17">
        <v>0</v>
      </c>
      <c r="Q177" s="17">
        <v>0.61</v>
      </c>
      <c r="R177" s="17">
        <v>-9999</v>
      </c>
      <c r="S177" s="17">
        <v>-9999</v>
      </c>
      <c r="T177" s="17">
        <v>-9999</v>
      </c>
      <c r="U177" s="17">
        <v>-9999</v>
      </c>
      <c r="V177" s="18">
        <v>36.917000000000002</v>
      </c>
      <c r="W177" s="18">
        <v>-9999</v>
      </c>
      <c r="X177" s="18">
        <v>36.922680955175188</v>
      </c>
      <c r="Y177" s="18">
        <v>25.182200000000002</v>
      </c>
      <c r="Z177" s="18">
        <v>24.741299999999999</v>
      </c>
      <c r="AA177" s="17">
        <v>-9999</v>
      </c>
      <c r="AB177" s="17">
        <v>-9999</v>
      </c>
      <c r="AC177" s="17">
        <v>111.29456209606344</v>
      </c>
      <c r="AD177" s="17">
        <v>17.795498272716994</v>
      </c>
      <c r="AE177" s="17">
        <v>7.2932391101539142</v>
      </c>
      <c r="AF177" s="17">
        <f t="shared" si="12"/>
        <v>108.61184941550059</v>
      </c>
      <c r="AG177" s="17">
        <f t="shared" si="13"/>
        <v>17.36654462058846</v>
      </c>
      <c r="AH177" s="17">
        <v>-9999</v>
      </c>
      <c r="AI177" s="17">
        <v>-9999</v>
      </c>
      <c r="AJ177" s="14">
        <v>-9999</v>
      </c>
      <c r="AK177" s="14">
        <v>-9999</v>
      </c>
      <c r="AL177" s="38">
        <v>1.7138477287235125</v>
      </c>
      <c r="AM177" s="19">
        <v>0.1785904458598726</v>
      </c>
      <c r="AN177" s="19">
        <v>0.10642255414012736</v>
      </c>
      <c r="AP177" s="35">
        <v>88</v>
      </c>
      <c r="AQ177" s="16">
        <v>7</v>
      </c>
      <c r="AR177" s="18">
        <v>25.182200000000002</v>
      </c>
      <c r="AS177" s="18">
        <v>24.741299999999999</v>
      </c>
      <c r="AT177" s="38">
        <v>1.7138477287235125</v>
      </c>
      <c r="AU177" s="19">
        <v>0.1785904458598726</v>
      </c>
    </row>
    <row r="178" spans="1:51" x14ac:dyDescent="0.2">
      <c r="A178" s="35">
        <v>89</v>
      </c>
      <c r="B178" s="14">
        <v>1</v>
      </c>
      <c r="C178" s="15">
        <v>13</v>
      </c>
      <c r="D178" s="15">
        <v>5</v>
      </c>
      <c r="E178" s="15">
        <v>2003</v>
      </c>
      <c r="F178" s="16">
        <v>1</v>
      </c>
      <c r="G178" s="18">
        <v>2.9260000000000002</v>
      </c>
      <c r="H178" s="17">
        <v>4.7702910917175823</v>
      </c>
      <c r="I178" s="17">
        <v>207.78546184472742</v>
      </c>
      <c r="J178" s="17">
        <v>0.2</v>
      </c>
      <c r="K178" s="149">
        <v>0.13631999999999997</v>
      </c>
      <c r="L178" s="17">
        <v>0.92</v>
      </c>
      <c r="M178" s="17">
        <v>0.05</v>
      </c>
      <c r="N178" s="17">
        <v>0.02</v>
      </c>
      <c r="O178" s="17">
        <v>0.08</v>
      </c>
      <c r="P178" s="17">
        <v>0</v>
      </c>
      <c r="Q178" s="17">
        <v>0.66</v>
      </c>
      <c r="R178" s="17">
        <v>8.0831164584854633</v>
      </c>
      <c r="S178" s="21">
        <v>2.405E-3</v>
      </c>
      <c r="T178" s="46">
        <v>2058</v>
      </c>
      <c r="U178" s="46">
        <v>361.3</v>
      </c>
      <c r="V178" s="18">
        <v>-9999</v>
      </c>
      <c r="W178" s="18">
        <v>-9999</v>
      </c>
      <c r="X178" s="18">
        <v>36.974600000000002</v>
      </c>
      <c r="Y178" s="18">
        <v>24.4602</v>
      </c>
      <c r="Z178" s="18">
        <v>24.998799999999999</v>
      </c>
      <c r="AA178" s="17">
        <v>-9999</v>
      </c>
      <c r="AB178" s="17">
        <v>-9999</v>
      </c>
      <c r="AC178" s="17">
        <v>178.23731660368199</v>
      </c>
      <c r="AD178" s="17">
        <v>15.45208209201682</v>
      </c>
      <c r="AE178" s="17">
        <v>13.457314994790325</v>
      </c>
      <c r="AF178" s="17">
        <f t="shared" si="12"/>
        <v>173.94097453272371</v>
      </c>
      <c r="AG178" s="17">
        <f t="shared" si="13"/>
        <v>15.079615587017489</v>
      </c>
      <c r="AH178" s="17">
        <v>-9999</v>
      </c>
      <c r="AI178" s="17">
        <v>-9999</v>
      </c>
      <c r="AJ178" s="14">
        <v>-9999</v>
      </c>
      <c r="AK178" s="14">
        <v>-9999</v>
      </c>
      <c r="AL178" s="38">
        <v>4.1054056337022935</v>
      </c>
      <c r="AM178" s="19">
        <v>0.4845350318471337</v>
      </c>
      <c r="AN178" s="19">
        <v>0.46122496815286629</v>
      </c>
      <c r="AP178" s="35">
        <v>89</v>
      </c>
      <c r="AQ178" s="16">
        <v>1</v>
      </c>
      <c r="AR178" s="18">
        <v>24.4602</v>
      </c>
      <c r="AS178" s="18">
        <v>24.998799999999999</v>
      </c>
      <c r="AT178" s="38">
        <v>4.1054056337022935</v>
      </c>
      <c r="AU178" s="19">
        <v>0.4845350318471337</v>
      </c>
      <c r="AV178" s="29">
        <f>AVERAGE(AR178:AR179)</f>
        <v>24.436250000000001</v>
      </c>
      <c r="AW178" s="29">
        <f>AVERAGE(AS178:AS179)</f>
        <v>25.004449999999999</v>
      </c>
      <c r="AX178" s="29">
        <f>AVERAGE(AT178:AT179)</f>
        <v>4.5839710086777998</v>
      </c>
      <c r="AY178" s="29">
        <f>AVERAGE(AU178:AU179)</f>
        <v>0.46243630573248407</v>
      </c>
    </row>
    <row r="179" spans="1:51" x14ac:dyDescent="0.2">
      <c r="A179" s="35">
        <v>89</v>
      </c>
      <c r="B179" s="14">
        <v>1</v>
      </c>
      <c r="C179" s="15">
        <v>13</v>
      </c>
      <c r="D179" s="15">
        <v>5</v>
      </c>
      <c r="E179" s="15">
        <v>2003</v>
      </c>
      <c r="F179" s="16">
        <v>7</v>
      </c>
      <c r="G179" s="18">
        <v>7.306</v>
      </c>
      <c r="H179" s="17">
        <v>4.7356201107286395</v>
      </c>
      <c r="I179" s="17">
        <v>206.2701632509397</v>
      </c>
      <c r="J179" s="17">
        <v>0.26</v>
      </c>
      <c r="K179" s="149">
        <v>2.271999999999998E-2</v>
      </c>
      <c r="L179" s="17">
        <v>0.80257500000000004</v>
      </c>
      <c r="M179" s="17">
        <v>0.16</v>
      </c>
      <c r="N179" s="17">
        <v>0.03</v>
      </c>
      <c r="O179" s="17">
        <v>0.1</v>
      </c>
      <c r="P179" s="17">
        <v>0</v>
      </c>
      <c r="Q179" s="17">
        <v>0.33</v>
      </c>
      <c r="R179" s="17">
        <v>8.0814175780970068</v>
      </c>
      <c r="S179" s="21">
        <v>2.4117988289510768E-3</v>
      </c>
      <c r="T179" s="46">
        <v>2064.1999999999998</v>
      </c>
      <c r="U179" s="46">
        <v>361.7</v>
      </c>
      <c r="V179" s="18">
        <v>-9999</v>
      </c>
      <c r="W179" s="18">
        <v>-9999</v>
      </c>
      <c r="X179" s="18">
        <v>36.970300000000002</v>
      </c>
      <c r="Y179" s="18">
        <v>24.412299999999998</v>
      </c>
      <c r="Z179" s="18">
        <v>25.010100000000001</v>
      </c>
      <c r="AA179" s="17">
        <v>-9999</v>
      </c>
      <c r="AB179" s="17">
        <v>-9999</v>
      </c>
      <c r="AC179" s="17">
        <v>226.21910127695537</v>
      </c>
      <c r="AD179" s="17">
        <v>21.516424731234064</v>
      </c>
      <c r="AE179" s="17">
        <v>12.266084543311461</v>
      </c>
      <c r="AF179" s="17">
        <f t="shared" si="12"/>
        <v>220.76617671216491</v>
      </c>
      <c r="AG179" s="17">
        <f t="shared" si="13"/>
        <v>20.997779575713931</v>
      </c>
      <c r="AH179" s="17">
        <v>-9999</v>
      </c>
      <c r="AI179" s="17">
        <v>-9999</v>
      </c>
      <c r="AJ179" s="14">
        <v>-9999</v>
      </c>
      <c r="AK179" s="14">
        <v>-9999</v>
      </c>
      <c r="AL179" s="38">
        <v>5.0625363836533062</v>
      </c>
      <c r="AM179" s="19">
        <v>0.44033757961783437</v>
      </c>
      <c r="AN179" s="19">
        <v>0.4206124203821654</v>
      </c>
      <c r="AP179" s="35">
        <v>89</v>
      </c>
      <c r="AQ179" s="16">
        <v>7</v>
      </c>
      <c r="AR179" s="18">
        <v>24.412299999999998</v>
      </c>
      <c r="AS179" s="18">
        <v>25.010100000000001</v>
      </c>
      <c r="AT179" s="38">
        <v>5.0625363836533062</v>
      </c>
      <c r="AU179" s="19">
        <v>0.44033757961783437</v>
      </c>
    </row>
    <row r="180" spans="1:51" x14ac:dyDescent="0.2">
      <c r="A180" s="35">
        <v>90</v>
      </c>
      <c r="B180" s="14">
        <v>1</v>
      </c>
      <c r="C180" s="15">
        <v>10</v>
      </c>
      <c r="D180" s="15">
        <v>6</v>
      </c>
      <c r="E180" s="15">
        <v>2003</v>
      </c>
      <c r="F180" s="16">
        <v>1</v>
      </c>
      <c r="G180" s="24">
        <v>1.5269999999999999</v>
      </c>
      <c r="H180" s="17">
        <v>5.107827274050484</v>
      </c>
      <c r="I180" s="17">
        <v>222.55089231540762</v>
      </c>
      <c r="J180" s="17">
        <v>0.61</v>
      </c>
      <c r="K180" s="17">
        <v>0</v>
      </c>
      <c r="L180" s="17">
        <v>0.1</v>
      </c>
      <c r="M180" s="17">
        <v>0.08</v>
      </c>
      <c r="N180" s="17">
        <v>0.03</v>
      </c>
      <c r="O180" s="17">
        <v>0.08</v>
      </c>
      <c r="P180" s="17">
        <v>0.05</v>
      </c>
      <c r="Q180" s="17">
        <v>0.57999999999999996</v>
      </c>
      <c r="R180" s="155">
        <v>8.0751238063354958</v>
      </c>
      <c r="S180" s="21">
        <v>2.434E-3</v>
      </c>
      <c r="T180" s="134">
        <v>2083.8000000000002</v>
      </c>
      <c r="U180" s="134">
        <v>381</v>
      </c>
      <c r="V180" s="18">
        <v>36.998333333333335</v>
      </c>
      <c r="W180" s="18">
        <v>-9999</v>
      </c>
      <c r="X180" s="18">
        <v>36.942469937243494</v>
      </c>
      <c r="Y180" s="24">
        <v>25.479199999999999</v>
      </c>
      <c r="Z180" s="18">
        <v>24.663799999999998</v>
      </c>
      <c r="AA180" s="17">
        <v>-9999</v>
      </c>
      <c r="AB180" s="17">
        <v>-9999</v>
      </c>
      <c r="AC180" s="17">
        <v>109.21916547657801</v>
      </c>
      <c r="AD180" s="17">
        <v>12.471646124867057</v>
      </c>
      <c r="AE180" s="17">
        <v>10.216964019577858</v>
      </c>
      <c r="AF180" s="17">
        <f t="shared" si="12"/>
        <v>106.58647943454476</v>
      </c>
      <c r="AG180" s="17">
        <f t="shared" si="13"/>
        <v>12.171021884324249</v>
      </c>
      <c r="AH180" s="17">
        <v>-9999</v>
      </c>
      <c r="AI180" s="17">
        <v>-9999</v>
      </c>
      <c r="AJ180" s="14">
        <v>-9999</v>
      </c>
      <c r="AK180" s="14">
        <v>-9999</v>
      </c>
      <c r="AL180" s="38">
        <v>1.6357017065511872</v>
      </c>
      <c r="AM180" s="19">
        <v>0.15943821656050955</v>
      </c>
      <c r="AN180" s="19">
        <v>6.0553783439490402E-2</v>
      </c>
      <c r="AP180" s="35">
        <v>90</v>
      </c>
      <c r="AQ180" s="16">
        <v>1</v>
      </c>
      <c r="AR180" s="24">
        <v>25.479199999999999</v>
      </c>
      <c r="AS180" s="18">
        <v>24.663799999999998</v>
      </c>
      <c r="AT180" s="38">
        <v>1.6357017065511872</v>
      </c>
      <c r="AU180" s="19">
        <v>0.15943821656050955</v>
      </c>
      <c r="AV180" s="29">
        <f>AVERAGE(AR180:AR181)</f>
        <v>25.436</v>
      </c>
      <c r="AW180" s="29">
        <f>AVERAGE(AS180:AS181)</f>
        <v>24.693849999999998</v>
      </c>
      <c r="AX180" s="29">
        <f>AVERAGE(AT180:AT181)</f>
        <v>1.6035276442872743</v>
      </c>
      <c r="AY180" s="29">
        <f>AVERAGE(AU180:AU181)</f>
        <v>0.16606783439490444</v>
      </c>
    </row>
    <row r="181" spans="1:51" x14ac:dyDescent="0.2">
      <c r="A181" s="35">
        <v>90</v>
      </c>
      <c r="B181" s="14">
        <v>1</v>
      </c>
      <c r="C181" s="15">
        <v>10</v>
      </c>
      <c r="D181" s="15">
        <v>6</v>
      </c>
      <c r="E181" s="15">
        <v>2003</v>
      </c>
      <c r="F181" s="16">
        <v>7</v>
      </c>
      <c r="G181" s="24">
        <v>7.2110000000000003</v>
      </c>
      <c r="H181" s="17">
        <v>4.8714654082861308</v>
      </c>
      <c r="I181" s="17">
        <v>212.25232856448875</v>
      </c>
      <c r="J181" s="17">
        <v>0.63</v>
      </c>
      <c r="K181" s="17">
        <v>0</v>
      </c>
      <c r="L181" s="17">
        <v>0.01</v>
      </c>
      <c r="M181" s="17">
        <v>0.08</v>
      </c>
      <c r="N181" s="17">
        <v>0.02</v>
      </c>
      <c r="O181" s="17">
        <v>0.03</v>
      </c>
      <c r="P181" s="17">
        <v>0.03</v>
      </c>
      <c r="Q181" s="17">
        <v>0.54</v>
      </c>
      <c r="R181" s="17">
        <v>8.082595026115575</v>
      </c>
      <c r="S181" s="21">
        <v>2.4372755478742078E-3</v>
      </c>
      <c r="T181" s="134">
        <v>2086.8000000000002</v>
      </c>
      <c r="U181" s="134">
        <v>380.3</v>
      </c>
      <c r="V181" s="18">
        <v>36.999000000000002</v>
      </c>
      <c r="W181" s="18">
        <v>-9999</v>
      </c>
      <c r="X181" s="18">
        <v>36.985635439869512</v>
      </c>
      <c r="Y181" s="24">
        <v>25.392800000000001</v>
      </c>
      <c r="Z181" s="18">
        <v>24.7239</v>
      </c>
      <c r="AA181" s="17">
        <v>-9999</v>
      </c>
      <c r="AB181" s="17">
        <v>-9999</v>
      </c>
      <c r="AC181" s="17">
        <v>162.29621123799106</v>
      </c>
      <c r="AD181" s="17">
        <v>14.850101865061752</v>
      </c>
      <c r="AE181" s="17">
        <v>12.750456629737663</v>
      </c>
      <c r="AF181" s="17">
        <f t="shared" si="12"/>
        <v>158.38412339025186</v>
      </c>
      <c r="AG181" s="17">
        <f t="shared" si="13"/>
        <v>14.492145862263836</v>
      </c>
      <c r="AH181" s="17">
        <v>-9999</v>
      </c>
      <c r="AI181" s="17">
        <v>-9999</v>
      </c>
      <c r="AJ181" s="14">
        <v>-9999</v>
      </c>
      <c r="AK181" s="14">
        <v>-9999</v>
      </c>
      <c r="AL181" s="38">
        <v>1.5713535820233617</v>
      </c>
      <c r="AM181" s="19">
        <v>0.17269745222929933</v>
      </c>
      <c r="AN181" s="19">
        <v>7.7877547770700606E-2</v>
      </c>
      <c r="AP181" s="35">
        <v>90</v>
      </c>
      <c r="AQ181" s="16">
        <v>7</v>
      </c>
      <c r="AR181" s="24">
        <v>25.392800000000001</v>
      </c>
      <c r="AS181" s="18">
        <v>24.7239</v>
      </c>
      <c r="AT181" s="38">
        <v>1.5713535820233617</v>
      </c>
      <c r="AU181" s="19">
        <v>0.17269745222929933</v>
      </c>
    </row>
    <row r="182" spans="1:51" x14ac:dyDescent="0.2">
      <c r="A182" s="35">
        <v>91</v>
      </c>
      <c r="B182" s="14">
        <v>1</v>
      </c>
      <c r="C182" s="15">
        <v>8</v>
      </c>
      <c r="D182" s="15">
        <v>7</v>
      </c>
      <c r="E182" s="15">
        <v>2003</v>
      </c>
      <c r="F182" s="16">
        <v>1</v>
      </c>
      <c r="G182" s="18">
        <v>1.97</v>
      </c>
      <c r="H182" s="17">
        <v>4.5724554459056073</v>
      </c>
      <c r="I182" s="17">
        <v>199.23113113855581</v>
      </c>
      <c r="J182" s="17">
        <v>0.98</v>
      </c>
      <c r="K182" s="17">
        <v>0.28000000000000003</v>
      </c>
      <c r="L182" s="17">
        <v>0</v>
      </c>
      <c r="M182" s="17">
        <v>0.31</v>
      </c>
      <c r="N182" s="17">
        <v>0.08</v>
      </c>
      <c r="O182" s="17">
        <v>0</v>
      </c>
      <c r="P182" s="17">
        <v>0.05</v>
      </c>
      <c r="Q182" s="17">
        <v>1.1599999999999999</v>
      </c>
      <c r="R182" s="119">
        <v>8.0433052421587625</v>
      </c>
      <c r="S182" s="21">
        <v>2.4162112406308162E-3</v>
      </c>
      <c r="T182" s="134">
        <v>2091.9</v>
      </c>
      <c r="U182" s="134">
        <v>423.5</v>
      </c>
      <c r="V182" s="18">
        <v>36.944333333333333</v>
      </c>
      <c r="W182" s="18">
        <v>-9999</v>
      </c>
      <c r="X182" s="18">
        <v>36.931172806127222</v>
      </c>
      <c r="Y182" s="18">
        <v>25.675000000000001</v>
      </c>
      <c r="Z182" s="18">
        <v>24.5946</v>
      </c>
      <c r="AA182" s="17">
        <v>-9999</v>
      </c>
      <c r="AB182" s="17">
        <v>-9999</v>
      </c>
      <c r="AC182" s="17">
        <v>97.781755662127992</v>
      </c>
      <c r="AD182" s="17">
        <v>15.870516328506223</v>
      </c>
      <c r="AE182" s="17">
        <v>7.1880909592238034</v>
      </c>
      <c r="AF182" s="17">
        <f t="shared" si="12"/>
        <v>95.424763991537034</v>
      </c>
      <c r="AG182" s="17">
        <f t="shared" si="13"/>
        <v>15.487963626921269</v>
      </c>
      <c r="AH182" s="17">
        <v>-9999</v>
      </c>
      <c r="AI182" s="17">
        <v>-9999</v>
      </c>
      <c r="AJ182" s="14">
        <v>-9999</v>
      </c>
      <c r="AK182" s="14">
        <v>-9999</v>
      </c>
      <c r="AL182" s="38">
        <v>2.1978854614799195</v>
      </c>
      <c r="AM182" s="19">
        <v>0.23228216560509551</v>
      </c>
      <c r="AN182" s="19">
        <v>0.16632483439490447</v>
      </c>
      <c r="AP182" s="35">
        <v>91</v>
      </c>
      <c r="AQ182" s="16">
        <v>1</v>
      </c>
      <c r="AR182" s="18">
        <v>25.675000000000001</v>
      </c>
      <c r="AS182" s="18">
        <v>24.5946</v>
      </c>
      <c r="AT182" s="38">
        <v>2.1978854614799195</v>
      </c>
      <c r="AU182" s="19">
        <v>0.23228216560509551</v>
      </c>
      <c r="AV182" s="29">
        <f>AVERAGE(AR182:AR183)</f>
        <v>25.371650000000002</v>
      </c>
      <c r="AW182" s="29">
        <f>AVERAGE(AS182:AS183)</f>
        <v>24.702500000000001</v>
      </c>
      <c r="AX182" s="29">
        <f>AVERAGE(AT182:AT183)</f>
        <v>1.9613202087566428</v>
      </c>
      <c r="AY182" s="29">
        <f>AVERAGE(AU182:AU183)</f>
        <v>0.23326433121019105</v>
      </c>
    </row>
    <row r="183" spans="1:51" x14ac:dyDescent="0.2">
      <c r="A183" s="35">
        <v>91</v>
      </c>
      <c r="B183" s="14">
        <v>1</v>
      </c>
      <c r="C183" s="15">
        <v>8</v>
      </c>
      <c r="D183" s="15">
        <v>7</v>
      </c>
      <c r="E183" s="15">
        <v>2003</v>
      </c>
      <c r="F183" s="16">
        <v>7</v>
      </c>
      <c r="G183" s="18">
        <v>6.14</v>
      </c>
      <c r="H183" s="17">
        <v>4.5352187499561527</v>
      </c>
      <c r="I183" s="17">
        <v>197.58998506440562</v>
      </c>
      <c r="J183" s="17">
        <v>0.98</v>
      </c>
      <c r="K183" s="17">
        <v>0.3</v>
      </c>
      <c r="L183" s="17">
        <v>0</v>
      </c>
      <c r="M183" s="17">
        <v>0.32</v>
      </c>
      <c r="N183" s="17">
        <v>0.03</v>
      </c>
      <c r="O183" s="17">
        <v>0</v>
      </c>
      <c r="P183" s="17">
        <v>0.04</v>
      </c>
      <c r="Q183" s="17">
        <v>1.08</v>
      </c>
      <c r="R183" s="119">
        <v>8.0547999803665284</v>
      </c>
      <c r="S183" s="21">
        <v>2.4180763093138453E-3</v>
      </c>
      <c r="T183" s="134">
        <v>2086.1999999999998</v>
      </c>
      <c r="U183" s="134">
        <v>400.3</v>
      </c>
      <c r="V183" s="18">
        <v>36.956666666666671</v>
      </c>
      <c r="W183" s="18">
        <v>-9999</v>
      </c>
      <c r="X183" s="18">
        <v>36.96796411235615</v>
      </c>
      <c r="Y183" s="18">
        <v>25.068300000000001</v>
      </c>
      <c r="Z183" s="18">
        <v>24.810400000000001</v>
      </c>
      <c r="AA183" s="17">
        <v>-9999</v>
      </c>
      <c r="AB183" s="17">
        <v>-9999</v>
      </c>
      <c r="AC183" s="17">
        <v>101.61500008497642</v>
      </c>
      <c r="AD183" s="17">
        <v>15.995753055996476</v>
      </c>
      <c r="AE183" s="17">
        <v>7.4113943255725774</v>
      </c>
      <c r="AF183" s="17">
        <f t="shared" si="12"/>
        <v>99.165609529595415</v>
      </c>
      <c r="AG183" s="17">
        <f t="shared" si="13"/>
        <v>15.61018157118813</v>
      </c>
      <c r="AH183" s="17">
        <v>-9999</v>
      </c>
      <c r="AI183" s="17">
        <v>-9999</v>
      </c>
      <c r="AJ183" s="14">
        <v>-9999</v>
      </c>
      <c r="AK183" s="14">
        <v>-9999</v>
      </c>
      <c r="AL183" s="38">
        <v>1.7247549560333659</v>
      </c>
      <c r="AM183" s="19">
        <v>0.23424649681528659</v>
      </c>
      <c r="AN183" s="19">
        <v>0.17412650318471334</v>
      </c>
      <c r="AP183" s="35">
        <v>91</v>
      </c>
      <c r="AQ183" s="16">
        <v>7</v>
      </c>
      <c r="AR183" s="18">
        <v>25.068300000000001</v>
      </c>
      <c r="AS183" s="18">
        <v>24.810400000000001</v>
      </c>
      <c r="AT183" s="38">
        <v>1.7247549560333659</v>
      </c>
      <c r="AU183" s="19">
        <v>0.23424649681528659</v>
      </c>
    </row>
    <row r="184" spans="1:51" x14ac:dyDescent="0.2">
      <c r="A184" s="35">
        <v>92</v>
      </c>
      <c r="B184" s="14">
        <v>1</v>
      </c>
      <c r="C184" s="15">
        <v>4</v>
      </c>
      <c r="D184" s="15">
        <v>8</v>
      </c>
      <c r="E184" s="15">
        <v>2003</v>
      </c>
      <c r="F184" s="16">
        <v>1</v>
      </c>
      <c r="G184" s="17">
        <v>1.978</v>
      </c>
      <c r="H184" s="17">
        <v>4.7243117626798776</v>
      </c>
      <c r="I184" s="17">
        <v>206.00718268942518</v>
      </c>
      <c r="J184" s="17">
        <v>0.3</v>
      </c>
      <c r="K184" s="17">
        <v>0</v>
      </c>
      <c r="L184" s="17">
        <v>0</v>
      </c>
      <c r="M184" s="17">
        <v>0</v>
      </c>
      <c r="N184" s="17">
        <v>0.01</v>
      </c>
      <c r="O184" s="17">
        <v>0.01</v>
      </c>
      <c r="P184" s="17">
        <v>0.03</v>
      </c>
      <c r="Q184" s="17">
        <v>0.13</v>
      </c>
      <c r="R184" s="24">
        <v>8.0670000000000002</v>
      </c>
      <c r="S184" s="21">
        <v>2.3297047654790054E-3</v>
      </c>
      <c r="T184" s="134">
        <v>1999.1</v>
      </c>
      <c r="U184" s="134">
        <v>399.6</v>
      </c>
      <c r="V184" s="22">
        <v>36.924999999999997</v>
      </c>
      <c r="W184" s="18">
        <v>-9999</v>
      </c>
      <c r="X184" s="18">
        <v>36.907421940050767</v>
      </c>
      <c r="Y184" s="18">
        <v>26.879000000000001</v>
      </c>
      <c r="Z184" s="18">
        <v>24.195900000000002</v>
      </c>
      <c r="AA184" s="17">
        <v>-9999</v>
      </c>
      <c r="AB184" s="17">
        <v>-9999</v>
      </c>
      <c r="AC184" s="17">
        <v>73.946687204695706</v>
      </c>
      <c r="AD184" s="17">
        <v>10.727173485716861</v>
      </c>
      <c r="AE184" s="17">
        <v>8.0422988578505112</v>
      </c>
      <c r="AF184" s="17">
        <f t="shared" si="12"/>
        <v>72.164230706251303</v>
      </c>
      <c r="AG184" s="17">
        <f t="shared" si="13"/>
        <v>10.468599088237397</v>
      </c>
      <c r="AH184" s="17">
        <v>-9999</v>
      </c>
      <c r="AI184" s="17">
        <v>-9999</v>
      </c>
      <c r="AJ184" s="14">
        <v>-9999</v>
      </c>
      <c r="AK184" s="14">
        <v>-9999</v>
      </c>
      <c r="AL184" s="38">
        <v>1.2952745324986787</v>
      </c>
      <c r="AM184" s="19">
        <v>0.10771082802547771</v>
      </c>
      <c r="AN184" s="19">
        <v>5.5741171974522261E-2</v>
      </c>
      <c r="AP184" s="35">
        <v>92</v>
      </c>
      <c r="AQ184" s="16">
        <v>1</v>
      </c>
      <c r="AR184" s="18">
        <v>26.879000000000001</v>
      </c>
      <c r="AS184" s="18">
        <v>24.195900000000002</v>
      </c>
      <c r="AT184" s="38">
        <v>1.2952745324986787</v>
      </c>
      <c r="AU184" s="19">
        <v>0.10771082802547771</v>
      </c>
      <c r="AV184" s="29">
        <f>AVERAGE(AR184:AR185)</f>
        <v>26.3062</v>
      </c>
      <c r="AW184" s="29">
        <f>AVERAGE(AS184:AS185)</f>
        <v>24.4146</v>
      </c>
      <c r="AX184" s="29">
        <f>AVERAGE(AT184:AT185)</f>
        <v>1.5685111929978341</v>
      </c>
      <c r="AY184" s="29">
        <f>AVERAGE(AU184:AU185)</f>
        <v>0.11655031847133757</v>
      </c>
    </row>
    <row r="185" spans="1:51" x14ac:dyDescent="0.2">
      <c r="A185" s="35">
        <v>92</v>
      </c>
      <c r="B185" s="14">
        <v>1</v>
      </c>
      <c r="C185" s="15">
        <v>4</v>
      </c>
      <c r="D185" s="15">
        <v>8</v>
      </c>
      <c r="E185" s="15">
        <v>2003</v>
      </c>
      <c r="F185" s="16">
        <v>7</v>
      </c>
      <c r="G185" s="17">
        <v>7.5119999999999996</v>
      </c>
      <c r="H185" s="17">
        <v>4.6779576723403791</v>
      </c>
      <c r="I185" s="17">
        <v>203.87641023348948</v>
      </c>
      <c r="J185" s="17">
        <v>0.56000000000000005</v>
      </c>
      <c r="K185" s="17">
        <v>0</v>
      </c>
      <c r="L185" s="17">
        <v>0</v>
      </c>
      <c r="M185" s="17">
        <v>0.08</v>
      </c>
      <c r="N185" s="17">
        <v>0</v>
      </c>
      <c r="O185" s="17">
        <v>0</v>
      </c>
      <c r="P185" s="17">
        <v>0.02</v>
      </c>
      <c r="Q185" s="17">
        <v>0.43</v>
      </c>
      <c r="R185" s="24">
        <v>8.0730774360575932</v>
      </c>
      <c r="S185" s="21">
        <v>2.3082449270256022E-3</v>
      </c>
      <c r="T185" s="134">
        <v>1976</v>
      </c>
      <c r="U185" s="134">
        <v>371.7</v>
      </c>
      <c r="V185" s="22">
        <v>36.922666666666665</v>
      </c>
      <c r="W185" s="18">
        <v>-9999</v>
      </c>
      <c r="X185" s="18">
        <v>37.005583287518157</v>
      </c>
      <c r="Y185" s="18">
        <v>25.7334</v>
      </c>
      <c r="Z185" s="18">
        <v>24.633299999999998</v>
      </c>
      <c r="AA185" s="17">
        <v>-9999</v>
      </c>
      <c r="AB185" s="17">
        <v>-9999</v>
      </c>
      <c r="AC185" s="17">
        <v>81.295629175127033</v>
      </c>
      <c r="AD185" s="17">
        <v>13.525566568947346</v>
      </c>
      <c r="AE185" s="17">
        <v>7.0122682270526404</v>
      </c>
      <c r="AF185" s="17">
        <f t="shared" si="12"/>
        <v>79.336029252588105</v>
      </c>
      <c r="AG185" s="17">
        <f t="shared" si="13"/>
        <v>13.199537980821066</v>
      </c>
      <c r="AH185" s="17">
        <v>-9999</v>
      </c>
      <c r="AI185" s="17">
        <v>-9999</v>
      </c>
      <c r="AJ185" s="14">
        <v>-9999</v>
      </c>
      <c r="AK185" s="14">
        <v>-9999</v>
      </c>
      <c r="AL185" s="38">
        <v>1.8417478534969893</v>
      </c>
      <c r="AM185" s="19">
        <v>0.12538980891719742</v>
      </c>
      <c r="AN185" s="19">
        <v>7.4556191082802536E-2</v>
      </c>
      <c r="AP185" s="35">
        <v>92</v>
      </c>
      <c r="AQ185" s="16">
        <v>7</v>
      </c>
      <c r="AR185" s="18">
        <v>25.7334</v>
      </c>
      <c r="AS185" s="18">
        <v>24.633299999999998</v>
      </c>
      <c r="AT185" s="38">
        <v>1.8417478534969893</v>
      </c>
      <c r="AU185" s="19">
        <v>0.12538980891719742</v>
      </c>
    </row>
    <row r="186" spans="1:51" x14ac:dyDescent="0.2">
      <c r="A186" s="35">
        <v>93</v>
      </c>
      <c r="B186" s="14">
        <v>1</v>
      </c>
      <c r="C186" s="15">
        <v>9</v>
      </c>
      <c r="D186" s="15">
        <v>9</v>
      </c>
      <c r="E186" s="15">
        <v>2003</v>
      </c>
      <c r="F186" s="16">
        <v>1</v>
      </c>
      <c r="G186" s="18">
        <v>2.8090000000000002</v>
      </c>
      <c r="H186" s="138">
        <v>4.834506628937655</v>
      </c>
      <c r="I186" s="138">
        <v>210.87326090177694</v>
      </c>
      <c r="J186" s="17">
        <v>1.29</v>
      </c>
      <c r="K186" s="17">
        <v>0</v>
      </c>
      <c r="L186" s="17">
        <v>0</v>
      </c>
      <c r="M186" s="17">
        <v>0.14000000000000001</v>
      </c>
      <c r="N186" s="17">
        <v>0.08</v>
      </c>
      <c r="O186" s="17">
        <v>0</v>
      </c>
      <c r="P186" s="17">
        <v>0.04</v>
      </c>
      <c r="Q186" s="17">
        <v>1.34</v>
      </c>
      <c r="R186" s="18">
        <v>8.0853518107105753</v>
      </c>
      <c r="S186" s="21">
        <v>2.398E-3</v>
      </c>
      <c r="T186" s="134">
        <v>2049.8000000000002</v>
      </c>
      <c r="U186" s="134">
        <v>396.9</v>
      </c>
      <c r="V186" s="18">
        <v>36.796999999999997</v>
      </c>
      <c r="W186" s="18">
        <v>-9999</v>
      </c>
      <c r="X186" s="18">
        <v>36.776599547612584</v>
      </c>
      <c r="Y186" s="18">
        <v>27.22</v>
      </c>
      <c r="Z186" s="18">
        <v>23.988199999999999</v>
      </c>
      <c r="AA186" s="17">
        <v>-9999</v>
      </c>
      <c r="AB186" s="17">
        <v>-9999</v>
      </c>
      <c r="AC186" s="17">
        <v>119.85852170737557</v>
      </c>
      <c r="AD186" s="17">
        <v>13.432286799506329</v>
      </c>
      <c r="AE186" s="17">
        <v>10.410360058503029</v>
      </c>
      <c r="AF186" s="17">
        <f t="shared" si="12"/>
        <v>116.96937806906956</v>
      </c>
      <c r="AG186" s="17">
        <f t="shared" si="13"/>
        <v>13.108506684401609</v>
      </c>
      <c r="AH186" s="17">
        <v>-9999</v>
      </c>
      <c r="AI186" s="17">
        <v>-9999</v>
      </c>
      <c r="AJ186" s="14">
        <v>-9999</v>
      </c>
      <c r="AK186" s="14">
        <v>-9999</v>
      </c>
      <c r="AL186" s="38">
        <v>1.9982312958814263</v>
      </c>
      <c r="AM186" s="19">
        <v>0.16402165605095537</v>
      </c>
      <c r="AN186" s="19">
        <v>9.5548343949044573E-2</v>
      </c>
      <c r="AP186" s="35">
        <v>93</v>
      </c>
      <c r="AQ186" s="16">
        <v>1</v>
      </c>
      <c r="AR186" s="18">
        <v>27.22</v>
      </c>
      <c r="AS186" s="18">
        <v>23.988199999999999</v>
      </c>
      <c r="AT186" s="38">
        <v>1.9982312958814263</v>
      </c>
      <c r="AU186" s="19">
        <v>0.16402165605095537</v>
      </c>
      <c r="AV186" s="29">
        <f>AVERAGE(AR186:AR187)</f>
        <v>27.059249999999999</v>
      </c>
      <c r="AW186" s="29">
        <f>AVERAGE(AS186:AS187)</f>
        <v>24.03755</v>
      </c>
      <c r="AX186" s="29">
        <f>AVERAGE(AT186:AT187)</f>
        <v>1.9876586209833527</v>
      </c>
      <c r="AY186" s="29">
        <f>AVERAGE(AU186:AU187)</f>
        <v>0.15813684713375792</v>
      </c>
    </row>
    <row r="187" spans="1:51" x14ac:dyDescent="0.2">
      <c r="A187" s="35">
        <v>93</v>
      </c>
      <c r="B187" s="14">
        <v>1</v>
      </c>
      <c r="C187" s="15">
        <v>9</v>
      </c>
      <c r="D187" s="15">
        <v>9</v>
      </c>
      <c r="E187" s="15">
        <v>2003</v>
      </c>
      <c r="F187" s="16">
        <v>7</v>
      </c>
      <c r="G187" s="18">
        <v>7.1550000000000002</v>
      </c>
      <c r="H187" s="19">
        <v>4.6514030388125445</v>
      </c>
      <c r="I187" s="17">
        <v>202.83947372563</v>
      </c>
      <c r="J187" s="17">
        <v>1.23</v>
      </c>
      <c r="K187" s="17">
        <v>0</v>
      </c>
      <c r="L187" s="17">
        <v>0</v>
      </c>
      <c r="M187" s="17">
        <v>0</v>
      </c>
      <c r="N187" s="17">
        <v>0.02</v>
      </c>
      <c r="O187" s="17">
        <v>0</v>
      </c>
      <c r="P187" s="17">
        <v>0.03</v>
      </c>
      <c r="Q187" s="17">
        <v>1.19</v>
      </c>
      <c r="R187" s="18">
        <v>8.0939701891560105</v>
      </c>
      <c r="S187" s="21">
        <v>2.3915483886741314E-3</v>
      </c>
      <c r="T187" s="134">
        <v>2038.4</v>
      </c>
      <c r="U187" s="134">
        <v>380.9</v>
      </c>
      <c r="V187" s="18">
        <v>36.762</v>
      </c>
      <c r="W187" s="18">
        <v>-9999</v>
      </c>
      <c r="X187" s="18">
        <v>36.770518429028066</v>
      </c>
      <c r="Y187" s="18">
        <v>26.898499999999999</v>
      </c>
      <c r="Z187" s="18">
        <v>24.0869</v>
      </c>
      <c r="AA187" s="17">
        <v>-9999</v>
      </c>
      <c r="AB187" s="17">
        <v>-9999</v>
      </c>
      <c r="AC187" s="17">
        <v>136.54878547133296</v>
      </c>
      <c r="AD187" s="17">
        <v>16.88363826882393</v>
      </c>
      <c r="AE187" s="17">
        <v>9.4355798108625724</v>
      </c>
      <c r="AF187" s="17">
        <f t="shared" si="12"/>
        <v>133.25732943430563</v>
      </c>
      <c r="AG187" s="17">
        <f t="shared" si="13"/>
        <v>16.476664651921471</v>
      </c>
      <c r="AH187" s="17">
        <v>-9999</v>
      </c>
      <c r="AI187" s="17">
        <v>-9999</v>
      </c>
      <c r="AJ187" s="14">
        <v>-9999</v>
      </c>
      <c r="AK187" s="14">
        <v>-9999</v>
      </c>
      <c r="AL187" s="38">
        <v>1.977085946085279</v>
      </c>
      <c r="AM187" s="19">
        <v>0.15225203821656047</v>
      </c>
      <c r="AN187" s="19">
        <v>8.9841961783439492E-2</v>
      </c>
      <c r="AP187" s="35">
        <v>93</v>
      </c>
      <c r="AQ187" s="16">
        <v>7</v>
      </c>
      <c r="AR187" s="18">
        <v>26.898499999999999</v>
      </c>
      <c r="AS187" s="18">
        <v>24.0869</v>
      </c>
      <c r="AT187" s="38">
        <v>1.977085946085279</v>
      </c>
      <c r="AU187" s="19">
        <v>0.15225203821656047</v>
      </c>
    </row>
    <row r="188" spans="1:51" x14ac:dyDescent="0.2">
      <c r="A188" s="35">
        <v>94</v>
      </c>
      <c r="B188" s="14">
        <v>1</v>
      </c>
      <c r="C188" s="15">
        <v>11</v>
      </c>
      <c r="D188" s="15">
        <v>11</v>
      </c>
      <c r="E188" s="15">
        <v>2003</v>
      </c>
      <c r="F188" s="16">
        <v>1</v>
      </c>
      <c r="G188" s="17">
        <v>1.7310000000000001</v>
      </c>
      <c r="H188" s="17">
        <v>4.4510598899267126</v>
      </c>
      <c r="I188" s="17">
        <v>194.21764124759869</v>
      </c>
      <c r="J188" s="17">
        <v>-9999</v>
      </c>
      <c r="K188" s="17">
        <v>-9999</v>
      </c>
      <c r="L188" s="17">
        <v>-9999</v>
      </c>
      <c r="M188" s="17">
        <v>0.28000000000000003</v>
      </c>
      <c r="N188" s="17">
        <v>0.01</v>
      </c>
      <c r="O188" s="17">
        <v>0.08</v>
      </c>
      <c r="P188" s="17">
        <v>0.03</v>
      </c>
      <c r="Q188" s="17">
        <v>1.26</v>
      </c>
      <c r="R188" s="140">
        <v>8.119066062312557</v>
      </c>
      <c r="S188" s="21">
        <v>2.405E-3</v>
      </c>
      <c r="T188" s="134">
        <v>2035.3</v>
      </c>
      <c r="U188" s="134">
        <v>389.3</v>
      </c>
      <c r="V188" s="18">
        <v>36.576999999999998</v>
      </c>
      <c r="W188" s="18">
        <v>-9999</v>
      </c>
      <c r="X188" s="18">
        <v>36.573143547560903</v>
      </c>
      <c r="Y188" s="18">
        <v>29.098299999999998</v>
      </c>
      <c r="Z188" s="18">
        <v>23.209</v>
      </c>
      <c r="AA188" s="17">
        <v>-9999</v>
      </c>
      <c r="AB188" s="17">
        <v>-9999</v>
      </c>
      <c r="AC188" s="17">
        <v>107.67016535789725</v>
      </c>
      <c r="AD188" s="17">
        <v>14.808163398761318</v>
      </c>
      <c r="AE188" s="17">
        <v>8.4828340648952008</v>
      </c>
      <c r="AF188" s="17">
        <f t="shared" si="12"/>
        <v>105.07481736888577</v>
      </c>
      <c r="AG188" s="17">
        <f t="shared" si="13"/>
        <v>14.451218306588581</v>
      </c>
      <c r="AH188" s="17">
        <v>-9999</v>
      </c>
      <c r="AI188" s="17">
        <v>-9999</v>
      </c>
      <c r="AJ188" s="14">
        <v>-9999</v>
      </c>
      <c r="AK188" s="14">
        <v>-9999</v>
      </c>
      <c r="AL188" s="38">
        <v>1.1880948480197453</v>
      </c>
      <c r="AM188" s="19">
        <v>0.1473875</v>
      </c>
      <c r="AN188" s="19">
        <v>0.10845250000000002</v>
      </c>
      <c r="AP188" s="35">
        <v>94</v>
      </c>
      <c r="AQ188" s="16">
        <v>1</v>
      </c>
      <c r="AR188" s="18">
        <v>29.098299999999998</v>
      </c>
      <c r="AS188" s="18">
        <v>23.209</v>
      </c>
      <c r="AT188" s="38">
        <v>1.1880948480197453</v>
      </c>
      <c r="AU188" s="19">
        <v>0.1473875</v>
      </c>
      <c r="AV188" s="29">
        <f>AVERAGE(AR188:AR189)</f>
        <v>28.805949999999999</v>
      </c>
      <c r="AW188" s="29">
        <f>AVERAGE(AS188:AS189)</f>
        <v>23.312750000000001</v>
      </c>
      <c r="AX188" s="29">
        <f>AVERAGE(AT188:AT189)</f>
        <v>1.2417306472441549</v>
      </c>
      <c r="AY188" s="29">
        <f>AVERAGE(AU188:AU189)</f>
        <v>0.14381250000000001</v>
      </c>
    </row>
    <row r="189" spans="1:51" x14ac:dyDescent="0.2">
      <c r="A189" s="35">
        <v>94</v>
      </c>
      <c r="B189" s="14">
        <v>1</v>
      </c>
      <c r="C189" s="15">
        <v>11</v>
      </c>
      <c r="D189" s="15">
        <v>11</v>
      </c>
      <c r="E189" s="15">
        <v>2003</v>
      </c>
      <c r="F189" s="16">
        <v>7</v>
      </c>
      <c r="G189" s="17">
        <v>6.8970000000000002</v>
      </c>
      <c r="H189" s="17">
        <v>4.4918356681857627</v>
      </c>
      <c r="I189" s="17">
        <v>195.95959957585615</v>
      </c>
      <c r="J189" s="17">
        <v>-9999</v>
      </c>
      <c r="K189" s="17">
        <v>-9999</v>
      </c>
      <c r="L189" s="17">
        <v>-9999</v>
      </c>
      <c r="M189" s="17">
        <v>0.32</v>
      </c>
      <c r="N189" s="17">
        <v>0</v>
      </c>
      <c r="O189" s="17">
        <v>0.06</v>
      </c>
      <c r="P189" s="17">
        <v>0.03</v>
      </c>
      <c r="Q189" s="17">
        <v>1.23</v>
      </c>
      <c r="R189" s="140">
        <v>8.1075556804168087</v>
      </c>
      <c r="S189" s="21">
        <v>2.4089865942374306E-3</v>
      </c>
      <c r="T189" s="134">
        <v>2046.3</v>
      </c>
      <c r="U189" s="134">
        <v>393.5</v>
      </c>
      <c r="V189" s="18">
        <v>36.56666666666667</v>
      </c>
      <c r="W189" s="18">
        <v>-9999</v>
      </c>
      <c r="X189" s="18">
        <v>36.575024469475345</v>
      </c>
      <c r="Y189" s="18">
        <v>28.5136</v>
      </c>
      <c r="Z189" s="18">
        <v>23.416499999999999</v>
      </c>
      <c r="AA189" s="17">
        <v>-9999</v>
      </c>
      <c r="AB189" s="17">
        <v>-9999</v>
      </c>
      <c r="AC189" s="17">
        <v>107.93146107240148</v>
      </c>
      <c r="AD189" s="17">
        <v>14.248484782115222</v>
      </c>
      <c r="AE189" s="17">
        <v>8.8374335828225927</v>
      </c>
      <c r="AF189" s="17">
        <f t="shared" si="12"/>
        <v>105.32981465053331</v>
      </c>
      <c r="AG189" s="17">
        <f t="shared" si="13"/>
        <v>13.905030528071848</v>
      </c>
      <c r="AH189" s="17">
        <v>-9999</v>
      </c>
      <c r="AI189" s="17">
        <v>-9999</v>
      </c>
      <c r="AJ189" s="14">
        <v>-9999</v>
      </c>
      <c r="AK189" s="14">
        <v>-9999</v>
      </c>
      <c r="AL189" s="38">
        <v>1.2953664464685646</v>
      </c>
      <c r="AM189" s="19">
        <v>0.14023750000000001</v>
      </c>
      <c r="AN189" s="19">
        <v>0.10936250000000002</v>
      </c>
      <c r="AP189" s="35">
        <v>94</v>
      </c>
      <c r="AQ189" s="16">
        <v>7</v>
      </c>
      <c r="AR189" s="18">
        <v>28.5136</v>
      </c>
      <c r="AS189" s="18">
        <v>23.416499999999999</v>
      </c>
      <c r="AT189" s="38">
        <v>1.2953664464685646</v>
      </c>
      <c r="AU189" s="19">
        <v>0.14023750000000001</v>
      </c>
    </row>
    <row r="190" spans="1:51" x14ac:dyDescent="0.2">
      <c r="A190" s="35">
        <v>95</v>
      </c>
      <c r="B190" s="14">
        <v>1</v>
      </c>
      <c r="C190" s="15">
        <v>9</v>
      </c>
      <c r="D190" s="15">
        <v>12</v>
      </c>
      <c r="E190" s="15">
        <v>2003</v>
      </c>
      <c r="F190" s="16">
        <v>1</v>
      </c>
      <c r="G190" s="17">
        <v>1.8480000000000001</v>
      </c>
      <c r="H190" s="17">
        <v>4.8794526920864429</v>
      </c>
      <c r="I190" s="17">
        <v>212.80333668916668</v>
      </c>
      <c r="J190" s="17">
        <v>-9999</v>
      </c>
      <c r="K190" s="17">
        <v>-9999</v>
      </c>
      <c r="L190" s="17">
        <v>-9999</v>
      </c>
      <c r="M190" s="17">
        <v>0.19</v>
      </c>
      <c r="N190" s="17">
        <v>0.03</v>
      </c>
      <c r="O190" s="17">
        <v>7.0000000000000007E-2</v>
      </c>
      <c r="P190" s="17">
        <v>0.03</v>
      </c>
      <c r="Q190" s="17">
        <v>1.1399999999999999</v>
      </c>
      <c r="R190" s="119">
        <v>8.1090234184382517</v>
      </c>
      <c r="S190" s="21">
        <v>2.3890000000000001E-3</v>
      </c>
      <c r="T190" s="134">
        <v>2026.5</v>
      </c>
      <c r="U190" s="134">
        <v>380.9</v>
      </c>
      <c r="V190" s="22">
        <v>36.725666666666662</v>
      </c>
      <c r="W190" s="18">
        <v>-9999</v>
      </c>
      <c r="X190" s="18">
        <v>36.711308502327938</v>
      </c>
      <c r="Y190" s="18">
        <v>28.019200000000001</v>
      </c>
      <c r="Z190" s="18">
        <v>23.678000000000001</v>
      </c>
      <c r="AA190" s="17">
        <v>-9999</v>
      </c>
      <c r="AB190" s="17">
        <v>-9999</v>
      </c>
      <c r="AC190" s="17">
        <v>63.985580931856333</v>
      </c>
      <c r="AD190" s="17">
        <v>8.3793610862097498</v>
      </c>
      <c r="AE190" s="17">
        <v>8.9087752219382583</v>
      </c>
      <c r="AF190" s="17">
        <f t="shared" si="12"/>
        <v>62.443233074906153</v>
      </c>
      <c r="AG190" s="17">
        <f t="shared" si="13"/>
        <v>8.1773798050256179</v>
      </c>
      <c r="AH190" s="17">
        <v>-9999</v>
      </c>
      <c r="AI190" s="17">
        <v>-9999</v>
      </c>
      <c r="AJ190" s="14">
        <v>-9999</v>
      </c>
      <c r="AK190" s="14">
        <v>-9999</v>
      </c>
      <c r="AL190" s="38">
        <v>0.68204855240615303</v>
      </c>
      <c r="AM190" s="19">
        <v>0.11586249999999999</v>
      </c>
      <c r="AN190" s="19">
        <v>9.473750000000003E-2</v>
      </c>
      <c r="AP190" s="35">
        <v>95</v>
      </c>
      <c r="AQ190" s="16">
        <v>1</v>
      </c>
      <c r="AR190" s="18">
        <v>28.019200000000001</v>
      </c>
      <c r="AS190" s="18">
        <v>23.678000000000001</v>
      </c>
      <c r="AT190" s="38">
        <v>0.68204855240615303</v>
      </c>
      <c r="AU190" s="19">
        <v>0.11586249999999999</v>
      </c>
      <c r="AV190" s="29">
        <f>AVERAGE(AR190:AR191)</f>
        <v>27.815800000000003</v>
      </c>
      <c r="AW190" s="29">
        <f>AVERAGE(AS190:AS191)</f>
        <v>23.752200000000002</v>
      </c>
      <c r="AX190" s="29">
        <f>AVERAGE(AT190:AT191)</f>
        <v>0.75326404705809757</v>
      </c>
      <c r="AY190" s="29">
        <f>AVERAGE(AU190:AU191)</f>
        <v>0.10879374999999999</v>
      </c>
    </row>
    <row r="191" spans="1:51" x14ac:dyDescent="0.2">
      <c r="A191" s="35">
        <v>95</v>
      </c>
      <c r="B191" s="14">
        <v>1</v>
      </c>
      <c r="C191" s="15">
        <v>9</v>
      </c>
      <c r="D191" s="15">
        <v>12</v>
      </c>
      <c r="E191" s="15">
        <v>2003</v>
      </c>
      <c r="F191" s="16">
        <v>7</v>
      </c>
      <c r="G191" s="17">
        <v>6.8630000000000004</v>
      </c>
      <c r="H191" s="17">
        <v>4.6255204367463882</v>
      </c>
      <c r="I191" s="17">
        <v>201.70874969880916</v>
      </c>
      <c r="J191" s="17">
        <v>-9999</v>
      </c>
      <c r="K191" s="17">
        <v>-9999</v>
      </c>
      <c r="L191" s="17">
        <v>-9999</v>
      </c>
      <c r="M191" s="17">
        <v>0.04</v>
      </c>
      <c r="N191" s="17">
        <v>0</v>
      </c>
      <c r="O191" s="17">
        <v>7.0000000000000007E-2</v>
      </c>
      <c r="P191" s="17">
        <v>0.01</v>
      </c>
      <c r="Q191" s="17">
        <v>0.84</v>
      </c>
      <c r="R191" s="119">
        <v>8.1094184639465592</v>
      </c>
      <c r="S191" s="21">
        <v>2.3801992397635813E-3</v>
      </c>
      <c r="T191" s="134">
        <v>2018.4</v>
      </c>
      <c r="U191" s="134">
        <v>372.9</v>
      </c>
      <c r="V191" s="22">
        <v>36.729500000000002</v>
      </c>
      <c r="W191" s="18">
        <v>-9999</v>
      </c>
      <c r="X191" s="18">
        <v>36.731241004650236</v>
      </c>
      <c r="Y191" s="18">
        <v>27.612400000000001</v>
      </c>
      <c r="Z191" s="18">
        <v>23.8264</v>
      </c>
      <c r="AA191" s="17">
        <v>-9999</v>
      </c>
      <c r="AB191" s="17">
        <v>-9999</v>
      </c>
      <c r="AC191" s="17">
        <v>73.670120878590339</v>
      </c>
      <c r="AD191" s="17">
        <v>8.8423092125196803</v>
      </c>
      <c r="AE191" s="17">
        <v>9.7201389696553893</v>
      </c>
      <c r="AF191" s="17">
        <f t="shared" si="12"/>
        <v>71.894330905231129</v>
      </c>
      <c r="AG191" s="17">
        <f t="shared" si="13"/>
        <v>8.6291687445297942</v>
      </c>
      <c r="AH191" s="17">
        <v>-9999</v>
      </c>
      <c r="AI191" s="17">
        <v>-9999</v>
      </c>
      <c r="AJ191" s="14">
        <v>-9999</v>
      </c>
      <c r="AK191" s="14">
        <v>-9999</v>
      </c>
      <c r="AL191" s="38">
        <v>0.82447954171004212</v>
      </c>
      <c r="AM191" s="19">
        <v>0.10172500000000001</v>
      </c>
      <c r="AN191" s="19">
        <v>8.8855000000000017E-2</v>
      </c>
      <c r="AP191" s="35">
        <v>95</v>
      </c>
      <c r="AQ191" s="16">
        <v>7</v>
      </c>
      <c r="AR191" s="18">
        <v>27.612400000000001</v>
      </c>
      <c r="AS191" s="18">
        <v>23.8264</v>
      </c>
      <c r="AT191" s="38">
        <v>0.82447954171004212</v>
      </c>
      <c r="AU191" s="19">
        <v>0.10172500000000001</v>
      </c>
    </row>
    <row r="192" spans="1:51" x14ac:dyDescent="0.2">
      <c r="A192" s="35">
        <v>96</v>
      </c>
      <c r="B192" s="14">
        <v>1</v>
      </c>
      <c r="C192" s="15">
        <v>13</v>
      </c>
      <c r="D192" s="15">
        <v>1</v>
      </c>
      <c r="E192" s="15">
        <v>2004</v>
      </c>
      <c r="F192" s="16">
        <v>1</v>
      </c>
      <c r="G192" s="38">
        <v>2.0819999999999999</v>
      </c>
      <c r="H192" s="79">
        <v>5.0590332464463934</v>
      </c>
      <c r="I192" s="17">
        <v>220.43798993672263</v>
      </c>
      <c r="J192" s="17">
        <v>-9999</v>
      </c>
      <c r="K192" s="17">
        <v>-9999</v>
      </c>
      <c r="L192" s="17">
        <v>-9999</v>
      </c>
      <c r="M192" s="17">
        <v>0.04</v>
      </c>
      <c r="N192" s="17">
        <v>0.04</v>
      </c>
      <c r="O192" s="17">
        <v>0.01</v>
      </c>
      <c r="P192" s="17">
        <v>0.02</v>
      </c>
      <c r="Q192" s="17">
        <v>0.15</v>
      </c>
      <c r="R192" s="18">
        <v>8.0817301801948993</v>
      </c>
      <c r="S192" s="21">
        <v>2.4120144846517181E-3</v>
      </c>
      <c r="T192" s="134">
        <v>2064.1</v>
      </c>
      <c r="U192" s="134">
        <v>373.2</v>
      </c>
      <c r="V192" s="156">
        <v>36.834666666666671</v>
      </c>
      <c r="W192" s="18">
        <v>-9999</v>
      </c>
      <c r="X192" s="39">
        <v>36.907200000000003</v>
      </c>
      <c r="Y192" s="27">
        <v>25.308299999999999</v>
      </c>
      <c r="Z192" s="27">
        <v>24.697099999999999</v>
      </c>
      <c r="AA192" s="17">
        <v>-9999</v>
      </c>
      <c r="AB192" s="17">
        <v>-9999</v>
      </c>
      <c r="AC192" s="17">
        <v>352.03779613407102</v>
      </c>
      <c r="AD192" s="17">
        <v>28.796942772160111</v>
      </c>
      <c r="AE192" s="17">
        <v>14.26230434966441</v>
      </c>
      <c r="AF192" s="17">
        <f t="shared" si="12"/>
        <v>343.55206024599494</v>
      </c>
      <c r="AG192" s="17">
        <f t="shared" si="13"/>
        <v>28.10280352509038</v>
      </c>
      <c r="AH192" s="17">
        <v>-9999</v>
      </c>
      <c r="AI192" s="17">
        <v>-9999</v>
      </c>
      <c r="AJ192" s="14">
        <v>-9999</v>
      </c>
      <c r="AK192" s="14">
        <v>-9999</v>
      </c>
      <c r="AL192" s="38">
        <v>4.9151337519555467</v>
      </c>
      <c r="AM192" s="19">
        <v>1.015625</v>
      </c>
      <c r="AN192" s="19">
        <v>0.7627750000000002</v>
      </c>
      <c r="AP192" s="35">
        <v>96</v>
      </c>
      <c r="AQ192" s="16">
        <v>1</v>
      </c>
      <c r="AR192" s="27">
        <v>25.308299999999999</v>
      </c>
      <c r="AS192" s="27">
        <v>24.697099999999999</v>
      </c>
      <c r="AT192" s="38">
        <v>4.9151337519555467</v>
      </c>
      <c r="AU192" s="19">
        <v>1.015625</v>
      </c>
      <c r="AV192" s="29">
        <f>AVERAGE(AR192:AR193)</f>
        <v>25.145199999999999</v>
      </c>
      <c r="AW192" s="29">
        <f>AVERAGE(AS192:AS193)</f>
        <v>24.746299999999998</v>
      </c>
      <c r="AX192" s="29">
        <f>AVERAGE(AT192:AT193)</f>
        <v>4.7384761883515711</v>
      </c>
      <c r="AY192" s="29">
        <f>AVERAGE(AU192:AU193)</f>
        <v>1.0367500000000001</v>
      </c>
    </row>
    <row r="193" spans="1:51" x14ac:dyDescent="0.2">
      <c r="A193" s="35">
        <v>96</v>
      </c>
      <c r="B193" s="14">
        <v>1</v>
      </c>
      <c r="C193" s="15">
        <v>13</v>
      </c>
      <c r="D193" s="15">
        <v>1</v>
      </c>
      <c r="E193" s="15">
        <v>2004</v>
      </c>
      <c r="F193" s="16">
        <v>7</v>
      </c>
      <c r="G193" s="38">
        <v>7.6989999999999998</v>
      </c>
      <c r="H193" s="79">
        <v>5.0313714771564495</v>
      </c>
      <c r="I193" s="17">
        <v>219.20841705581063</v>
      </c>
      <c r="J193" s="17">
        <v>-9999</v>
      </c>
      <c r="K193" s="17">
        <v>-9999</v>
      </c>
      <c r="L193" s="17">
        <v>-9999</v>
      </c>
      <c r="M193" s="17">
        <v>0.06</v>
      </c>
      <c r="N193" s="17">
        <v>0.01</v>
      </c>
      <c r="O193" s="17">
        <v>0</v>
      </c>
      <c r="P193" s="17">
        <v>0.02</v>
      </c>
      <c r="Q193" s="17">
        <v>0</v>
      </c>
      <c r="R193" s="18">
        <v>8.0953182847219018</v>
      </c>
      <c r="S193" s="21">
        <v>2.4101542766730446E-3</v>
      </c>
      <c r="T193" s="134">
        <v>2053.4</v>
      </c>
      <c r="U193" s="134">
        <v>354.3</v>
      </c>
      <c r="V193" s="156">
        <v>36.902999999999999</v>
      </c>
      <c r="W193" s="18">
        <v>-9999</v>
      </c>
      <c r="X193" s="80">
        <v>36.936799999999998</v>
      </c>
      <c r="Y193" s="27">
        <v>24.982099999999999</v>
      </c>
      <c r="Z193" s="27">
        <v>24.795500000000001</v>
      </c>
      <c r="AA193" s="17">
        <v>-9999</v>
      </c>
      <c r="AB193" s="17">
        <v>-9999</v>
      </c>
      <c r="AC193" s="17">
        <v>398.40846174223947</v>
      </c>
      <c r="AD193" s="17">
        <v>34.116357416353466</v>
      </c>
      <c r="AE193" s="17">
        <v>13.624252623458826</v>
      </c>
      <c r="AF193" s="17">
        <f t="shared" si="12"/>
        <v>388.80497876670194</v>
      </c>
      <c r="AG193" s="17">
        <f t="shared" si="13"/>
        <v>33.293995722019581</v>
      </c>
      <c r="AH193" s="17">
        <v>-9999</v>
      </c>
      <c r="AI193" s="17">
        <v>-9999</v>
      </c>
      <c r="AJ193" s="14">
        <v>-9999</v>
      </c>
      <c r="AK193" s="14">
        <v>-9999</v>
      </c>
      <c r="AL193" s="38">
        <v>4.5618186247475965</v>
      </c>
      <c r="AM193" s="19">
        <v>1.0578749999999999</v>
      </c>
      <c r="AN193" s="19">
        <v>0.84012500000000023</v>
      </c>
      <c r="AP193" s="35">
        <v>96</v>
      </c>
      <c r="AQ193" s="16">
        <v>7</v>
      </c>
      <c r="AR193" s="27">
        <v>24.982099999999999</v>
      </c>
      <c r="AS193" s="27">
        <v>24.795500000000001</v>
      </c>
      <c r="AT193" s="38">
        <v>4.5618186247475965</v>
      </c>
      <c r="AU193" s="19">
        <v>1.0578749999999999</v>
      </c>
    </row>
    <row r="194" spans="1:51" x14ac:dyDescent="0.2">
      <c r="A194" s="13">
        <v>97</v>
      </c>
      <c r="B194" s="14">
        <v>1</v>
      </c>
      <c r="C194" s="97">
        <v>8</v>
      </c>
      <c r="D194" s="97">
        <v>2</v>
      </c>
      <c r="E194" s="15">
        <v>2004</v>
      </c>
      <c r="F194" s="16">
        <v>1</v>
      </c>
      <c r="G194" s="18">
        <v>2.4</v>
      </c>
      <c r="H194" s="17">
        <v>5.0662695208492057</v>
      </c>
      <c r="I194" s="17">
        <v>220.73160210870188</v>
      </c>
      <c r="J194" s="17">
        <v>-9999</v>
      </c>
      <c r="K194" s="17">
        <v>-9999</v>
      </c>
      <c r="L194" s="17">
        <v>-9999</v>
      </c>
      <c r="M194" s="17">
        <v>0.08</v>
      </c>
      <c r="N194" s="17">
        <v>0.01</v>
      </c>
      <c r="O194" s="17">
        <v>0.03</v>
      </c>
      <c r="P194" s="17">
        <v>0.03</v>
      </c>
      <c r="Q194" s="17">
        <v>0.15</v>
      </c>
      <c r="R194" s="18">
        <v>8.082041801400722</v>
      </c>
      <c r="S194" s="21">
        <v>2.4125340783267149E-3</v>
      </c>
      <c r="T194" s="134">
        <v>2063.5</v>
      </c>
      <c r="U194" s="134">
        <v>357.2</v>
      </c>
      <c r="V194" s="82">
        <v>36.973666666666666</v>
      </c>
      <c r="W194" s="18">
        <v>-9999</v>
      </c>
      <c r="X194" s="18">
        <v>36.974490169531649</v>
      </c>
      <c r="Y194" s="18">
        <v>24.234500000000001</v>
      </c>
      <c r="Z194" s="18">
        <v>25.057600000000001</v>
      </c>
      <c r="AA194" s="17">
        <v>-9999</v>
      </c>
      <c r="AB194" s="17">
        <v>-9999</v>
      </c>
      <c r="AC194" s="17">
        <v>420.93803801418824</v>
      </c>
      <c r="AD194" s="17">
        <v>38.386115473198437</v>
      </c>
      <c r="AE194" s="17">
        <v>12.793541926015058</v>
      </c>
      <c r="AF194" s="17">
        <f t="shared" si="12"/>
        <v>410.7914882543069</v>
      </c>
      <c r="AG194" s="17">
        <f t="shared" si="13"/>
        <v>37.460832900554735</v>
      </c>
      <c r="AH194" s="17">
        <v>-9999</v>
      </c>
      <c r="AI194" s="17">
        <v>-9999</v>
      </c>
      <c r="AJ194" s="14">
        <v>-9999</v>
      </c>
      <c r="AK194" s="14">
        <v>-9999</v>
      </c>
      <c r="AL194" s="38">
        <v>9.9342008801317334</v>
      </c>
      <c r="AM194" s="19">
        <v>2.5350000000000001</v>
      </c>
      <c r="AN194" s="19">
        <v>1.6093999999999999</v>
      </c>
      <c r="AP194" s="13">
        <v>97</v>
      </c>
      <c r="AQ194" s="16">
        <v>1</v>
      </c>
      <c r="AR194" s="18">
        <v>24.234500000000001</v>
      </c>
      <c r="AS194" s="18">
        <v>25.057600000000001</v>
      </c>
      <c r="AT194" s="38">
        <v>9.9342008801317334</v>
      </c>
      <c r="AU194" s="19">
        <v>2.5350000000000001</v>
      </c>
      <c r="AV194" s="29">
        <f>AVERAGE(AR194:AR195)</f>
        <v>24.222950000000001</v>
      </c>
      <c r="AW194" s="29">
        <f>AVERAGE(AS194:AS195)</f>
        <v>25.064149999999998</v>
      </c>
      <c r="AX194" s="29">
        <f>AVERAGE(AT194:AT195)</f>
        <v>9.2690740337055502</v>
      </c>
      <c r="AY194" s="29">
        <f>AVERAGE(AU194:AU195)</f>
        <v>2.5317500000000006</v>
      </c>
    </row>
    <row r="195" spans="1:51" x14ac:dyDescent="0.2">
      <c r="A195" s="13">
        <v>97</v>
      </c>
      <c r="B195" s="14">
        <v>1</v>
      </c>
      <c r="C195" s="97">
        <v>8</v>
      </c>
      <c r="D195" s="97">
        <v>2</v>
      </c>
      <c r="E195" s="15">
        <v>2004</v>
      </c>
      <c r="F195" s="16">
        <v>7</v>
      </c>
      <c r="G195" s="18">
        <v>6.9130000000000003</v>
      </c>
      <c r="H195" s="17">
        <v>4.9903408776542708</v>
      </c>
      <c r="I195" s="17">
        <v>217.45000480249635</v>
      </c>
      <c r="J195" s="17">
        <v>-9999</v>
      </c>
      <c r="K195" s="17">
        <v>-9999</v>
      </c>
      <c r="L195" s="17">
        <v>-9999</v>
      </c>
      <c r="M195" s="17">
        <v>0.15</v>
      </c>
      <c r="N195" s="17">
        <v>0.01</v>
      </c>
      <c r="O195" s="17">
        <v>0.03</v>
      </c>
      <c r="P195" s="17">
        <v>0.04</v>
      </c>
      <c r="Q195" s="17">
        <v>0.56000000000000005</v>
      </c>
      <c r="R195" s="18">
        <v>8.0781271310060454</v>
      </c>
      <c r="S195" s="21">
        <v>2.408486010299098E-3</v>
      </c>
      <c r="T195" s="134">
        <v>2062.4</v>
      </c>
      <c r="U195" s="134">
        <v>360.4</v>
      </c>
      <c r="V195" s="82">
        <v>36.974333333333334</v>
      </c>
      <c r="W195" s="18">
        <v>-9999</v>
      </c>
      <c r="X195" s="18">
        <v>36.976344657170152</v>
      </c>
      <c r="Y195" s="18">
        <v>24.211400000000001</v>
      </c>
      <c r="Z195" s="18">
        <v>25.070699999999999</v>
      </c>
      <c r="AA195" s="17">
        <v>-9999</v>
      </c>
      <c r="AB195" s="17">
        <v>-9999</v>
      </c>
      <c r="AC195" s="17">
        <v>449.92832191815171</v>
      </c>
      <c r="AD195" s="17">
        <v>41.853013040722132</v>
      </c>
      <c r="AE195" s="17">
        <v>12.54190170395723</v>
      </c>
      <c r="AF195" s="17">
        <f t="shared" si="12"/>
        <v>439.08297249746437</v>
      </c>
      <c r="AG195" s="17">
        <f t="shared" si="13"/>
        <v>40.844162233553369</v>
      </c>
      <c r="AH195" s="17">
        <v>-9999</v>
      </c>
      <c r="AI195" s="17">
        <v>-9999</v>
      </c>
      <c r="AJ195" s="14">
        <v>-9999</v>
      </c>
      <c r="AK195" s="14">
        <v>-9999</v>
      </c>
      <c r="AL195" s="38">
        <v>8.6039471872793669</v>
      </c>
      <c r="AM195" s="19">
        <v>2.5285000000000006</v>
      </c>
      <c r="AN195" s="19">
        <v>1.8811</v>
      </c>
      <c r="AP195" s="13">
        <v>97</v>
      </c>
      <c r="AQ195" s="16">
        <v>7</v>
      </c>
      <c r="AR195" s="18">
        <v>24.211400000000001</v>
      </c>
      <c r="AS195" s="18">
        <v>25.070699999999999</v>
      </c>
      <c r="AT195" s="38">
        <v>8.6039471872793669</v>
      </c>
      <c r="AU195" s="19">
        <v>2.5285000000000006</v>
      </c>
    </row>
    <row r="196" spans="1:51" x14ac:dyDescent="0.2">
      <c r="A196" s="13">
        <v>98</v>
      </c>
      <c r="B196" s="31">
        <v>1</v>
      </c>
      <c r="C196" s="32">
        <v>8</v>
      </c>
      <c r="D196" s="97">
        <v>3</v>
      </c>
      <c r="E196" s="15">
        <v>2004</v>
      </c>
      <c r="F196" s="16">
        <v>1</v>
      </c>
      <c r="G196" s="17">
        <v>2.2330000000000001</v>
      </c>
      <c r="H196" s="17">
        <v>5.3270405586247502</v>
      </c>
      <c r="I196" s="17">
        <v>232.09171799887952</v>
      </c>
      <c r="J196" s="17">
        <v>-9999</v>
      </c>
      <c r="K196" s="17">
        <v>-9999</v>
      </c>
      <c r="L196" s="17">
        <v>-9999</v>
      </c>
      <c r="M196" s="17">
        <v>0.16</v>
      </c>
      <c r="N196" s="17">
        <v>0.03</v>
      </c>
      <c r="O196" s="17">
        <v>0.1</v>
      </c>
      <c r="P196" s="17">
        <v>0.02</v>
      </c>
      <c r="Q196" s="17">
        <v>0.09</v>
      </c>
      <c r="R196" s="18">
        <v>8.1127334220820284</v>
      </c>
      <c r="S196" s="125">
        <v>2.4228108635777723E-3</v>
      </c>
      <c r="T196" s="134">
        <v>2052.3000000000002</v>
      </c>
      <c r="U196" s="134">
        <v>344.7</v>
      </c>
      <c r="V196" s="22">
        <v>36.938000000000002</v>
      </c>
      <c r="W196" s="18">
        <v>-9999</v>
      </c>
      <c r="X196" s="18">
        <v>37.062374054553459</v>
      </c>
      <c r="Y196" s="18">
        <v>25.470600000000001</v>
      </c>
      <c r="Z196" s="18">
        <v>24.656600000000001</v>
      </c>
      <c r="AA196" s="17">
        <v>-9999</v>
      </c>
      <c r="AB196" s="17">
        <v>-9999</v>
      </c>
      <c r="AC196" s="17">
        <v>392.40431329397035</v>
      </c>
      <c r="AD196" s="17">
        <v>34.653824836601309</v>
      </c>
      <c r="AE196" s="17">
        <v>13.210808167206002</v>
      </c>
      <c r="AF196" s="17">
        <f t="shared" si="12"/>
        <v>382.9455580110963</v>
      </c>
      <c r="AG196" s="17">
        <f t="shared" si="13"/>
        <v>33.818507696497818</v>
      </c>
      <c r="AH196" s="17">
        <v>-9999</v>
      </c>
      <c r="AI196" s="17">
        <v>-9999</v>
      </c>
      <c r="AJ196" s="14">
        <v>-9999</v>
      </c>
      <c r="AK196" s="14">
        <v>-9999</v>
      </c>
      <c r="AL196" s="38">
        <v>10.029410393010444</v>
      </c>
      <c r="AM196" s="24">
        <v>2.1076250000000001</v>
      </c>
      <c r="AN196" s="24">
        <v>1.3321750000000003</v>
      </c>
      <c r="AP196" s="13">
        <v>98</v>
      </c>
      <c r="AQ196" s="16">
        <v>1</v>
      </c>
      <c r="AR196" s="18">
        <v>25.470600000000001</v>
      </c>
      <c r="AS196" s="18">
        <v>24.656600000000001</v>
      </c>
      <c r="AT196" s="38">
        <v>10.029410393010444</v>
      </c>
      <c r="AU196" s="24">
        <v>2.1076250000000001</v>
      </c>
      <c r="AV196" s="29">
        <f>AVERAGE(AR196:AR197)</f>
        <v>24.907150000000001</v>
      </c>
      <c r="AW196" s="29">
        <f>AVERAGE(AS196:AS197)</f>
        <v>24.84515</v>
      </c>
      <c r="AX196" s="29">
        <f>AVERAGE(AT196:AT197)</f>
        <v>10.025807289291212</v>
      </c>
      <c r="AY196" s="29">
        <f>AVERAGE(AU196:AU197)</f>
        <v>2.1490625000000003</v>
      </c>
    </row>
    <row r="197" spans="1:51" x14ac:dyDescent="0.2">
      <c r="A197" s="13">
        <v>98</v>
      </c>
      <c r="B197" s="31">
        <v>1</v>
      </c>
      <c r="C197" s="32">
        <v>8</v>
      </c>
      <c r="D197" s="97">
        <v>3</v>
      </c>
      <c r="E197" s="15">
        <v>2004</v>
      </c>
      <c r="F197" s="16">
        <v>7</v>
      </c>
      <c r="G197" s="17">
        <v>7.6989999999999998</v>
      </c>
      <c r="H197" s="17">
        <v>5.4063918852114394</v>
      </c>
      <c r="I197" s="17">
        <v>235.46228830310301</v>
      </c>
      <c r="J197" s="17">
        <v>-9999</v>
      </c>
      <c r="K197" s="17">
        <v>-9999</v>
      </c>
      <c r="L197" s="17">
        <v>-9999</v>
      </c>
      <c r="M197" s="17">
        <v>0.11</v>
      </c>
      <c r="N197" s="17">
        <v>0</v>
      </c>
      <c r="O197" s="17">
        <v>0.11</v>
      </c>
      <c r="P197" s="17">
        <v>0.02</v>
      </c>
      <c r="Q197" s="17">
        <v>0.04</v>
      </c>
      <c r="R197" s="18">
        <v>8.1073064175679868</v>
      </c>
      <c r="S197" s="130">
        <v>2.432418598512611E-3</v>
      </c>
      <c r="T197" s="134">
        <v>2064.6999999999998</v>
      </c>
      <c r="U197" s="134">
        <v>336.6</v>
      </c>
      <c r="V197" s="22">
        <v>36.962000000000003</v>
      </c>
      <c r="W197" s="18">
        <v>-9999</v>
      </c>
      <c r="X197" s="18">
        <v>36.960933787918883</v>
      </c>
      <c r="Y197" s="18">
        <v>24.343699999999998</v>
      </c>
      <c r="Z197" s="18">
        <v>25.0337</v>
      </c>
      <c r="AA197" s="17">
        <v>-9999</v>
      </c>
      <c r="AB197" s="17">
        <v>-9999</v>
      </c>
      <c r="AC197" s="17">
        <v>487.63307150951272</v>
      </c>
      <c r="AD197" s="17">
        <v>42.660958605664483</v>
      </c>
      <c r="AE197" s="17">
        <v>13.335500858128698</v>
      </c>
      <c r="AF197" s="17">
        <f t="shared" si="12"/>
        <v>475.87886357910878</v>
      </c>
      <c r="AG197" s="17">
        <f t="shared" si="13"/>
        <v>41.63263258091586</v>
      </c>
      <c r="AH197" s="17">
        <v>-9999</v>
      </c>
      <c r="AI197" s="17">
        <v>-9999</v>
      </c>
      <c r="AJ197" s="14">
        <v>-9999</v>
      </c>
      <c r="AK197" s="14">
        <v>-9999</v>
      </c>
      <c r="AL197" s="38">
        <v>10.022204185571979</v>
      </c>
      <c r="AM197" s="24">
        <v>2.1905000000000001</v>
      </c>
      <c r="AN197" s="24">
        <v>1.8706999999999996</v>
      </c>
      <c r="AP197" s="13">
        <v>98</v>
      </c>
      <c r="AQ197" s="16">
        <v>7</v>
      </c>
      <c r="AR197" s="18">
        <v>24.343699999999998</v>
      </c>
      <c r="AS197" s="18">
        <v>25.0337</v>
      </c>
      <c r="AT197" s="38">
        <v>10.022204185571979</v>
      </c>
      <c r="AU197" s="24">
        <v>2.1905000000000001</v>
      </c>
    </row>
    <row r="198" spans="1:51" x14ac:dyDescent="0.2">
      <c r="A198" s="13">
        <v>99</v>
      </c>
      <c r="B198" s="31">
        <v>1</v>
      </c>
      <c r="C198" s="32">
        <v>6</v>
      </c>
      <c r="D198" s="97">
        <v>4</v>
      </c>
      <c r="E198" s="15">
        <v>2004</v>
      </c>
      <c r="F198" s="16">
        <v>1</v>
      </c>
      <c r="G198" s="18">
        <v>2.2330000000000001</v>
      </c>
      <c r="H198" s="17">
        <v>4.7244604350372708</v>
      </c>
      <c r="I198" s="17">
        <v>205.85080004252376</v>
      </c>
      <c r="J198" s="17">
        <v>-9999</v>
      </c>
      <c r="K198" s="17">
        <v>-9999</v>
      </c>
      <c r="L198" s="17">
        <v>-9999</v>
      </c>
      <c r="M198" s="138">
        <v>3.8999175759633853E-2</v>
      </c>
      <c r="N198" s="17">
        <v>0.10016281378052225</v>
      </c>
      <c r="O198" s="17">
        <v>5.3226255669821199E-2</v>
      </c>
      <c r="P198" s="17">
        <v>2.3270695658973248E-2</v>
      </c>
      <c r="Q198" s="17">
        <v>0.15003309230479306</v>
      </c>
      <c r="R198" s="18">
        <v>8.0749999999999993</v>
      </c>
      <c r="S198" s="21">
        <v>2.428E-3</v>
      </c>
      <c r="T198" s="134">
        <v>2081.6</v>
      </c>
      <c r="U198" s="134">
        <v>388.4</v>
      </c>
      <c r="V198" s="18">
        <v>37.017000000000003</v>
      </c>
      <c r="W198" s="18">
        <v>-9999</v>
      </c>
      <c r="X198" s="18">
        <v>37.001478433540598</v>
      </c>
      <c r="Y198" s="18">
        <v>25.669699999999999</v>
      </c>
      <c r="Z198" s="18">
        <v>24.6492</v>
      </c>
      <c r="AA198" s="17">
        <v>-9999</v>
      </c>
      <c r="AB198" s="17">
        <v>-9999</v>
      </c>
      <c r="AC198" s="17">
        <v>103.01294022186438</v>
      </c>
      <c r="AD198" s="17">
        <v>10.396147450980394</v>
      </c>
      <c r="AE198" s="17">
        <v>11.560221145270649</v>
      </c>
      <c r="AF198" s="17">
        <f t="shared" si="12"/>
        <v>100.52985285631344</v>
      </c>
      <c r="AG198" s="17">
        <f t="shared" si="13"/>
        <v>10.145552308949345</v>
      </c>
      <c r="AH198" s="17">
        <v>-9999</v>
      </c>
      <c r="AI198" s="17">
        <v>-9999</v>
      </c>
      <c r="AJ198" s="14">
        <v>-9999</v>
      </c>
      <c r="AK198" s="14">
        <v>-9999</v>
      </c>
      <c r="AL198" s="38">
        <v>2.2901180856087717</v>
      </c>
      <c r="AM198" s="24">
        <v>0.21612500000000001</v>
      </c>
      <c r="AN198" s="24">
        <v>0.11407499999999998</v>
      </c>
      <c r="AP198" s="13">
        <v>99</v>
      </c>
      <c r="AQ198" s="16">
        <v>1</v>
      </c>
      <c r="AR198" s="18">
        <v>25.669699999999999</v>
      </c>
      <c r="AS198" s="18">
        <v>24.6492</v>
      </c>
      <c r="AT198" s="38">
        <v>2.2901180856087717</v>
      </c>
      <c r="AU198" s="24">
        <v>0.21612500000000001</v>
      </c>
      <c r="AV198" s="29">
        <f>AVERAGE(AR198:AR199)</f>
        <v>25.417650000000002</v>
      </c>
      <c r="AW198" s="29">
        <f>AVERAGE(AS198:AS199)</f>
        <v>24.73255</v>
      </c>
      <c r="AX198" s="29">
        <f>AVERAGE(AT198:AT199)</f>
        <v>2.7159235737514367</v>
      </c>
      <c r="AY198" s="29">
        <f>AVERAGE(AU198:AU199)</f>
        <v>0.22587499999999999</v>
      </c>
    </row>
    <row r="199" spans="1:51" x14ac:dyDescent="0.2">
      <c r="A199" s="13">
        <v>99</v>
      </c>
      <c r="B199" s="31">
        <v>1</v>
      </c>
      <c r="C199" s="32">
        <v>6</v>
      </c>
      <c r="D199" s="97">
        <v>4</v>
      </c>
      <c r="E199" s="15">
        <v>2004</v>
      </c>
      <c r="F199" s="16">
        <v>7</v>
      </c>
      <c r="G199" s="18">
        <v>7.4809999999999999</v>
      </c>
      <c r="H199" s="17">
        <v>4.6611051145362223</v>
      </c>
      <c r="I199" s="17">
        <v>203.07354001356461</v>
      </c>
      <c r="J199" s="17">
        <v>-9999</v>
      </c>
      <c r="K199" s="17">
        <v>-9999</v>
      </c>
      <c r="L199" s="17">
        <v>-9999</v>
      </c>
      <c r="M199" s="138">
        <v>1.168233335556712E-4</v>
      </c>
      <c r="N199" s="17">
        <v>9.2134722486930692E-2</v>
      </c>
      <c r="O199" s="17">
        <v>5.2063893989452631E-2</v>
      </c>
      <c r="P199" s="17">
        <v>2.2998192971864232E-2</v>
      </c>
      <c r="Q199" s="17">
        <v>0.159520254309344</v>
      </c>
      <c r="R199" s="18">
        <v>8.0710298788440991</v>
      </c>
      <c r="S199" s="21">
        <v>2.4315669399818719E-3</v>
      </c>
      <c r="T199" s="134">
        <v>2087.5</v>
      </c>
      <c r="U199" s="134">
        <v>385.8</v>
      </c>
      <c r="V199" s="18">
        <v>37.005000000000003</v>
      </c>
      <c r="W199" s="18">
        <v>-9999</v>
      </c>
      <c r="X199" s="18">
        <v>37.014647329670829</v>
      </c>
      <c r="Y199" s="18">
        <v>25.165600000000001</v>
      </c>
      <c r="Z199" s="18">
        <v>24.815899999999999</v>
      </c>
      <c r="AA199" s="17">
        <v>-9999</v>
      </c>
      <c r="AB199" s="17">
        <v>-9999</v>
      </c>
      <c r="AC199" s="17">
        <v>111.21519717301844</v>
      </c>
      <c r="AD199" s="17">
        <v>14.016234509803922</v>
      </c>
      <c r="AE199" s="17">
        <v>9.2571983779070379</v>
      </c>
      <c r="AF199" s="17">
        <f t="shared" si="12"/>
        <v>108.53439755344827</v>
      </c>
      <c r="AG199" s="17">
        <f t="shared" si="13"/>
        <v>13.678378559387063</v>
      </c>
      <c r="AH199" s="17">
        <v>-9999</v>
      </c>
      <c r="AI199" s="17">
        <v>-9999</v>
      </c>
      <c r="AJ199" s="14">
        <v>-9999</v>
      </c>
      <c r="AK199" s="14">
        <v>-9999</v>
      </c>
      <c r="AL199" s="38">
        <v>3.1417290618941016</v>
      </c>
      <c r="AM199" s="24">
        <v>0.235625</v>
      </c>
      <c r="AN199" s="24">
        <v>0.11797500000000005</v>
      </c>
      <c r="AP199" s="13">
        <v>99</v>
      </c>
      <c r="AQ199" s="16">
        <v>7</v>
      </c>
      <c r="AR199" s="18">
        <v>25.165600000000001</v>
      </c>
      <c r="AS199" s="18">
        <v>24.815899999999999</v>
      </c>
      <c r="AT199" s="38">
        <v>3.1417290618941016</v>
      </c>
      <c r="AU199" s="24">
        <v>0.235625</v>
      </c>
    </row>
    <row r="200" spans="1:51" x14ac:dyDescent="0.2">
      <c r="A200" s="13">
        <v>100</v>
      </c>
      <c r="B200" s="31">
        <v>1</v>
      </c>
      <c r="C200" s="32">
        <v>13</v>
      </c>
      <c r="D200" s="97">
        <v>5</v>
      </c>
      <c r="E200" s="15">
        <v>2004</v>
      </c>
      <c r="F200" s="16">
        <v>1</v>
      </c>
      <c r="G200" s="19">
        <v>-9999</v>
      </c>
      <c r="H200" s="19">
        <v>4.9413805918492333</v>
      </c>
      <c r="I200" s="17">
        <v>215.38582924874376</v>
      </c>
      <c r="J200" s="17">
        <v>-9999</v>
      </c>
      <c r="K200" s="17">
        <v>-9999</v>
      </c>
      <c r="L200" s="17">
        <v>-9999</v>
      </c>
      <c r="M200" s="17">
        <v>2.6027606389443791E-3</v>
      </c>
      <c r="N200" s="17">
        <v>0</v>
      </c>
      <c r="O200" s="17">
        <v>9.5669245264955183E-4</v>
      </c>
      <c r="P200" s="17">
        <v>1.9009815259537707E-2</v>
      </c>
      <c r="Q200" s="17">
        <v>0</v>
      </c>
      <c r="R200" s="18">
        <v>8.0820000000000007</v>
      </c>
      <c r="S200" s="21">
        <v>2.4145330222393674E-3</v>
      </c>
      <c r="T200" s="134">
        <v>2065</v>
      </c>
      <c r="U200" s="134">
        <v>368.5</v>
      </c>
      <c r="V200" s="140">
        <v>37.011666666666663</v>
      </c>
      <c r="W200" s="18">
        <v>-9999</v>
      </c>
      <c r="X200" s="17">
        <v>-9999</v>
      </c>
      <c r="Y200" s="17">
        <v>-9999</v>
      </c>
      <c r="Z200" s="17">
        <v>-9999</v>
      </c>
      <c r="AA200" s="17">
        <v>-9999</v>
      </c>
      <c r="AB200" s="17">
        <v>-9999</v>
      </c>
      <c r="AC200" s="17">
        <v>355.62277110740933</v>
      </c>
      <c r="AD200" s="17">
        <v>20.306875989400186</v>
      </c>
      <c r="AE200" s="17">
        <v>11.350649930245053</v>
      </c>
      <c r="AF200" s="17">
        <f t="shared" si="12"/>
        <v>347.05062077428454</v>
      </c>
      <c r="AG200" s="17">
        <f t="shared" si="13"/>
        <v>19.817386541817299</v>
      </c>
      <c r="AH200" s="17">
        <v>-9999</v>
      </c>
      <c r="AI200" s="17">
        <v>-9999</v>
      </c>
      <c r="AJ200" s="17">
        <v>-9999</v>
      </c>
      <c r="AK200" s="17">
        <v>-9999</v>
      </c>
      <c r="AL200" s="38">
        <v>8.1704783384616775</v>
      </c>
      <c r="AM200" s="19">
        <v>-9999</v>
      </c>
      <c r="AN200" s="19">
        <v>-9999</v>
      </c>
      <c r="AP200" s="13">
        <v>100</v>
      </c>
      <c r="AQ200" s="16">
        <v>1</v>
      </c>
      <c r="AR200" s="17">
        <v>-9999</v>
      </c>
      <c r="AS200" s="17">
        <v>-9999</v>
      </c>
      <c r="AT200" s="38">
        <v>8.1704783384616775</v>
      </c>
      <c r="AU200" s="19">
        <v>-9999</v>
      </c>
      <c r="AV200" s="29">
        <f>AVERAGE(AR200:AR201)</f>
        <v>-9999</v>
      </c>
      <c r="AW200" s="29">
        <f>AVERAGE(AS200:AS201)</f>
        <v>-9999</v>
      </c>
      <c r="AX200" s="29">
        <f>AVERAGE(AT200:AT201)</f>
        <v>7.3712199350368159</v>
      </c>
      <c r="AY200" s="29">
        <f>AVERAGE(AU200:AU201)</f>
        <v>-9999</v>
      </c>
    </row>
    <row r="201" spans="1:51" x14ac:dyDescent="0.2">
      <c r="A201" s="13">
        <v>100</v>
      </c>
      <c r="B201" s="31">
        <v>1</v>
      </c>
      <c r="C201" s="32">
        <v>13</v>
      </c>
      <c r="D201" s="97">
        <v>5</v>
      </c>
      <c r="E201" s="15">
        <v>2004</v>
      </c>
      <c r="F201" s="16">
        <v>7</v>
      </c>
      <c r="G201" s="19">
        <v>-9999</v>
      </c>
      <c r="H201" s="19">
        <v>4.9040926005817056</v>
      </c>
      <c r="I201" s="17">
        <v>213.66919968499175</v>
      </c>
      <c r="J201" s="17">
        <v>-9999</v>
      </c>
      <c r="K201" s="17">
        <v>-9999</v>
      </c>
      <c r="L201" s="17">
        <v>-9999</v>
      </c>
      <c r="M201" s="17">
        <v>7.7305518764830605E-2</v>
      </c>
      <c r="N201" s="17">
        <v>4.2276395232985764E-3</v>
      </c>
      <c r="O201" s="17">
        <v>1.086933200450127E-2</v>
      </c>
      <c r="P201" s="17">
        <v>2.1918279374406831E-2</v>
      </c>
      <c r="Q201" s="17">
        <v>0</v>
      </c>
      <c r="R201" s="18">
        <v>8.0731057369169097</v>
      </c>
      <c r="S201" s="21">
        <v>2.4049826959933601E-3</v>
      </c>
      <c r="T201" s="134">
        <v>2062.4</v>
      </c>
      <c r="U201" s="134">
        <v>376.7</v>
      </c>
      <c r="V201" s="140">
        <v>37.001333333333328</v>
      </c>
      <c r="W201" s="18">
        <v>-9999</v>
      </c>
      <c r="X201" s="17">
        <v>-9999</v>
      </c>
      <c r="Y201" s="17">
        <v>-9999</v>
      </c>
      <c r="Z201" s="17">
        <v>-9999</v>
      </c>
      <c r="AA201" s="17">
        <v>-9999</v>
      </c>
      <c r="AB201" s="17">
        <v>-9999</v>
      </c>
      <c r="AC201" s="17">
        <v>371.30933898424473</v>
      </c>
      <c r="AD201" s="17">
        <v>21.556037130703984</v>
      </c>
      <c r="AE201" s="17">
        <v>11.164550283222283</v>
      </c>
      <c r="AF201" s="17">
        <f t="shared" si="12"/>
        <v>362.35906995632354</v>
      </c>
      <c r="AG201" s="17">
        <f t="shared" si="13"/>
        <v>21.036437133506379</v>
      </c>
      <c r="AH201" s="17">
        <v>-9999</v>
      </c>
      <c r="AI201" s="17">
        <v>-9999</v>
      </c>
      <c r="AJ201" s="17">
        <v>-9999</v>
      </c>
      <c r="AK201" s="17">
        <v>-9999</v>
      </c>
      <c r="AL201" s="38">
        <v>6.5719615316119544</v>
      </c>
      <c r="AM201" s="19">
        <v>-9999</v>
      </c>
      <c r="AN201" s="19">
        <v>-9999</v>
      </c>
      <c r="AP201" s="13">
        <v>100</v>
      </c>
      <c r="AQ201" s="16">
        <v>7</v>
      </c>
      <c r="AR201" s="17">
        <v>-9999</v>
      </c>
      <c r="AS201" s="17">
        <v>-9999</v>
      </c>
      <c r="AT201" s="38">
        <v>6.5719615316119544</v>
      </c>
      <c r="AU201" s="19">
        <v>-9999</v>
      </c>
    </row>
    <row r="202" spans="1:51" x14ac:dyDescent="0.2">
      <c r="A202" s="13">
        <v>101</v>
      </c>
      <c r="B202" s="31">
        <v>1</v>
      </c>
      <c r="C202" s="32">
        <v>8</v>
      </c>
      <c r="D202" s="97">
        <v>6</v>
      </c>
      <c r="E202" s="97">
        <v>2004</v>
      </c>
      <c r="F202" s="16">
        <v>1</v>
      </c>
      <c r="G202" s="17">
        <v>2.617</v>
      </c>
      <c r="H202" s="17">
        <v>4.7039925791411434</v>
      </c>
      <c r="I202" s="17">
        <v>205.01939897751609</v>
      </c>
      <c r="J202" s="17">
        <v>-9999</v>
      </c>
      <c r="K202" s="17">
        <v>-9999</v>
      </c>
      <c r="L202" s="17">
        <v>-9999</v>
      </c>
      <c r="M202" s="17">
        <v>0.12740441023781712</v>
      </c>
      <c r="N202" s="17">
        <v>2.5899853440409557E-2</v>
      </c>
      <c r="O202" s="17">
        <v>6.1861243634846588E-2</v>
      </c>
      <c r="P202" s="17">
        <v>3.3525143715457499E-2</v>
      </c>
      <c r="Q202" s="17">
        <v>5.4866800789248327E-3</v>
      </c>
      <c r="R202" s="18">
        <v>8.0931977765540992</v>
      </c>
      <c r="S202" s="21">
        <v>2.3990000000000001E-3</v>
      </c>
      <c r="T202" s="134">
        <v>2045.6</v>
      </c>
      <c r="U202" s="134">
        <v>372.5</v>
      </c>
      <c r="V202" s="18">
        <v>36.784333333333329</v>
      </c>
      <c r="W202" s="18">
        <v>-9999</v>
      </c>
      <c r="X202" s="18">
        <v>36.768401446068893</v>
      </c>
      <c r="Y202" s="18">
        <v>26.1858</v>
      </c>
      <c r="Z202" s="18">
        <v>24.311299999999999</v>
      </c>
      <c r="AA202" s="17">
        <v>-9999</v>
      </c>
      <c r="AB202" s="17">
        <v>-9999</v>
      </c>
      <c r="AC202" s="17">
        <v>167.96498544445083</v>
      </c>
      <c r="AD202" s="17">
        <v>14.850412005093787</v>
      </c>
      <c r="AE202" s="17">
        <v>13.195536232797945</v>
      </c>
      <c r="AF202" s="17">
        <f t="shared" si="12"/>
        <v>163.91625397135829</v>
      </c>
      <c r="AG202" s="17">
        <f t="shared" si="13"/>
        <v>14.492448526489497</v>
      </c>
      <c r="AH202" s="17">
        <v>-9999</v>
      </c>
      <c r="AI202" s="17">
        <v>-9999</v>
      </c>
      <c r="AJ202" s="17">
        <v>-9999</v>
      </c>
      <c r="AK202" s="17">
        <v>-9999</v>
      </c>
      <c r="AL202" s="38">
        <v>1.2568920796628076</v>
      </c>
      <c r="AM202" s="24">
        <v>0.19467499999999999</v>
      </c>
      <c r="AN202" s="24">
        <v>0.143845</v>
      </c>
      <c r="AP202" s="13">
        <v>101</v>
      </c>
      <c r="AQ202" s="16">
        <v>1</v>
      </c>
      <c r="AR202" s="18">
        <v>26.1858</v>
      </c>
      <c r="AS202" s="18">
        <v>24.311299999999999</v>
      </c>
      <c r="AT202" s="38">
        <v>1.2568920796628076</v>
      </c>
      <c r="AU202" s="24">
        <v>0.19467499999999999</v>
      </c>
      <c r="AV202" s="29">
        <f>AVERAGE(AR202:AR203)</f>
        <v>25.805</v>
      </c>
      <c r="AW202" s="29">
        <f>AVERAGE(AS202:AS203)</f>
        <v>24.440550000000002</v>
      </c>
      <c r="AX202" s="29">
        <f>AVERAGE(AT202:AT203)</f>
        <v>1.5958314648832879</v>
      </c>
      <c r="AY202" s="29">
        <f>AVERAGE(AU202:AU203)</f>
        <v>0.19150624999999999</v>
      </c>
    </row>
    <row r="203" spans="1:51" x14ac:dyDescent="0.2">
      <c r="A203" s="13">
        <v>101</v>
      </c>
      <c r="B203" s="31">
        <v>1</v>
      </c>
      <c r="C203" s="32">
        <v>8</v>
      </c>
      <c r="D203" s="97">
        <v>6</v>
      </c>
      <c r="E203" s="97">
        <v>2004</v>
      </c>
      <c r="F203" s="16">
        <v>7</v>
      </c>
      <c r="G203" s="17">
        <v>6.93</v>
      </c>
      <c r="H203" s="17">
        <v>4.7365340647273042</v>
      </c>
      <c r="I203" s="17">
        <v>206.40661805947738</v>
      </c>
      <c r="J203" s="17">
        <v>-9999</v>
      </c>
      <c r="K203" s="17">
        <v>-9999</v>
      </c>
      <c r="L203" s="17">
        <v>-9999</v>
      </c>
      <c r="M203" s="17">
        <v>0.14626034635023699</v>
      </c>
      <c r="N203" s="17">
        <v>2.7532470121012374E-2</v>
      </c>
      <c r="O203" s="17">
        <v>5.6308098949582691E-2</v>
      </c>
      <c r="P203" s="17">
        <v>3.3525143715457499E-2</v>
      </c>
      <c r="Q203" s="17">
        <v>0.23534876337221058</v>
      </c>
      <c r="R203" s="18">
        <v>8.1010899378922847</v>
      </c>
      <c r="S203" s="21">
        <v>2.4129999322462098E-3</v>
      </c>
      <c r="T203" s="134">
        <v>2052.9</v>
      </c>
      <c r="U203" s="134">
        <v>355.2</v>
      </c>
      <c r="V203" s="18">
        <v>36.78</v>
      </c>
      <c r="W203" s="18">
        <v>-9999</v>
      </c>
      <c r="X203" s="18">
        <v>36.795396300305889</v>
      </c>
      <c r="Y203" s="18">
        <v>25.424199999999999</v>
      </c>
      <c r="Z203" s="18">
        <v>24.569800000000001</v>
      </c>
      <c r="AA203" s="17">
        <v>-9999</v>
      </c>
      <c r="AB203" s="17">
        <v>-9999</v>
      </c>
      <c r="AC203" s="17">
        <v>217.48124194400918</v>
      </c>
      <c r="AD203" s="17">
        <v>21.201531604756539</v>
      </c>
      <c r="AE203" s="17">
        <v>11.967442745712789</v>
      </c>
      <c r="AF203" s="17">
        <f t="shared" ref="AF203:AF231" si="14">AC203/1.0247</f>
        <v>212.2389401229718</v>
      </c>
      <c r="AG203" s="17">
        <f t="shared" ref="AG203:AG231" si="15">AD203/1.0247</f>
        <v>20.690476827126517</v>
      </c>
      <c r="AH203" s="17">
        <v>-9999</v>
      </c>
      <c r="AI203" s="17">
        <v>-9999</v>
      </c>
      <c r="AJ203" s="17">
        <v>-9999</v>
      </c>
      <c r="AK203" s="17">
        <v>-9999</v>
      </c>
      <c r="AL203" s="38">
        <v>1.9347708501037679</v>
      </c>
      <c r="AM203" s="24">
        <v>0.18833749999999999</v>
      </c>
      <c r="AN203" s="24">
        <v>0.13952249999999997</v>
      </c>
      <c r="AP203" s="13">
        <v>101</v>
      </c>
      <c r="AQ203" s="16">
        <v>7</v>
      </c>
      <c r="AR203" s="18">
        <v>25.424199999999999</v>
      </c>
      <c r="AS203" s="18">
        <v>24.569800000000001</v>
      </c>
      <c r="AT203" s="38">
        <v>1.9347708501037679</v>
      </c>
      <c r="AU203" s="24">
        <v>0.18833749999999999</v>
      </c>
    </row>
    <row r="204" spans="1:51" x14ac:dyDescent="0.2">
      <c r="A204" s="13">
        <v>102</v>
      </c>
      <c r="B204" s="31">
        <v>1</v>
      </c>
      <c r="C204" s="32">
        <v>7</v>
      </c>
      <c r="D204" s="97">
        <v>7</v>
      </c>
      <c r="E204" s="97">
        <v>2004</v>
      </c>
      <c r="F204" s="16">
        <v>1</v>
      </c>
      <c r="G204" s="17">
        <v>2.266</v>
      </c>
      <c r="H204" s="17">
        <v>4.746620809447192</v>
      </c>
      <c r="I204" s="17">
        <v>206.84138866342539</v>
      </c>
      <c r="J204" s="19">
        <v>-9999</v>
      </c>
      <c r="K204" s="19">
        <v>-9999</v>
      </c>
      <c r="L204" s="17">
        <v>-9999</v>
      </c>
      <c r="M204" s="17">
        <v>0.14686736951327051</v>
      </c>
      <c r="N204" s="17">
        <v>3.3942401517779885E-2</v>
      </c>
      <c r="O204" s="17">
        <v>0</v>
      </c>
      <c r="P204" s="17">
        <v>2.2018040757493116E-2</v>
      </c>
      <c r="Q204" s="17">
        <v>8.0262751938775523E-4</v>
      </c>
      <c r="R204" s="18">
        <v>8.0660000000000007</v>
      </c>
      <c r="S204" s="21">
        <v>2.4089999999999997E-3</v>
      </c>
      <c r="T204" s="134">
        <v>2071</v>
      </c>
      <c r="U204" s="134">
        <v>396.6</v>
      </c>
      <c r="V204" s="22">
        <v>36.936</v>
      </c>
      <c r="W204" s="18">
        <v>-9999</v>
      </c>
      <c r="X204" s="18">
        <v>36.925479362791847</v>
      </c>
      <c r="Y204" s="18">
        <v>25.732399999999998</v>
      </c>
      <c r="Z204" s="18">
        <v>24.572399999999998</v>
      </c>
      <c r="AA204" s="18">
        <v>-9999</v>
      </c>
      <c r="AB204" s="18">
        <v>-9999</v>
      </c>
      <c r="AC204" s="17">
        <v>175.67974436793841</v>
      </c>
      <c r="AD204" s="17">
        <v>15.861695754735829</v>
      </c>
      <c r="AE204" s="17">
        <v>12.921676530165444</v>
      </c>
      <c r="AF204" s="17">
        <f t="shared" si="14"/>
        <v>171.44505159357706</v>
      </c>
      <c r="AG204" s="17">
        <f t="shared" si="15"/>
        <v>15.479355669694378</v>
      </c>
      <c r="AH204" s="112">
        <v>6.2318437548048866</v>
      </c>
      <c r="AI204" s="42">
        <v>0.15734566733434624</v>
      </c>
      <c r="AJ204" s="17">
        <v>-9999</v>
      </c>
      <c r="AK204" s="17">
        <v>-9999</v>
      </c>
      <c r="AL204" s="38">
        <v>2.5117506755983259</v>
      </c>
      <c r="AM204" s="24">
        <v>0.20458750000000003</v>
      </c>
      <c r="AN204" s="24">
        <v>9.7272500000000012E-2</v>
      </c>
      <c r="AP204" s="13">
        <v>102</v>
      </c>
      <c r="AQ204" s="16">
        <v>1</v>
      </c>
      <c r="AR204" s="18">
        <v>25.732399999999998</v>
      </c>
      <c r="AS204" s="18">
        <v>24.572399999999998</v>
      </c>
      <c r="AT204" s="38">
        <v>2.5117506755983259</v>
      </c>
      <c r="AU204" s="24">
        <v>0.20458750000000003</v>
      </c>
      <c r="AV204" s="29">
        <f>AVERAGE(AR204:AR205)</f>
        <v>25.405099999999997</v>
      </c>
      <c r="AW204" s="29">
        <f>AVERAGE(AS204:AS205)</f>
        <v>24.677</v>
      </c>
      <c r="AX204" s="29">
        <f>AVERAGE(AT204:AT205)</f>
        <v>2.6097181505335376</v>
      </c>
      <c r="AY204" s="29">
        <f>AVERAGE(AU204:AU205)</f>
        <v>0.22490000000000002</v>
      </c>
    </row>
    <row r="205" spans="1:51" x14ac:dyDescent="0.2">
      <c r="A205" s="13">
        <v>102</v>
      </c>
      <c r="B205" s="31">
        <v>1</v>
      </c>
      <c r="C205" s="32">
        <v>7</v>
      </c>
      <c r="D205" s="97">
        <v>7</v>
      </c>
      <c r="E205" s="97">
        <v>2004</v>
      </c>
      <c r="F205" s="16">
        <v>7</v>
      </c>
      <c r="G205" s="17">
        <v>7.766</v>
      </c>
      <c r="H205" s="17">
        <v>4.6459055273311831</v>
      </c>
      <c r="I205" s="17">
        <v>202.43381139582371</v>
      </c>
      <c r="J205" s="19">
        <v>-9999</v>
      </c>
      <c r="K205" s="19">
        <v>-9999</v>
      </c>
      <c r="L205" s="17">
        <v>-9999</v>
      </c>
      <c r="M205" s="17">
        <v>3.7401195285220457E-3</v>
      </c>
      <c r="N205" s="17">
        <v>5.6554187641605663E-2</v>
      </c>
      <c r="O205" s="17">
        <v>0</v>
      </c>
      <c r="P205" s="17">
        <v>2.3650205376771705E-2</v>
      </c>
      <c r="Q205" s="17">
        <v>0.1653333511436027</v>
      </c>
      <c r="R205" s="18">
        <v>8.0605179295418186</v>
      </c>
      <c r="S205" s="21">
        <v>2.4237152884942024E-3</v>
      </c>
      <c r="T205" s="134">
        <v>2087.5</v>
      </c>
      <c r="U205" s="134">
        <v>394.5</v>
      </c>
      <c r="V205" s="22">
        <v>36.937333333333335</v>
      </c>
      <c r="W205" s="18">
        <v>-9999</v>
      </c>
      <c r="X205" s="18">
        <v>36.934377645785233</v>
      </c>
      <c r="Y205" s="18">
        <v>25.0778</v>
      </c>
      <c r="Z205" s="18">
        <v>24.781600000000001</v>
      </c>
      <c r="AA205" s="18">
        <v>-9999</v>
      </c>
      <c r="AB205" s="18">
        <v>-9999</v>
      </c>
      <c r="AC205" s="17">
        <v>217.93295821958287</v>
      </c>
      <c r="AD205" s="17">
        <v>22.009634418268615</v>
      </c>
      <c r="AE205" s="17">
        <v>11.551991872786756</v>
      </c>
      <c r="AF205" s="17">
        <f t="shared" si="14"/>
        <v>212.67976795118852</v>
      </c>
      <c r="AG205" s="17">
        <f t="shared" si="15"/>
        <v>21.47910063264235</v>
      </c>
      <c r="AH205" s="112">
        <v>6.0951642447770222</v>
      </c>
      <c r="AI205" s="42">
        <v>0.12985459606935665</v>
      </c>
      <c r="AJ205" s="17">
        <v>-9999</v>
      </c>
      <c r="AK205" s="17">
        <v>-9999</v>
      </c>
      <c r="AL205" s="38">
        <v>2.7076856254687494</v>
      </c>
      <c r="AM205" s="24">
        <v>0.2452125</v>
      </c>
      <c r="AN205" s="24">
        <v>0.15544749999999999</v>
      </c>
      <c r="AP205" s="13">
        <v>102</v>
      </c>
      <c r="AQ205" s="16">
        <v>7</v>
      </c>
      <c r="AR205" s="18">
        <v>25.0778</v>
      </c>
      <c r="AS205" s="18">
        <v>24.781600000000001</v>
      </c>
      <c r="AT205" s="38">
        <v>2.7076856254687494</v>
      </c>
      <c r="AU205" s="24">
        <v>0.2452125</v>
      </c>
    </row>
    <row r="206" spans="1:51" x14ac:dyDescent="0.2">
      <c r="A206" s="13">
        <v>103</v>
      </c>
      <c r="B206" s="31">
        <v>1</v>
      </c>
      <c r="C206" s="32">
        <v>10</v>
      </c>
      <c r="D206" s="97">
        <v>8</v>
      </c>
      <c r="E206" s="97">
        <v>2004</v>
      </c>
      <c r="F206" s="16">
        <v>1</v>
      </c>
      <c r="G206" s="18">
        <v>2.1160000000000001</v>
      </c>
      <c r="H206" s="17">
        <v>4.7744969862326467</v>
      </c>
      <c r="I206" s="17">
        <v>208.07805181059197</v>
      </c>
      <c r="J206" s="19">
        <v>-9999</v>
      </c>
      <c r="K206" s="19">
        <v>-9999</v>
      </c>
      <c r="L206" s="17">
        <v>-9999</v>
      </c>
      <c r="M206" s="17">
        <v>0.12374270442306345</v>
      </c>
      <c r="N206" s="17">
        <v>4.0432197331586775E-2</v>
      </c>
      <c r="O206" s="17">
        <v>0</v>
      </c>
      <c r="P206" s="17">
        <v>3.0931371249860923E-2</v>
      </c>
      <c r="Q206" s="17">
        <v>0.75545402841804477</v>
      </c>
      <c r="R206" s="18">
        <v>8.0601306110570068</v>
      </c>
      <c r="S206" s="157">
        <v>2.3203786752770692E-3</v>
      </c>
      <c r="T206" s="134">
        <v>1996.6</v>
      </c>
      <c r="U206" s="134">
        <v>384.5</v>
      </c>
      <c r="V206" s="22">
        <v>36.710333333333331</v>
      </c>
      <c r="W206" s="18">
        <v>-9999</v>
      </c>
      <c r="X206" s="18">
        <v>36.703939009513306</v>
      </c>
      <c r="Y206" s="18">
        <v>25.464300000000001</v>
      </c>
      <c r="Z206" s="18">
        <v>24.488600000000002</v>
      </c>
      <c r="AA206" s="18">
        <v>-9999</v>
      </c>
      <c r="AB206" s="18">
        <v>-9999</v>
      </c>
      <c r="AC206" s="17">
        <v>131.17763694084164</v>
      </c>
      <c r="AD206" s="38">
        <v>14.003047561633201</v>
      </c>
      <c r="AE206" s="17">
        <v>10.929090668112572</v>
      </c>
      <c r="AF206" s="17">
        <f t="shared" si="14"/>
        <v>128.01565037654109</v>
      </c>
      <c r="AG206" s="17">
        <f t="shared" si="15"/>
        <v>13.665509477538013</v>
      </c>
      <c r="AH206" s="38">
        <v>5.5652323253034686</v>
      </c>
      <c r="AI206" s="42">
        <v>0.20027822207755949</v>
      </c>
      <c r="AJ206" s="17">
        <v>-9999</v>
      </c>
      <c r="AK206" s="17">
        <v>-9999</v>
      </c>
      <c r="AL206" s="38">
        <v>3.0399733559082032</v>
      </c>
      <c r="AM206" s="24">
        <v>0.30062499999999998</v>
      </c>
      <c r="AN206" s="24">
        <v>0.18297500000000011</v>
      </c>
      <c r="AP206" s="13">
        <v>103</v>
      </c>
      <c r="AQ206" s="16">
        <v>1</v>
      </c>
      <c r="AR206" s="18">
        <v>25.464300000000001</v>
      </c>
      <c r="AS206" s="18">
        <v>24.488600000000002</v>
      </c>
      <c r="AT206" s="38">
        <v>3.0399733559082032</v>
      </c>
      <c r="AU206" s="24">
        <v>0.30062499999999998</v>
      </c>
      <c r="AV206" s="29">
        <f>AVERAGE(AR206:AR207)</f>
        <v>25.076350000000001</v>
      </c>
      <c r="AW206" s="29">
        <f>AVERAGE(AS206:AS207)</f>
        <v>24.624650000000003</v>
      </c>
      <c r="AX206" s="29">
        <f>AVERAGE(AT206:AT207)</f>
        <v>3.0633191882597339</v>
      </c>
      <c r="AY206" s="29">
        <f>AVERAGE(AU206:AU207)</f>
        <v>0.29201250000000001</v>
      </c>
    </row>
    <row r="207" spans="1:51" x14ac:dyDescent="0.2">
      <c r="A207" s="13">
        <v>103</v>
      </c>
      <c r="B207" s="31">
        <v>1</v>
      </c>
      <c r="C207" s="32">
        <v>10</v>
      </c>
      <c r="D207" s="97">
        <v>8</v>
      </c>
      <c r="E207" s="97">
        <v>2004</v>
      </c>
      <c r="F207" s="16">
        <v>7</v>
      </c>
      <c r="G207" s="18">
        <v>6.7960000000000003</v>
      </c>
      <c r="H207" s="17">
        <v>4.6968869873561578</v>
      </c>
      <c r="I207" s="17">
        <v>204.63490964782153</v>
      </c>
      <c r="J207" s="19">
        <v>-9999</v>
      </c>
      <c r="K207" s="19">
        <v>-9999</v>
      </c>
      <c r="L207" s="17">
        <v>-9999</v>
      </c>
      <c r="M207" s="17">
        <v>6.3320354181937599E-2</v>
      </c>
      <c r="N207" s="17">
        <v>3.4043229478802561E-2</v>
      </c>
      <c r="O207" s="17">
        <v>0</v>
      </c>
      <c r="P207" s="17">
        <v>0.19236851981756686</v>
      </c>
      <c r="Q207" s="17">
        <v>0.58323770311495016</v>
      </c>
      <c r="R207" s="18">
        <v>8.0635222716519586</v>
      </c>
      <c r="S207" s="21">
        <v>2.4501927490533262E-3</v>
      </c>
      <c r="T207" s="134">
        <v>2110.6999999999998</v>
      </c>
      <c r="U207" s="134">
        <v>390</v>
      </c>
      <c r="V207" s="22">
        <v>36.744</v>
      </c>
      <c r="W207" s="18">
        <v>-9999</v>
      </c>
      <c r="X207" s="18">
        <v>36.748954526201331</v>
      </c>
      <c r="Y207" s="18">
        <v>24.688400000000001</v>
      </c>
      <c r="Z207" s="18">
        <v>24.7607</v>
      </c>
      <c r="AA207" s="18">
        <v>-9999</v>
      </c>
      <c r="AB207" s="18">
        <v>-9999</v>
      </c>
      <c r="AC207" s="17">
        <v>165.98051390670136</v>
      </c>
      <c r="AD207" s="38">
        <v>16.623764443066015</v>
      </c>
      <c r="AE207" s="17">
        <v>11.648621078237364</v>
      </c>
      <c r="AF207" s="17">
        <f t="shared" si="14"/>
        <v>161.97961735795977</v>
      </c>
      <c r="AG207" s="17">
        <f t="shared" si="15"/>
        <v>16.223054984938045</v>
      </c>
      <c r="AH207" s="38">
        <v>6.7078912816859209</v>
      </c>
      <c r="AI207" s="42">
        <v>5.1634404612410728E-2</v>
      </c>
      <c r="AJ207" s="17">
        <v>-9999</v>
      </c>
      <c r="AK207" s="17">
        <v>-9999</v>
      </c>
      <c r="AL207" s="38">
        <v>3.0866650206112647</v>
      </c>
      <c r="AM207" s="24">
        <v>0.28339999999999999</v>
      </c>
      <c r="AN207" s="24">
        <v>0.17836000000000002</v>
      </c>
      <c r="AP207" s="13">
        <v>103</v>
      </c>
      <c r="AQ207" s="16">
        <v>7</v>
      </c>
      <c r="AR207" s="18">
        <v>24.688400000000001</v>
      </c>
      <c r="AS207" s="18">
        <v>24.7607</v>
      </c>
      <c r="AT207" s="38">
        <v>3.0866650206112647</v>
      </c>
      <c r="AU207" s="24">
        <v>0.28339999999999999</v>
      </c>
    </row>
    <row r="208" spans="1:51" x14ac:dyDescent="0.2">
      <c r="A208" s="97">
        <v>104</v>
      </c>
      <c r="B208" s="32">
        <v>1</v>
      </c>
      <c r="C208" s="32">
        <v>7</v>
      </c>
      <c r="D208" s="97">
        <v>9</v>
      </c>
      <c r="E208" s="97">
        <v>2004</v>
      </c>
      <c r="F208" s="15">
        <v>1</v>
      </c>
      <c r="G208" s="15">
        <v>2.2989999999999999</v>
      </c>
      <c r="H208" s="17">
        <v>4.8746241937692396</v>
      </c>
      <c r="I208" s="19">
        <v>212.5882489262554</v>
      </c>
      <c r="J208" s="19">
        <v>-9999</v>
      </c>
      <c r="K208" s="19">
        <v>-9999</v>
      </c>
      <c r="L208" s="17">
        <v>-9999</v>
      </c>
      <c r="M208" s="17">
        <v>3.2920081868246243E-3</v>
      </c>
      <c r="N208" s="17">
        <v>2.1317275536326695E-2</v>
      </c>
      <c r="O208" s="17">
        <v>0</v>
      </c>
      <c r="P208" s="17">
        <v>1.68015568740945E-2</v>
      </c>
      <c r="Q208" s="17">
        <v>2.0957485564664369</v>
      </c>
      <c r="R208" s="18">
        <v>8.0962268207644517</v>
      </c>
      <c r="S208" s="19">
        <v>-9999</v>
      </c>
      <c r="T208" s="19">
        <v>-9999</v>
      </c>
      <c r="U208" s="19">
        <v>-9999</v>
      </c>
      <c r="V208" s="22">
        <v>36.711333333333336</v>
      </c>
      <c r="W208" s="19">
        <v>-9999</v>
      </c>
      <c r="X208" s="18">
        <v>36.699100000000001</v>
      </c>
      <c r="Y208" s="18">
        <v>27.845199999999998</v>
      </c>
      <c r="Z208" s="18">
        <v>23.7239</v>
      </c>
      <c r="AA208" s="19">
        <v>-9999</v>
      </c>
      <c r="AB208" s="19">
        <v>-9999</v>
      </c>
      <c r="AC208" s="38">
        <v>127.75328402902106</v>
      </c>
      <c r="AD208" s="38">
        <v>11.396194503322628</v>
      </c>
      <c r="AE208" s="17">
        <v>13.078532310974758</v>
      </c>
      <c r="AF208" s="17">
        <f t="shared" si="14"/>
        <v>124.67384017665762</v>
      </c>
      <c r="AG208" s="17">
        <f t="shared" si="15"/>
        <v>11.121493611127772</v>
      </c>
      <c r="AH208" s="42">
        <v>10.162862987770435</v>
      </c>
      <c r="AI208" s="42">
        <v>0.57860040990470252</v>
      </c>
      <c r="AJ208" s="17">
        <v>-9999</v>
      </c>
      <c r="AK208" s="17">
        <v>-9999</v>
      </c>
      <c r="AL208" s="38">
        <v>2.6846074231081638</v>
      </c>
      <c r="AM208" s="24">
        <v>0.27576250000000002</v>
      </c>
      <c r="AN208" s="24">
        <v>0.16181750000000006</v>
      </c>
      <c r="AP208" s="97">
        <v>104</v>
      </c>
      <c r="AQ208" s="15">
        <v>1</v>
      </c>
      <c r="AR208" s="18">
        <v>27.845199999999998</v>
      </c>
      <c r="AS208" s="18">
        <v>23.7239</v>
      </c>
      <c r="AT208" s="38">
        <v>2.6846074231081638</v>
      </c>
      <c r="AU208" s="24">
        <v>0.27576250000000002</v>
      </c>
      <c r="AV208" s="29">
        <f>AVERAGE(AR208:AR209)</f>
        <v>27.821999999999999</v>
      </c>
      <c r="AW208" s="29">
        <f>AVERAGE(AS208:AS209)</f>
        <v>23.729100000000003</v>
      </c>
      <c r="AX208" s="29">
        <f>AVERAGE(AT208:AT209)</f>
        <v>2.6663687904195577</v>
      </c>
      <c r="AY208" s="29">
        <f>AVERAGE(AU208:AU209)</f>
        <v>0.27560000000000001</v>
      </c>
    </row>
    <row r="209" spans="1:51" x14ac:dyDescent="0.2">
      <c r="A209" s="97">
        <v>104</v>
      </c>
      <c r="B209" s="32">
        <v>1</v>
      </c>
      <c r="C209" s="32">
        <v>7</v>
      </c>
      <c r="D209" s="97">
        <v>9</v>
      </c>
      <c r="E209" s="97">
        <v>2004</v>
      </c>
      <c r="F209" s="15">
        <v>7</v>
      </c>
      <c r="G209" s="15">
        <v>6.98</v>
      </c>
      <c r="H209" s="17">
        <v>4.6162652587877773</v>
      </c>
      <c r="I209" s="19">
        <v>201.31679342213795</v>
      </c>
      <c r="J209" s="19">
        <v>-9999</v>
      </c>
      <c r="K209" s="19">
        <v>-9999</v>
      </c>
      <c r="L209" s="17">
        <v>-9999</v>
      </c>
      <c r="M209" s="17">
        <v>1.041128172182515E-2</v>
      </c>
      <c r="N209" s="17">
        <v>9.058520555767606E-3</v>
      </c>
      <c r="O209" s="17">
        <v>0</v>
      </c>
      <c r="P209" s="17">
        <v>1.9618897251135605E-2</v>
      </c>
      <c r="Q209" s="17">
        <v>0.80298162540904738</v>
      </c>
      <c r="R209" s="18">
        <v>8.0913776041661869</v>
      </c>
      <c r="S209" s="19">
        <v>-9999</v>
      </c>
      <c r="T209" s="19">
        <v>-9999</v>
      </c>
      <c r="U209" s="19">
        <v>-9999</v>
      </c>
      <c r="V209" s="22">
        <v>36.69533333333333</v>
      </c>
      <c r="W209" s="19">
        <v>-9999</v>
      </c>
      <c r="X209" s="18">
        <v>36.692700000000002</v>
      </c>
      <c r="Y209" s="18">
        <v>27.7988</v>
      </c>
      <c r="Z209" s="18">
        <v>23.734300000000001</v>
      </c>
      <c r="AA209" s="19">
        <v>-9999</v>
      </c>
      <c r="AB209" s="19">
        <v>-9999</v>
      </c>
      <c r="AC209" s="38">
        <v>198.65586610298237</v>
      </c>
      <c r="AD209" s="38">
        <v>17.408360107437716</v>
      </c>
      <c r="AE209" s="17">
        <v>13.313441110465339</v>
      </c>
      <c r="AF209" s="17">
        <f t="shared" si="14"/>
        <v>193.86734273736937</v>
      </c>
      <c r="AG209" s="17">
        <f t="shared" si="15"/>
        <v>16.988738272116439</v>
      </c>
      <c r="AH209" s="38">
        <v>6.762532110755453</v>
      </c>
      <c r="AI209" s="42">
        <v>0.54858980604794494</v>
      </c>
      <c r="AJ209" s="17">
        <v>-9999</v>
      </c>
      <c r="AK209" s="17">
        <v>-9999</v>
      </c>
      <c r="AL209" s="38">
        <v>2.648130157730952</v>
      </c>
      <c r="AM209" s="24">
        <v>0.2754375</v>
      </c>
      <c r="AN209" s="24">
        <v>0.16266250000000002</v>
      </c>
      <c r="AP209" s="97">
        <v>104</v>
      </c>
      <c r="AQ209" s="15">
        <v>7</v>
      </c>
      <c r="AR209" s="18">
        <v>27.7988</v>
      </c>
      <c r="AS209" s="18">
        <v>23.734300000000001</v>
      </c>
      <c r="AT209" s="38">
        <v>2.648130157730952</v>
      </c>
      <c r="AU209" s="24">
        <v>0.2754375</v>
      </c>
    </row>
    <row r="210" spans="1:51" x14ac:dyDescent="0.2">
      <c r="A210" s="13">
        <v>105</v>
      </c>
      <c r="B210" s="31">
        <v>1</v>
      </c>
      <c r="C210" s="32">
        <v>5</v>
      </c>
      <c r="D210" s="97">
        <v>10</v>
      </c>
      <c r="E210" s="97">
        <v>2004</v>
      </c>
      <c r="F210" s="16">
        <v>1</v>
      </c>
      <c r="G210" s="17">
        <v>2.35</v>
      </c>
      <c r="H210" s="17">
        <v>4.5307293133926887</v>
      </c>
      <c r="I210" s="19">
        <v>197.72984655201321</v>
      </c>
      <c r="J210" s="19">
        <v>-9999</v>
      </c>
      <c r="K210" s="19">
        <v>-9999</v>
      </c>
      <c r="L210" s="17">
        <v>-9999</v>
      </c>
      <c r="M210" s="17">
        <v>0.25197877847198491</v>
      </c>
      <c r="N210" s="17">
        <v>3.4210069268218499E-2</v>
      </c>
      <c r="O210" s="17">
        <v>0</v>
      </c>
      <c r="P210" s="17">
        <v>2.2772193329033859E-2</v>
      </c>
      <c r="Q210" s="17">
        <v>1.5117960449308063</v>
      </c>
      <c r="R210" s="19">
        <v>-9999</v>
      </c>
      <c r="S210" s="19">
        <v>-9999</v>
      </c>
      <c r="T210" s="19">
        <v>-9999</v>
      </c>
      <c r="U210" s="19">
        <v>-9999</v>
      </c>
      <c r="V210" s="19">
        <v>36.414333333333332</v>
      </c>
      <c r="W210" s="19">
        <v>-9999</v>
      </c>
      <c r="X210" s="18">
        <v>36.419899999999998</v>
      </c>
      <c r="Y210" s="18">
        <v>29.172899999999998</v>
      </c>
      <c r="Z210" s="18">
        <v>23.072399999999998</v>
      </c>
      <c r="AA210" s="19">
        <v>-9999</v>
      </c>
      <c r="AB210" s="19">
        <v>-9999</v>
      </c>
      <c r="AC210" s="38">
        <v>82.577961133188367</v>
      </c>
      <c r="AD210" s="38">
        <v>4.2174893043792405</v>
      </c>
      <c r="AE210" s="17">
        <v>22.843200706010222</v>
      </c>
      <c r="AF210" s="17">
        <f t="shared" si="14"/>
        <v>80.587451091234868</v>
      </c>
      <c r="AG210" s="17">
        <f t="shared" si="15"/>
        <v>4.1158283442756325</v>
      </c>
      <c r="AH210" s="38">
        <v>5.611225553707575</v>
      </c>
      <c r="AI210" s="42">
        <v>0.49736009613322568</v>
      </c>
      <c r="AJ210" s="17">
        <v>-9999</v>
      </c>
      <c r="AK210" s="17">
        <v>-9999</v>
      </c>
      <c r="AL210" s="38">
        <v>1.134010437948288</v>
      </c>
      <c r="AM210" s="24">
        <v>0.1116375</v>
      </c>
      <c r="AN210" s="24">
        <v>8.6222500000000007E-2</v>
      </c>
      <c r="AP210" s="13">
        <v>105</v>
      </c>
      <c r="AQ210" s="16">
        <v>1</v>
      </c>
      <c r="AR210" s="18">
        <v>29.172899999999998</v>
      </c>
      <c r="AS210" s="18">
        <v>23.072399999999998</v>
      </c>
      <c r="AT210" s="38">
        <v>1.134010437948288</v>
      </c>
      <c r="AU210" s="24">
        <v>0.1116375</v>
      </c>
      <c r="AV210" s="29">
        <f>AVERAGE(AR210:AR211)</f>
        <v>28.940399999999997</v>
      </c>
      <c r="AW210" s="29">
        <f>AVERAGE(AS210:AS211)</f>
        <v>23.146599999999999</v>
      </c>
      <c r="AX210" s="29">
        <f>AVERAGE(AT210:AT211)</f>
        <v>1.4667312626298039</v>
      </c>
      <c r="AY210" s="29">
        <f>AVERAGE(AU210:AU211)</f>
        <v>0.12358125</v>
      </c>
    </row>
    <row r="211" spans="1:51" x14ac:dyDescent="0.2">
      <c r="A211" s="13">
        <v>105</v>
      </c>
      <c r="B211" s="31">
        <v>1</v>
      </c>
      <c r="C211" s="32">
        <v>5</v>
      </c>
      <c r="D211" s="97">
        <v>10</v>
      </c>
      <c r="E211" s="97">
        <v>2004</v>
      </c>
      <c r="F211" s="16">
        <v>7</v>
      </c>
      <c r="G211" s="17">
        <v>7.7149999999999999</v>
      </c>
      <c r="H211" s="17">
        <v>4.4953611326253</v>
      </c>
      <c r="I211" s="19">
        <v>196.14888047376175</v>
      </c>
      <c r="J211" s="19">
        <v>-9999</v>
      </c>
      <c r="K211" s="19">
        <v>-9999</v>
      </c>
      <c r="L211" s="17">
        <v>-9999</v>
      </c>
      <c r="M211" s="17">
        <v>0.11671588788016019</v>
      </c>
      <c r="N211" s="17">
        <v>1.7878985560331323E-2</v>
      </c>
      <c r="O211" s="17">
        <v>0</v>
      </c>
      <c r="P211" s="17">
        <v>1.8891878780450573E-2</v>
      </c>
      <c r="Q211" s="17">
        <v>1.4183974251593423</v>
      </c>
      <c r="R211" s="19">
        <v>-9999</v>
      </c>
      <c r="S211" s="19">
        <v>-9999</v>
      </c>
      <c r="T211" s="19">
        <v>-9999</v>
      </c>
      <c r="U211" s="19">
        <v>-9999</v>
      </c>
      <c r="V211" s="19">
        <v>36.410333333333334</v>
      </c>
      <c r="W211" s="19">
        <v>-9999</v>
      </c>
      <c r="X211" s="18">
        <v>36.409700000000001</v>
      </c>
      <c r="Y211" s="18">
        <v>28.707899999999999</v>
      </c>
      <c r="Z211" s="18">
        <v>23.220800000000001</v>
      </c>
      <c r="AA211" s="19">
        <v>-9999</v>
      </c>
      <c r="AB211" s="19">
        <v>-9999</v>
      </c>
      <c r="AC211" s="38">
        <v>107.56392640279466</v>
      </c>
      <c r="AD211" s="38">
        <v>9.6015182035867817</v>
      </c>
      <c r="AE211" s="17">
        <v>13.069937983666799</v>
      </c>
      <c r="AF211" s="17">
        <f t="shared" si="14"/>
        <v>104.97113926299861</v>
      </c>
      <c r="AG211" s="17">
        <f t="shared" si="15"/>
        <v>9.3700772944147381</v>
      </c>
      <c r="AH211" s="38">
        <v>5.9759475186520037</v>
      </c>
      <c r="AI211" s="42">
        <v>0.49614098909830001</v>
      </c>
      <c r="AJ211" s="17">
        <v>-9999</v>
      </c>
      <c r="AK211" s="17">
        <v>-9999</v>
      </c>
      <c r="AL211" s="38">
        <v>1.79945208731132</v>
      </c>
      <c r="AM211" s="24">
        <v>0.13552500000000001</v>
      </c>
      <c r="AN211" s="24">
        <v>9.0414999999999995E-2</v>
      </c>
      <c r="AP211" s="13">
        <v>105</v>
      </c>
      <c r="AQ211" s="16">
        <v>7</v>
      </c>
      <c r="AR211" s="18">
        <v>28.707899999999999</v>
      </c>
      <c r="AS211" s="18">
        <v>23.220800000000001</v>
      </c>
      <c r="AT211" s="38">
        <v>1.79945208731132</v>
      </c>
      <c r="AU211" s="24">
        <v>0.13552500000000001</v>
      </c>
    </row>
    <row r="212" spans="1:51" x14ac:dyDescent="0.2">
      <c r="A212" s="13">
        <v>106</v>
      </c>
      <c r="B212" s="31">
        <v>1</v>
      </c>
      <c r="C212" s="32">
        <v>9</v>
      </c>
      <c r="D212" s="97">
        <v>11</v>
      </c>
      <c r="E212" s="97">
        <v>2004</v>
      </c>
      <c r="F212" s="16">
        <v>1</v>
      </c>
      <c r="G212" s="17">
        <v>2.1469999999999998</v>
      </c>
      <c r="H212" s="17">
        <v>4.4976815810394974</v>
      </c>
      <c r="I212" s="17">
        <v>197.03772632308716</v>
      </c>
      <c r="J212" s="19">
        <v>-9999</v>
      </c>
      <c r="K212" s="19">
        <v>-9999</v>
      </c>
      <c r="L212" s="17">
        <v>-9999</v>
      </c>
      <c r="M212" s="17">
        <v>0.24510144467803763</v>
      </c>
      <c r="N212" s="17">
        <v>4.7423054911395604E-2</v>
      </c>
      <c r="O212" s="17">
        <v>1.5067633576596087E-2</v>
      </c>
      <c r="P212" s="17">
        <v>5.2468366026422221E-2</v>
      </c>
      <c r="Q212" s="17">
        <v>1.2324081496113504</v>
      </c>
      <c r="R212" s="18">
        <v>8.1120000000000001</v>
      </c>
      <c r="S212" s="21">
        <v>2.387838445022395E-3</v>
      </c>
      <c r="T212" s="83">
        <v>2026.9</v>
      </c>
      <c r="U212" s="83">
        <v>390</v>
      </c>
      <c r="V212" s="22">
        <v>36.329000000000001</v>
      </c>
      <c r="W212" s="19">
        <v>-9999</v>
      </c>
      <c r="X212" s="17">
        <v>-9999</v>
      </c>
      <c r="Y212" s="18">
        <v>28.756599999999999</v>
      </c>
      <c r="Z212" s="17">
        <v>-9999</v>
      </c>
      <c r="AA212" s="19">
        <v>-9999</v>
      </c>
      <c r="AB212" s="19">
        <v>-9999</v>
      </c>
      <c r="AC212" s="17">
        <v>76.633249437024361</v>
      </c>
      <c r="AD212" s="17">
        <v>11.437928736292585</v>
      </c>
      <c r="AE212" s="17">
        <v>7.816577611018384</v>
      </c>
      <c r="AF212" s="17">
        <f t="shared" si="14"/>
        <v>74.786034387649423</v>
      </c>
      <c r="AG212" s="17">
        <f t="shared" si="15"/>
        <v>11.162221856438554</v>
      </c>
      <c r="AH212" s="38">
        <v>5.4577533012481645</v>
      </c>
      <c r="AI212" s="42">
        <v>0.40218888560956734</v>
      </c>
      <c r="AJ212" s="17">
        <v>-9999</v>
      </c>
      <c r="AK212" s="17">
        <v>-9999</v>
      </c>
      <c r="AL212" s="38">
        <v>1.5271784569009694</v>
      </c>
      <c r="AM212" s="24">
        <v>0.12707499999999999</v>
      </c>
      <c r="AN212" s="24">
        <v>7.8584999999999988E-2</v>
      </c>
      <c r="AP212" s="13">
        <v>106</v>
      </c>
      <c r="AQ212" s="16">
        <v>1</v>
      </c>
      <c r="AR212" s="18">
        <v>28.756599999999999</v>
      </c>
      <c r="AS212" s="17">
        <v>-9999</v>
      </c>
      <c r="AT212" s="38">
        <v>1.5271784569009694</v>
      </c>
      <c r="AU212" s="24">
        <v>0.12707499999999999</v>
      </c>
      <c r="AV212" s="29">
        <f>AVERAGE(AR212:AR213)</f>
        <v>28.542499999999997</v>
      </c>
      <c r="AW212" s="29">
        <f>AVERAGE(AS212:AS213)</f>
        <v>-9999</v>
      </c>
      <c r="AX212" s="29">
        <f>AVERAGE(AT212:AT213)</f>
        <v>1.5982438974420365</v>
      </c>
      <c r="AY212" s="29">
        <f>AVERAGE(AU212:AU213)</f>
        <v>0.14633125</v>
      </c>
    </row>
    <row r="213" spans="1:51" x14ac:dyDescent="0.2">
      <c r="A213" s="13">
        <v>106</v>
      </c>
      <c r="B213" s="31">
        <v>1</v>
      </c>
      <c r="C213" s="32">
        <v>9</v>
      </c>
      <c r="D213" s="97">
        <v>11</v>
      </c>
      <c r="E213" s="97">
        <v>2004</v>
      </c>
      <c r="F213" s="16">
        <v>7</v>
      </c>
      <c r="G213" s="17">
        <v>6.9290000000000003</v>
      </c>
      <c r="H213" s="17">
        <v>4.4706892000622052</v>
      </c>
      <c r="I213" s="17">
        <v>197.33954563366007</v>
      </c>
      <c r="J213" s="19">
        <v>-9999</v>
      </c>
      <c r="K213" s="19">
        <v>-9999</v>
      </c>
      <c r="L213" s="17">
        <v>-9999</v>
      </c>
      <c r="M213" s="17">
        <v>0.30074435630622676</v>
      </c>
      <c r="N213" s="17">
        <v>4.7804261123561738E-2</v>
      </c>
      <c r="O213" s="17">
        <v>6.2812599788123272E-3</v>
      </c>
      <c r="P213" s="17">
        <v>5.0531249658243647E-2</v>
      </c>
      <c r="Q213" s="17">
        <v>0.85425070984592133</v>
      </c>
      <c r="R213" s="18">
        <v>8.1063802463869834</v>
      </c>
      <c r="S213" s="21">
        <v>2.3765564573667184E-3</v>
      </c>
      <c r="T213" s="83">
        <v>2021.2</v>
      </c>
      <c r="U213" s="83">
        <v>388.3</v>
      </c>
      <c r="V213" s="22">
        <v>36.311999999999998</v>
      </c>
      <c r="W213" s="19">
        <v>-9999</v>
      </c>
      <c r="X213" s="17">
        <v>-9999</v>
      </c>
      <c r="Y213" s="18">
        <v>28.328399999999998</v>
      </c>
      <c r="Z213" s="17">
        <v>-9999</v>
      </c>
      <c r="AA213" s="19">
        <v>-9999</v>
      </c>
      <c r="AB213" s="19">
        <v>-9999</v>
      </c>
      <c r="AC213" s="17">
        <v>90.664994459683811</v>
      </c>
      <c r="AD213" s="17">
        <v>13.509364649164471</v>
      </c>
      <c r="AE213" s="17">
        <v>7.8298150665563044</v>
      </c>
      <c r="AF213" s="17">
        <f t="shared" si="14"/>
        <v>88.479549584935896</v>
      </c>
      <c r="AG213" s="17">
        <f t="shared" si="15"/>
        <v>13.183726602092781</v>
      </c>
      <c r="AH213" s="38">
        <v>6.37171094611712</v>
      </c>
      <c r="AI213" s="42">
        <v>0.41485518217013284</v>
      </c>
      <c r="AJ213" s="17">
        <v>-9999</v>
      </c>
      <c r="AK213" s="17">
        <v>-9999</v>
      </c>
      <c r="AL213" s="38">
        <v>1.6693093379831037</v>
      </c>
      <c r="AM213" s="24">
        <v>0.1655875</v>
      </c>
      <c r="AN213" s="24">
        <v>0.10273250000000005</v>
      </c>
      <c r="AP213" s="13">
        <v>106</v>
      </c>
      <c r="AQ213" s="16">
        <v>7</v>
      </c>
      <c r="AR213" s="18">
        <v>28.328399999999998</v>
      </c>
      <c r="AS213" s="17">
        <v>-9999</v>
      </c>
      <c r="AT213" s="38">
        <v>1.6693093379831037</v>
      </c>
      <c r="AU213" s="24">
        <v>0.1655875</v>
      </c>
    </row>
    <row r="214" spans="1:51" x14ac:dyDescent="0.2">
      <c r="A214" s="13">
        <v>107</v>
      </c>
      <c r="B214" s="14">
        <v>1</v>
      </c>
      <c r="C214" s="15">
        <v>7</v>
      </c>
      <c r="D214" s="15">
        <v>12</v>
      </c>
      <c r="E214" s="15">
        <v>2004</v>
      </c>
      <c r="F214" s="16">
        <v>1</v>
      </c>
      <c r="G214" s="17">
        <v>2.3109999999999999</v>
      </c>
      <c r="H214" s="18">
        <v>5.0540242386741143</v>
      </c>
      <c r="I214" s="17">
        <v>220.27358808471885</v>
      </c>
      <c r="J214" s="19">
        <v>-9999</v>
      </c>
      <c r="K214" s="19">
        <v>-9999</v>
      </c>
      <c r="L214" s="17">
        <v>-9999</v>
      </c>
      <c r="M214" s="17">
        <v>0.15365405473831095</v>
      </c>
      <c r="N214" s="17">
        <v>3.5862488603963572E-2</v>
      </c>
      <c r="O214" s="20">
        <v>0</v>
      </c>
      <c r="P214" s="17">
        <v>4.6691949534107269E-2</v>
      </c>
      <c r="Q214" s="17">
        <v>5.631414641706417E-2</v>
      </c>
      <c r="R214" s="19">
        <v>-9999</v>
      </c>
      <c r="S214" s="21">
        <v>2.4052905466835665E-3</v>
      </c>
      <c r="T214" s="19">
        <v>-9999</v>
      </c>
      <c r="U214" s="19">
        <v>-9999</v>
      </c>
      <c r="V214" s="22">
        <v>36.793999999999997</v>
      </c>
      <c r="W214" s="19">
        <v>-9999</v>
      </c>
      <c r="X214" s="18">
        <v>36.784999999999997</v>
      </c>
      <c r="Y214" s="18">
        <v>26.047899999999998</v>
      </c>
      <c r="Z214" s="18">
        <v>24.3657</v>
      </c>
      <c r="AA214" s="19">
        <v>-9999</v>
      </c>
      <c r="AB214" s="19">
        <v>-9999</v>
      </c>
      <c r="AC214" s="17">
        <v>251.08583701304906</v>
      </c>
      <c r="AD214" s="17">
        <v>23.55843589696401</v>
      </c>
      <c r="AE214" s="17">
        <v>12.43433468148768</v>
      </c>
      <c r="AF214" s="17">
        <f t="shared" si="14"/>
        <v>245.03350933253546</v>
      </c>
      <c r="AG214" s="17">
        <f t="shared" si="15"/>
        <v>22.990568846456537</v>
      </c>
      <c r="AH214" s="38">
        <v>5.4210743883023307</v>
      </c>
      <c r="AI214" s="42">
        <v>0.35750242583641395</v>
      </c>
      <c r="AJ214" s="17">
        <v>-9999</v>
      </c>
      <c r="AK214" s="17">
        <v>-9999</v>
      </c>
      <c r="AL214" s="38">
        <v>4.2958754211371497</v>
      </c>
      <c r="AM214" s="19">
        <v>0.58662500000000006</v>
      </c>
      <c r="AN214" s="19">
        <v>0.31037500000000018</v>
      </c>
      <c r="AP214" s="13">
        <v>107</v>
      </c>
      <c r="AQ214" s="16">
        <v>1</v>
      </c>
      <c r="AR214" s="18">
        <v>26.047899999999998</v>
      </c>
      <c r="AS214" s="18">
        <v>24.3657</v>
      </c>
      <c r="AT214" s="38">
        <v>4.2958754211371497</v>
      </c>
      <c r="AU214" s="19">
        <v>0.58662500000000006</v>
      </c>
      <c r="AV214" s="29">
        <f>AVERAGE(AR214:AR215)</f>
        <v>25.98245</v>
      </c>
      <c r="AW214" s="29">
        <f>AVERAGE(AS214:AS215)</f>
        <v>24.385849999999998</v>
      </c>
      <c r="AX214" s="29">
        <f>AVERAGE(AT214:AT215)</f>
        <v>4.1587231715214283</v>
      </c>
      <c r="AY214" s="29">
        <f>AVERAGE(AU214:AU215)</f>
        <v>0.54356249999999995</v>
      </c>
    </row>
    <row r="215" spans="1:51" x14ac:dyDescent="0.2">
      <c r="A215" s="13">
        <v>107</v>
      </c>
      <c r="B215" s="14">
        <v>1</v>
      </c>
      <c r="C215" s="15">
        <v>7</v>
      </c>
      <c r="D215" s="15">
        <v>12</v>
      </c>
      <c r="E215" s="15">
        <v>2004</v>
      </c>
      <c r="F215" s="16">
        <v>7</v>
      </c>
      <c r="G215" s="17">
        <v>7.2350000000000003</v>
      </c>
      <c r="H215" s="18">
        <v>4.8232086010272219</v>
      </c>
      <c r="I215" s="17">
        <v>210.20945552466168</v>
      </c>
      <c r="J215" s="19">
        <v>-9999</v>
      </c>
      <c r="K215" s="19">
        <v>-9999</v>
      </c>
      <c r="L215" s="17">
        <v>-9999</v>
      </c>
      <c r="M215" s="17">
        <v>6.2096986656035025E-2</v>
      </c>
      <c r="N215" s="17">
        <v>1.464889624882579E-2</v>
      </c>
      <c r="O215" s="20">
        <v>0</v>
      </c>
      <c r="P215" s="17">
        <v>3.6597480982645314E-2</v>
      </c>
      <c r="Q215" s="17">
        <v>0</v>
      </c>
      <c r="R215" s="19">
        <v>-9999</v>
      </c>
      <c r="S215" s="21">
        <v>2.4255395074614461E-3</v>
      </c>
      <c r="T215" s="19">
        <v>-9999</v>
      </c>
      <c r="U215" s="19">
        <v>-9999</v>
      </c>
      <c r="V215" s="22">
        <v>36.78</v>
      </c>
      <c r="W215" s="19">
        <v>-9999</v>
      </c>
      <c r="X215" s="18">
        <v>36.783999999999999</v>
      </c>
      <c r="Y215" s="18">
        <v>25.917000000000002</v>
      </c>
      <c r="Z215" s="18">
        <v>24.405999999999999</v>
      </c>
      <c r="AA215" s="19">
        <v>-9999</v>
      </c>
      <c r="AB215" s="19">
        <v>-9999</v>
      </c>
      <c r="AC215" s="17">
        <v>277.25513203869701</v>
      </c>
      <c r="AD215" s="17">
        <v>25.947716605422212</v>
      </c>
      <c r="AE215" s="17">
        <v>12.466003295419831</v>
      </c>
      <c r="AF215" s="17">
        <f t="shared" si="14"/>
        <v>270.57200355098763</v>
      </c>
      <c r="AG215" s="17">
        <f t="shared" si="15"/>
        <v>25.322256860956585</v>
      </c>
      <c r="AH215" s="38">
        <v>5.5538376961873475</v>
      </c>
      <c r="AI215" s="42">
        <v>0.38937012052522957</v>
      </c>
      <c r="AJ215" s="17">
        <v>-9999</v>
      </c>
      <c r="AK215" s="17">
        <v>-9999</v>
      </c>
      <c r="AL215" s="38">
        <v>4.021570921905707</v>
      </c>
      <c r="AM215" s="19">
        <v>0.50049999999999994</v>
      </c>
      <c r="AN215" s="19">
        <v>0.37310000000000015</v>
      </c>
      <c r="AP215" s="13">
        <v>107</v>
      </c>
      <c r="AQ215" s="16">
        <v>7</v>
      </c>
      <c r="AR215" s="18">
        <v>25.917000000000002</v>
      </c>
      <c r="AS215" s="18">
        <v>24.405999999999999</v>
      </c>
      <c r="AT215" s="38">
        <v>4.021570921905707</v>
      </c>
      <c r="AU215" s="19">
        <v>0.50049999999999994</v>
      </c>
    </row>
    <row r="216" spans="1:51" x14ac:dyDescent="0.2">
      <c r="A216" s="13">
        <v>108</v>
      </c>
      <c r="B216" s="14">
        <v>1</v>
      </c>
      <c r="C216" s="15">
        <v>11</v>
      </c>
      <c r="D216" s="15">
        <v>1</v>
      </c>
      <c r="E216" s="15">
        <v>2005</v>
      </c>
      <c r="F216" s="16">
        <v>1</v>
      </c>
      <c r="G216" s="38">
        <v>2.1669999999999998</v>
      </c>
      <c r="H216" s="38">
        <v>5.0794160633136727</v>
      </c>
      <c r="I216" s="38">
        <v>221.34451844328666</v>
      </c>
      <c r="J216" s="17">
        <v>-9999</v>
      </c>
      <c r="K216" s="17">
        <v>-9999</v>
      </c>
      <c r="L216" s="17">
        <v>-9999</v>
      </c>
      <c r="M216" s="17">
        <v>0.10175919045929582</v>
      </c>
      <c r="N216" s="20">
        <v>3.130169447551024E-2</v>
      </c>
      <c r="O216" s="17">
        <v>5.3779801649385325E-3</v>
      </c>
      <c r="P216" s="17">
        <v>4.119730949971423E-2</v>
      </c>
      <c r="Q216" s="20">
        <v>0</v>
      </c>
      <c r="R216" s="17">
        <v>-9999</v>
      </c>
      <c r="S216" s="21">
        <v>2.4209412758397068E-3</v>
      </c>
      <c r="T216" s="19">
        <v>-9999</v>
      </c>
      <c r="U216" s="19">
        <v>-9999</v>
      </c>
      <c r="V216" s="18">
        <v>36.887666666666668</v>
      </c>
      <c r="W216" s="19">
        <v>-9999</v>
      </c>
      <c r="X216" s="85">
        <v>36.896000000000001</v>
      </c>
      <c r="Y216" s="18">
        <v>25.608599999999999</v>
      </c>
      <c r="Z216" s="27">
        <v>24.587</v>
      </c>
      <c r="AA216" s="19">
        <v>-9999</v>
      </c>
      <c r="AB216" s="19">
        <v>-9999</v>
      </c>
      <c r="AC216" s="17">
        <v>283.02247218548774</v>
      </c>
      <c r="AD216" s="17">
        <v>25.003408918909603</v>
      </c>
      <c r="AE216" s="17">
        <v>13.20591465296893</v>
      </c>
      <c r="AF216" s="17">
        <f t="shared" si="14"/>
        <v>276.20032417828412</v>
      </c>
      <c r="AG216" s="17">
        <f t="shared" si="15"/>
        <v>24.400711348599202</v>
      </c>
      <c r="AH216" s="38">
        <v>6.9939607915139916</v>
      </c>
      <c r="AI216" s="42">
        <v>0.28147802812222733</v>
      </c>
      <c r="AJ216" s="17">
        <v>-9999</v>
      </c>
      <c r="AK216" s="17">
        <v>-9999</v>
      </c>
      <c r="AL216" s="38">
        <v>4.7611149239237474</v>
      </c>
      <c r="AM216" s="19">
        <v>0.51512500000000006</v>
      </c>
      <c r="AN216" s="19">
        <v>0.36887499999999995</v>
      </c>
      <c r="AP216" s="13">
        <v>108</v>
      </c>
      <c r="AQ216" s="16">
        <v>1</v>
      </c>
      <c r="AR216" s="18">
        <v>25.608599999999999</v>
      </c>
      <c r="AS216" s="27">
        <v>24.587</v>
      </c>
      <c r="AT216" s="38">
        <v>4.7611149239237474</v>
      </c>
      <c r="AU216" s="19">
        <v>0.51512500000000006</v>
      </c>
      <c r="AV216" s="29">
        <f>AVERAGE(AR216:AR217)</f>
        <v>25.353850000000001</v>
      </c>
      <c r="AW216" s="29">
        <f>AVERAGE(AS216:AS217)</f>
        <v>24.6663</v>
      </c>
      <c r="AX216" s="29">
        <f>AVERAGE(AT216:AT217)</f>
        <v>4.4571709478442756</v>
      </c>
      <c r="AY216" s="29">
        <f>AVERAGE(AU216:AU217)</f>
        <v>0.5378750000000001</v>
      </c>
    </row>
    <row r="217" spans="1:51" x14ac:dyDescent="0.2">
      <c r="A217" s="13">
        <v>108</v>
      </c>
      <c r="B217" s="14">
        <v>1</v>
      </c>
      <c r="C217" s="15">
        <v>11</v>
      </c>
      <c r="D217" s="15">
        <v>1</v>
      </c>
      <c r="E217" s="15">
        <v>2005</v>
      </c>
      <c r="F217" s="16">
        <v>7</v>
      </c>
      <c r="G217" s="38">
        <v>7.0519999999999996</v>
      </c>
      <c r="H217" s="38">
        <v>5.0131774125304256</v>
      </c>
      <c r="I217" s="38">
        <v>218.42491969403488</v>
      </c>
      <c r="J217" s="17">
        <v>-9999</v>
      </c>
      <c r="K217" s="17">
        <v>-9999</v>
      </c>
      <c r="L217" s="17">
        <v>-9999</v>
      </c>
      <c r="M217" s="17">
        <v>3.6724126229933596E-2</v>
      </c>
      <c r="N217" s="20">
        <v>1.7272947719898131E-2</v>
      </c>
      <c r="O217" s="17">
        <v>0</v>
      </c>
      <c r="P217" s="17">
        <v>3.2431890083285946E-2</v>
      </c>
      <c r="Q217" s="20">
        <v>0</v>
      </c>
      <c r="R217" s="17">
        <v>-9999</v>
      </c>
      <c r="S217" s="21">
        <v>2.4174431713829183E-3</v>
      </c>
      <c r="T217" s="19">
        <v>-9999</v>
      </c>
      <c r="U217" s="19">
        <v>-9999</v>
      </c>
      <c r="V217" s="18">
        <v>36.887333333333338</v>
      </c>
      <c r="W217" s="19">
        <v>-9999</v>
      </c>
      <c r="X217" s="85">
        <v>36.897399999999998</v>
      </c>
      <c r="Y217" s="18">
        <v>25.0991</v>
      </c>
      <c r="Z217" s="27">
        <v>24.7456</v>
      </c>
      <c r="AA217" s="19">
        <v>-9999</v>
      </c>
      <c r="AB217" s="19">
        <v>-9999</v>
      </c>
      <c r="AC217" s="17">
        <v>364.55840625465726</v>
      </c>
      <c r="AD217" s="17">
        <v>31.933701608389981</v>
      </c>
      <c r="AE217" s="17">
        <v>13.318786085189984</v>
      </c>
      <c r="AF217" s="17">
        <f t="shared" si="14"/>
        <v>355.77086586772447</v>
      </c>
      <c r="AG217" s="17">
        <f t="shared" si="15"/>
        <v>31.163951994134852</v>
      </c>
      <c r="AH217" s="38">
        <v>8.9923524149343983</v>
      </c>
      <c r="AI217" s="42">
        <v>0.33029071565495416</v>
      </c>
      <c r="AJ217" s="17">
        <v>-9999</v>
      </c>
      <c r="AK217" s="17">
        <v>-9999</v>
      </c>
      <c r="AL217" s="38">
        <v>4.1532269717648047</v>
      </c>
      <c r="AM217" s="19">
        <v>0.56062500000000004</v>
      </c>
      <c r="AN217" s="19">
        <v>0.39357499999999995</v>
      </c>
      <c r="AP217" s="13">
        <v>108</v>
      </c>
      <c r="AQ217" s="16">
        <v>7</v>
      </c>
      <c r="AR217" s="18">
        <v>25.0991</v>
      </c>
      <c r="AS217" s="27">
        <v>24.7456</v>
      </c>
      <c r="AT217" s="38">
        <v>4.1532269717648047</v>
      </c>
      <c r="AU217" s="19">
        <v>0.56062500000000004</v>
      </c>
    </row>
    <row r="218" spans="1:51" x14ac:dyDescent="0.2">
      <c r="A218" s="13">
        <v>109</v>
      </c>
      <c r="B218" s="14">
        <v>1</v>
      </c>
      <c r="C218" s="15">
        <v>10</v>
      </c>
      <c r="D218" s="15">
        <v>2</v>
      </c>
      <c r="E218" s="15">
        <v>2005</v>
      </c>
      <c r="F218" s="16">
        <v>1</v>
      </c>
      <c r="G218" s="17">
        <v>0.34899999999999998</v>
      </c>
      <c r="H218" s="38">
        <v>4.7884811022106524</v>
      </c>
      <c r="I218" s="38">
        <v>208.7107431613814</v>
      </c>
      <c r="J218" s="17">
        <v>-9999</v>
      </c>
      <c r="K218" s="17">
        <v>-9999</v>
      </c>
      <c r="L218" s="17">
        <v>-9999</v>
      </c>
      <c r="M218" s="17">
        <v>6.6036265130744898E-2</v>
      </c>
      <c r="N218" s="20">
        <v>0</v>
      </c>
      <c r="O218" s="17">
        <v>3.8569634922261772E-2</v>
      </c>
      <c r="P218" s="20">
        <v>4.2285152733480227E-2</v>
      </c>
      <c r="Q218" s="20">
        <v>0.31587023426369265</v>
      </c>
      <c r="R218" s="18">
        <v>8.0691525468409218</v>
      </c>
      <c r="S218" s="21">
        <v>2.4450000000000001E-3</v>
      </c>
      <c r="T218" s="83">
        <v>2101.8000000000002</v>
      </c>
      <c r="U218" s="40">
        <v>412.8</v>
      </c>
      <c r="V218" s="18">
        <v>36.894000000000005</v>
      </c>
      <c r="W218" s="19">
        <v>-9999</v>
      </c>
      <c r="X218" s="27">
        <v>36.894879687061774</v>
      </c>
      <c r="Y218" s="18">
        <v>26.557099999999998</v>
      </c>
      <c r="Z218" s="27">
        <v>24.5459</v>
      </c>
      <c r="AA218" s="19">
        <v>-9999</v>
      </c>
      <c r="AB218" s="19">
        <v>-9999</v>
      </c>
      <c r="AC218" s="17">
        <v>97.936063958488219</v>
      </c>
      <c r="AD218" s="17">
        <v>15.34025571353391</v>
      </c>
      <c r="AE218" s="17">
        <v>7.4482944364544297</v>
      </c>
      <c r="AF218" s="17">
        <f t="shared" si="14"/>
        <v>95.575352745670173</v>
      </c>
      <c r="AG218" s="17">
        <f t="shared" si="15"/>
        <v>14.970484740444922</v>
      </c>
      <c r="AH218" s="38">
        <v>6.3270611820710236</v>
      </c>
      <c r="AI218" s="42">
        <v>0.13882898857855105</v>
      </c>
      <c r="AJ218" s="17">
        <v>-9999</v>
      </c>
      <c r="AK218" s="17">
        <v>-9999</v>
      </c>
      <c r="AL218" s="158">
        <v>2.2151790328707088</v>
      </c>
      <c r="AM218" s="19">
        <v>0.19305000000000003</v>
      </c>
      <c r="AN218" s="19">
        <v>0.11687</v>
      </c>
      <c r="AP218" s="13">
        <v>109</v>
      </c>
      <c r="AQ218" s="16">
        <v>1</v>
      </c>
      <c r="AR218" s="18">
        <v>26.557099999999998</v>
      </c>
      <c r="AS218" s="27">
        <v>24.5459</v>
      </c>
      <c r="AT218" s="158">
        <v>2.2151790328707088</v>
      </c>
      <c r="AU218" s="19">
        <v>0.19305000000000003</v>
      </c>
      <c r="AV218" s="29">
        <f>AVERAGE(AR218:AR219)</f>
        <v>26.366700000000002</v>
      </c>
      <c r="AW218" s="29">
        <f>AVERAGE(AS218:AS219)</f>
        <v>24.6463</v>
      </c>
      <c r="AX218" s="29">
        <f>AVERAGE(AT218:AT219)</f>
        <v>2.045120343080657</v>
      </c>
      <c r="AY218" s="29">
        <f>AVERAGE(AU218:AU219)</f>
        <v>0.19646249999999998</v>
      </c>
    </row>
    <row r="219" spans="1:51" x14ac:dyDescent="0.2">
      <c r="A219" s="13">
        <v>109</v>
      </c>
      <c r="B219" s="14">
        <v>1</v>
      </c>
      <c r="C219" s="15">
        <v>10</v>
      </c>
      <c r="D219" s="15">
        <v>2</v>
      </c>
      <c r="E219" s="15">
        <v>2005</v>
      </c>
      <c r="F219" s="16">
        <v>7</v>
      </c>
      <c r="G219" s="17">
        <v>6.7039999999999997</v>
      </c>
      <c r="H219" s="38">
        <v>4.5292848319888588</v>
      </c>
      <c r="I219" s="38">
        <v>197.39352545415923</v>
      </c>
      <c r="J219" s="17">
        <v>-9999</v>
      </c>
      <c r="K219" s="17">
        <v>-9999</v>
      </c>
      <c r="L219" s="17">
        <v>-9999</v>
      </c>
      <c r="M219" s="17">
        <v>3.0998589463241188E-2</v>
      </c>
      <c r="N219" s="20">
        <v>0</v>
      </c>
      <c r="O219" s="17">
        <v>6.2655476983499839E-2</v>
      </c>
      <c r="P219" s="20">
        <v>3.9552289554508936E-2</v>
      </c>
      <c r="Q219" s="20">
        <v>0.27972648542665196</v>
      </c>
      <c r="R219" s="18">
        <v>8.0767910603560349</v>
      </c>
      <c r="S219" s="21">
        <v>2.4408774894312995E-3</v>
      </c>
      <c r="T219" s="83">
        <v>2092.9</v>
      </c>
      <c r="U219" s="40">
        <v>396.6</v>
      </c>
      <c r="V219" s="18">
        <v>36.904333333333334</v>
      </c>
      <c r="W219" s="19">
        <v>-9999</v>
      </c>
      <c r="X219" s="27">
        <v>36.894868643847751</v>
      </c>
      <c r="Y219" s="18">
        <v>26.176300000000001</v>
      </c>
      <c r="Z219" s="27">
        <v>24.746700000000001</v>
      </c>
      <c r="AA219" s="19">
        <v>-9999</v>
      </c>
      <c r="AB219" s="19">
        <v>-9999</v>
      </c>
      <c r="AC219" s="17">
        <v>124.52210648087633</v>
      </c>
      <c r="AD219" s="17">
        <v>13.528414487525968</v>
      </c>
      <c r="AE219" s="17">
        <v>10.738567407755651</v>
      </c>
      <c r="AF219" s="17">
        <f t="shared" si="14"/>
        <v>121.52054892249082</v>
      </c>
      <c r="AG219" s="17">
        <f t="shared" si="15"/>
        <v>13.202317251415993</v>
      </c>
      <c r="AH219" s="38">
        <v>5.9334658013678663</v>
      </c>
      <c r="AI219" s="42">
        <v>0.19851277207347406</v>
      </c>
      <c r="AJ219" s="17">
        <v>-9999</v>
      </c>
      <c r="AK219" s="17">
        <v>-9999</v>
      </c>
      <c r="AL219" s="158">
        <v>1.875061653290605</v>
      </c>
      <c r="AM219" s="19">
        <v>0.19987499999999997</v>
      </c>
      <c r="AN219" s="19">
        <v>0.12252500000000005</v>
      </c>
      <c r="AP219" s="13">
        <v>109</v>
      </c>
      <c r="AQ219" s="16">
        <v>7</v>
      </c>
      <c r="AR219" s="18">
        <v>26.176300000000001</v>
      </c>
      <c r="AS219" s="27">
        <v>24.746700000000001</v>
      </c>
      <c r="AT219" s="158">
        <v>1.875061653290605</v>
      </c>
      <c r="AU219" s="19">
        <v>0.19987499999999997</v>
      </c>
    </row>
    <row r="220" spans="1:51" x14ac:dyDescent="0.2">
      <c r="A220" s="13">
        <v>110</v>
      </c>
      <c r="B220" s="14">
        <v>1</v>
      </c>
      <c r="C220" s="15">
        <v>8</v>
      </c>
      <c r="D220" s="15">
        <v>3</v>
      </c>
      <c r="E220" s="15">
        <v>2005</v>
      </c>
      <c r="F220" s="16">
        <v>1</v>
      </c>
      <c r="G220" s="38">
        <v>2.0590000000000002</v>
      </c>
      <c r="H220" s="38">
        <v>5.0339530860917945</v>
      </c>
      <c r="I220" s="38">
        <v>219.3610336352935</v>
      </c>
      <c r="J220" s="17">
        <v>-9999</v>
      </c>
      <c r="K220" s="17">
        <v>-9999</v>
      </c>
      <c r="L220" s="17">
        <v>-9999</v>
      </c>
      <c r="M220" s="20">
        <v>6.456557447799649E-2</v>
      </c>
      <c r="N220" s="20">
        <v>1.1525293393817911E-2</v>
      </c>
      <c r="O220" s="17">
        <v>2.0784852940527804E-2</v>
      </c>
      <c r="P220" s="20">
        <v>3.49145617889089E-2</v>
      </c>
      <c r="Q220" s="28">
        <v>0</v>
      </c>
      <c r="R220" s="39">
        <v>8.0542979388759548</v>
      </c>
      <c r="S220" s="21">
        <v>2.4549462049911191E-3</v>
      </c>
      <c r="T220" s="40">
        <v>2120</v>
      </c>
      <c r="U220" s="40">
        <v>452.6</v>
      </c>
      <c r="V220" s="72">
        <v>36.944000000000003</v>
      </c>
      <c r="W220" s="17">
        <v>-9999</v>
      </c>
      <c r="X220" s="27">
        <v>36.960500000000003</v>
      </c>
      <c r="Y220" s="27">
        <v>25.973099999999999</v>
      </c>
      <c r="Z220" s="85">
        <v>24.521799999999999</v>
      </c>
      <c r="AA220" s="17">
        <v>-9999</v>
      </c>
      <c r="AB220" s="17">
        <v>-9999</v>
      </c>
      <c r="AC220" s="17">
        <v>103.94494186192229</v>
      </c>
      <c r="AD220" s="17">
        <v>16.170682942120884</v>
      </c>
      <c r="AE220" s="17">
        <v>7.4993183202566795</v>
      </c>
      <c r="AF220" s="17">
        <f t="shared" si="14"/>
        <v>101.43938895474021</v>
      </c>
      <c r="AG220" s="17">
        <f t="shared" si="15"/>
        <v>15.78089483958318</v>
      </c>
      <c r="AH220" s="38">
        <v>5.8238732153947979</v>
      </c>
      <c r="AI220" s="42">
        <v>0.96628441220201333</v>
      </c>
      <c r="AJ220" s="30">
        <v>68.810889142299999</v>
      </c>
      <c r="AK220" s="17">
        <v>-9999</v>
      </c>
      <c r="AL220" s="38">
        <v>1.4674480396217287</v>
      </c>
      <c r="AM220" s="19">
        <v>0.19288750000000005</v>
      </c>
      <c r="AN220" s="19">
        <v>0.1250925</v>
      </c>
      <c r="AP220" s="13">
        <v>110</v>
      </c>
      <c r="AQ220" s="16">
        <v>1</v>
      </c>
      <c r="AR220" s="27">
        <v>25.973099999999999</v>
      </c>
      <c r="AS220" s="85">
        <v>24.521799999999999</v>
      </c>
      <c r="AT220" s="38">
        <v>1.4674480396217287</v>
      </c>
      <c r="AU220" s="19">
        <v>0.19288750000000005</v>
      </c>
      <c r="AV220" s="29">
        <f>AVERAGE(AR220:AR221)</f>
        <v>25.847949999999997</v>
      </c>
      <c r="AW220" s="29">
        <f>AVERAGE(AS220:AS221)</f>
        <v>24.559449999999998</v>
      </c>
      <c r="AX220" s="29">
        <f>AVERAGE(AT220:AT221)</f>
        <v>1.5940674020637782</v>
      </c>
      <c r="AY220" s="29">
        <f>AVERAGE(AU220:AU221)</f>
        <v>0.21133125000000003</v>
      </c>
    </row>
    <row r="221" spans="1:51" x14ac:dyDescent="0.2">
      <c r="A221" s="13">
        <v>110</v>
      </c>
      <c r="B221" s="14">
        <v>1</v>
      </c>
      <c r="C221" s="15">
        <v>8</v>
      </c>
      <c r="D221" s="15">
        <v>3</v>
      </c>
      <c r="E221" s="15">
        <v>2005</v>
      </c>
      <c r="F221" s="16">
        <v>7</v>
      </c>
      <c r="G221" s="38">
        <v>7.7809999999999997</v>
      </c>
      <c r="H221" s="38">
        <v>4.6702851476740541</v>
      </c>
      <c r="I221" s="38">
        <v>203.50066118748759</v>
      </c>
      <c r="J221" s="17">
        <v>-9999</v>
      </c>
      <c r="K221" s="17">
        <v>-9999</v>
      </c>
      <c r="L221" s="17">
        <v>-9999</v>
      </c>
      <c r="M221" s="20">
        <v>0.108539227229421</v>
      </c>
      <c r="N221" s="20">
        <v>5.4504378315836655E-4</v>
      </c>
      <c r="O221" s="17">
        <v>1.4242671084277118E-2</v>
      </c>
      <c r="P221" s="20">
        <v>4.0596040446552004E-2</v>
      </c>
      <c r="Q221" s="28">
        <v>0</v>
      </c>
      <c r="R221" s="39">
        <v>8.0829786896112452</v>
      </c>
      <c r="S221" s="21">
        <v>2.4467220660789059E-3</v>
      </c>
      <c r="T221" s="40">
        <v>2093.9</v>
      </c>
      <c r="U221" s="40">
        <v>410.8</v>
      </c>
      <c r="V221" s="72">
        <v>36.948</v>
      </c>
      <c r="W221" s="17">
        <v>-9999</v>
      </c>
      <c r="X221" s="27">
        <v>36.956499999999998</v>
      </c>
      <c r="Y221" s="27">
        <v>25.722799999999999</v>
      </c>
      <c r="Z221" s="85">
        <v>24.597100000000001</v>
      </c>
      <c r="AA221" s="17">
        <v>-9999</v>
      </c>
      <c r="AB221" s="17">
        <v>-9999</v>
      </c>
      <c r="AC221" s="17">
        <v>111.30473656019313</v>
      </c>
      <c r="AD221" s="17">
        <v>17.076603555124855</v>
      </c>
      <c r="AE221" s="17">
        <v>7.6042947046060041</v>
      </c>
      <c r="AF221" s="17">
        <f t="shared" si="14"/>
        <v>108.62177862807958</v>
      </c>
      <c r="AG221" s="17">
        <f t="shared" si="15"/>
        <v>16.664978584097643</v>
      </c>
      <c r="AH221" s="38">
        <v>5.4054125155705899</v>
      </c>
      <c r="AI221" s="42">
        <v>0.89136402346827825</v>
      </c>
      <c r="AJ221" s="17">
        <v>-9999</v>
      </c>
      <c r="AK221" s="17">
        <v>-9999</v>
      </c>
      <c r="AL221" s="38">
        <v>1.7206867645058279</v>
      </c>
      <c r="AM221" s="19">
        <v>0.22977500000000001</v>
      </c>
      <c r="AN221" s="19">
        <v>0.17218500000000003</v>
      </c>
      <c r="AP221" s="13">
        <v>110</v>
      </c>
      <c r="AQ221" s="16">
        <v>7</v>
      </c>
      <c r="AR221" s="27">
        <v>25.722799999999999</v>
      </c>
      <c r="AS221" s="85">
        <v>24.597100000000001</v>
      </c>
      <c r="AT221" s="38">
        <v>1.7206867645058279</v>
      </c>
      <c r="AU221" s="19">
        <v>0.22977500000000001</v>
      </c>
    </row>
    <row r="222" spans="1:51" x14ac:dyDescent="0.2">
      <c r="A222" s="13">
        <v>111</v>
      </c>
      <c r="B222" s="31">
        <v>1</v>
      </c>
      <c r="C222" s="32">
        <v>5</v>
      </c>
      <c r="D222" s="15">
        <v>4</v>
      </c>
      <c r="E222" s="15">
        <v>2005</v>
      </c>
      <c r="F222" s="16">
        <v>1</v>
      </c>
      <c r="G222" s="72">
        <v>1.8959999999999999</v>
      </c>
      <c r="H222" s="38">
        <v>4.5936816039627324</v>
      </c>
      <c r="I222" s="38">
        <v>200.0469124653537</v>
      </c>
      <c r="J222" s="17">
        <v>-9999</v>
      </c>
      <c r="K222" s="17">
        <v>-9999</v>
      </c>
      <c r="L222" s="17">
        <v>-9999</v>
      </c>
      <c r="M222" s="20">
        <v>4.3176455289148929E-3</v>
      </c>
      <c r="N222" s="17">
        <v>0.12688393759892147</v>
      </c>
      <c r="O222" s="33">
        <v>0.59915136295200178</v>
      </c>
      <c r="P222" s="20">
        <v>7.2849506376697737E-2</v>
      </c>
      <c r="Q222" s="20">
        <v>1.9998242538930353</v>
      </c>
      <c r="R222" s="39">
        <v>8.0436967008519211</v>
      </c>
      <c r="S222" s="21">
        <v>2.4680000000000001E-3</v>
      </c>
      <c r="T222" s="40">
        <v>2138.8000000000002</v>
      </c>
      <c r="U222" s="40">
        <v>400.6</v>
      </c>
      <c r="V222" s="22">
        <v>36.892333333333333</v>
      </c>
      <c r="W222" s="17">
        <v>-9999</v>
      </c>
      <c r="X222" s="27">
        <v>36.883099999999999</v>
      </c>
      <c r="Y222" s="27">
        <v>23.779800000000002</v>
      </c>
      <c r="Z222" s="27">
        <v>25.133400000000002</v>
      </c>
      <c r="AA222" s="17">
        <v>-9999</v>
      </c>
      <c r="AB222" s="17">
        <v>-9999</v>
      </c>
      <c r="AC222" s="17">
        <v>307.86204947551084</v>
      </c>
      <c r="AD222" s="17">
        <v>53.630500289835098</v>
      </c>
      <c r="AE222" s="17">
        <v>6.6971665211715115</v>
      </c>
      <c r="AF222" s="17">
        <f t="shared" si="14"/>
        <v>300.44115299649735</v>
      </c>
      <c r="AG222" s="17">
        <f t="shared" si="15"/>
        <v>52.33775767525627</v>
      </c>
      <c r="AH222" s="38">
        <v>5.4354445348157832</v>
      </c>
      <c r="AI222" s="42">
        <v>0.34527728952469167</v>
      </c>
      <c r="AJ222" s="30">
        <v>65.688307057999992</v>
      </c>
      <c r="AK222" s="17">
        <v>-9999</v>
      </c>
      <c r="AL222" s="38">
        <v>12.977648079233576</v>
      </c>
      <c r="AM222" s="19">
        <v>1.340625</v>
      </c>
      <c r="AN222" s="19">
        <v>0.93177500000000002</v>
      </c>
      <c r="AP222" s="13">
        <v>111</v>
      </c>
      <c r="AQ222" s="16">
        <v>1</v>
      </c>
      <c r="AR222" s="27">
        <v>23.779800000000002</v>
      </c>
      <c r="AS222" s="27">
        <v>25.133400000000002</v>
      </c>
      <c r="AT222" s="38">
        <v>12.977648079233576</v>
      </c>
      <c r="AU222" s="19">
        <v>1.340625</v>
      </c>
      <c r="AV222" s="29">
        <f>AVERAGE(AR222:AR223)</f>
        <v>23.359050000000003</v>
      </c>
      <c r="AW222" s="29">
        <f>AVERAGE(AS222:AS223)</f>
        <v>25.258099999999999</v>
      </c>
      <c r="AX222" s="29">
        <f>AVERAGE(AT222:AT223)</f>
        <v>14.107198893042899</v>
      </c>
      <c r="AY222" s="29">
        <f>AVERAGE(AU222:AU223)</f>
        <v>1.3260000000000001</v>
      </c>
    </row>
    <row r="223" spans="1:51" x14ac:dyDescent="0.2">
      <c r="A223" s="13">
        <v>111</v>
      </c>
      <c r="B223" s="31">
        <v>1</v>
      </c>
      <c r="C223" s="32">
        <v>5</v>
      </c>
      <c r="D223" s="15">
        <v>4</v>
      </c>
      <c r="E223" s="15">
        <v>2005</v>
      </c>
      <c r="F223" s="16">
        <v>7</v>
      </c>
      <c r="G223" s="72">
        <v>6.5350000000000001</v>
      </c>
      <c r="H223" s="38">
        <v>4.5814951790540288</v>
      </c>
      <c r="I223" s="38">
        <v>199.46764826189371</v>
      </c>
      <c r="J223" s="17">
        <v>-9999</v>
      </c>
      <c r="K223" s="17">
        <v>-9999</v>
      </c>
      <c r="L223" s="17">
        <v>-9999</v>
      </c>
      <c r="M223" s="20">
        <v>0.28742335163064192</v>
      </c>
      <c r="N223" s="17">
        <v>0.15384398719678613</v>
      </c>
      <c r="O223" s="33">
        <v>0.81430532942978062</v>
      </c>
      <c r="P223" s="20">
        <v>0.12248328433012545</v>
      </c>
      <c r="Q223" s="20">
        <v>2.7047124468065684</v>
      </c>
      <c r="R223" s="39">
        <v>8.0510968730302093</v>
      </c>
      <c r="S223" s="21">
        <v>2.4695997643285235E-3</v>
      </c>
      <c r="T223" s="40">
        <v>2135.9</v>
      </c>
      <c r="U223" s="40">
        <v>380.7</v>
      </c>
      <c r="V223" s="22">
        <v>36.885666666666673</v>
      </c>
      <c r="W223" s="17">
        <v>-9999</v>
      </c>
      <c r="X223" s="27">
        <v>36.886099999999999</v>
      </c>
      <c r="Y223" s="27">
        <v>22.938300000000002</v>
      </c>
      <c r="Z223" s="27">
        <v>25.3828</v>
      </c>
      <c r="AA223" s="17">
        <v>-9999</v>
      </c>
      <c r="AB223" s="17">
        <v>-9999</v>
      </c>
      <c r="AC223" s="17">
        <v>356.8841181265484</v>
      </c>
      <c r="AD223" s="17">
        <v>58.558708424576693</v>
      </c>
      <c r="AE223" s="17">
        <v>7.1102115412475122</v>
      </c>
      <c r="AF223" s="17">
        <f t="shared" si="14"/>
        <v>348.28156350790323</v>
      </c>
      <c r="AG223" s="17">
        <f t="shared" si="15"/>
        <v>57.147173245414947</v>
      </c>
      <c r="AH223" s="38">
        <v>5.0013260889893285</v>
      </c>
      <c r="AI223" s="42">
        <v>0.30288909559876609</v>
      </c>
      <c r="AJ223" s="17">
        <v>-9999</v>
      </c>
      <c r="AK223" s="17">
        <v>-9999</v>
      </c>
      <c r="AL223" s="38">
        <v>15.236749706852221</v>
      </c>
      <c r="AM223" s="19">
        <v>1.3113750000000002</v>
      </c>
      <c r="AN223" s="19">
        <v>0.91682499999999989</v>
      </c>
      <c r="AP223" s="13">
        <v>111</v>
      </c>
      <c r="AQ223" s="16">
        <v>7</v>
      </c>
      <c r="AR223" s="27">
        <v>22.938300000000002</v>
      </c>
      <c r="AS223" s="27">
        <v>25.3828</v>
      </c>
      <c r="AT223" s="38">
        <v>15.236749706852221</v>
      </c>
      <c r="AU223" s="19">
        <v>1.3113750000000002</v>
      </c>
    </row>
    <row r="224" spans="1:51" x14ac:dyDescent="0.2">
      <c r="A224" s="13">
        <v>112</v>
      </c>
      <c r="B224" s="31">
        <v>1</v>
      </c>
      <c r="C224" s="32">
        <v>10</v>
      </c>
      <c r="D224" s="15">
        <v>5</v>
      </c>
      <c r="E224" s="15">
        <v>2005</v>
      </c>
      <c r="F224" s="16">
        <v>1</v>
      </c>
      <c r="G224" s="38">
        <v>1.732</v>
      </c>
      <c r="H224" s="38">
        <v>4.6294606582453781</v>
      </c>
      <c r="I224" s="38">
        <v>201.89370844008656</v>
      </c>
      <c r="J224" s="17">
        <v>-9999</v>
      </c>
      <c r="K224" s="17">
        <v>-9999</v>
      </c>
      <c r="L224" s="17">
        <v>-9999</v>
      </c>
      <c r="M224" s="20">
        <v>0.21932527372455257</v>
      </c>
      <c r="N224" s="20">
        <v>4.2981035482018426E-3</v>
      </c>
      <c r="O224" s="17">
        <v>0</v>
      </c>
      <c r="P224" s="20">
        <v>6.8608651890399483E-2</v>
      </c>
      <c r="Q224" s="20">
        <v>0.11221540410162878</v>
      </c>
      <c r="R224" s="17">
        <v>-9999</v>
      </c>
      <c r="S224" s="34">
        <v>2.4718410428803319E-3</v>
      </c>
      <c r="T224" s="17">
        <v>-9999</v>
      </c>
      <c r="U224" s="17">
        <v>-9999</v>
      </c>
      <c r="V224" s="22">
        <v>36.904666666666664</v>
      </c>
      <c r="W224" s="17">
        <v>-9999</v>
      </c>
      <c r="X224" s="27">
        <v>36.908200000000001</v>
      </c>
      <c r="Y224" s="27">
        <v>28.188600000000001</v>
      </c>
      <c r="Z224" s="27">
        <v>23.7683</v>
      </c>
      <c r="AA224" s="17">
        <v>-9999</v>
      </c>
      <c r="AB224" s="17">
        <v>-9999</v>
      </c>
      <c r="AC224" s="84">
        <v>76.632191338073682</v>
      </c>
      <c r="AD224" s="84">
        <v>17.224770642201836</v>
      </c>
      <c r="AE224" s="17">
        <v>5.1904449170839078</v>
      </c>
      <c r="AF224" s="17">
        <f t="shared" si="14"/>
        <v>74.78500179376762</v>
      </c>
      <c r="AG224" s="17">
        <f t="shared" si="15"/>
        <v>16.809574160438995</v>
      </c>
      <c r="AH224" s="38">
        <v>5.8039597182658795</v>
      </c>
      <c r="AI224" s="42">
        <v>0.47734804243463375</v>
      </c>
      <c r="AJ224" s="30">
        <v>68.888180778049986</v>
      </c>
      <c r="AK224" s="17">
        <v>-9999</v>
      </c>
      <c r="AL224" s="38">
        <v>1.2095913951639587</v>
      </c>
      <c r="AM224" s="19">
        <v>9.3600000000000003E-2</v>
      </c>
      <c r="AN224" s="19">
        <v>8.3980000000000027E-2</v>
      </c>
      <c r="AP224" s="13">
        <v>112</v>
      </c>
      <c r="AQ224" s="16">
        <v>1</v>
      </c>
      <c r="AR224" s="27">
        <v>28.188600000000001</v>
      </c>
      <c r="AS224" s="27">
        <v>23.7683</v>
      </c>
      <c r="AT224" s="38">
        <v>1.2095913951639587</v>
      </c>
      <c r="AU224" s="19">
        <v>9.3600000000000003E-2</v>
      </c>
      <c r="AV224" s="29">
        <f>AVERAGE(AR224:AR225)</f>
        <v>27.823799999999999</v>
      </c>
      <c r="AW224" s="29">
        <f>AVERAGE(AS224:AS225)</f>
        <v>23.883749999999999</v>
      </c>
      <c r="AX224" s="29">
        <f>AVERAGE(AT224:AT225)</f>
        <v>1.0992144277961862</v>
      </c>
      <c r="AY224" s="29">
        <f>AVERAGE(AU224:AU225)</f>
        <v>0.10018125</v>
      </c>
    </row>
    <row r="225" spans="1:51" x14ac:dyDescent="0.2">
      <c r="A225" s="13">
        <v>112</v>
      </c>
      <c r="B225" s="31">
        <v>1</v>
      </c>
      <c r="C225" s="32">
        <v>10</v>
      </c>
      <c r="D225" s="15">
        <v>5</v>
      </c>
      <c r="E225" s="15">
        <v>2005</v>
      </c>
      <c r="F225" s="16">
        <v>7</v>
      </c>
      <c r="G225" s="38">
        <v>7.3929999999999998</v>
      </c>
      <c r="H225" s="38">
        <v>4.5154898910974932</v>
      </c>
      <c r="I225" s="38">
        <v>196.87046436542241</v>
      </c>
      <c r="J225" s="17">
        <v>-9999</v>
      </c>
      <c r="K225" s="17">
        <v>-9999</v>
      </c>
      <c r="L225" s="17">
        <v>-9999</v>
      </c>
      <c r="M225" s="20">
        <v>0.43473272059377166</v>
      </c>
      <c r="N225" s="20">
        <v>1.3901117688359606E-2</v>
      </c>
      <c r="O225" s="17">
        <v>0</v>
      </c>
      <c r="P225" s="20">
        <v>4.0842771345931207E-2</v>
      </c>
      <c r="Q225" s="20">
        <v>1.9760155722813431</v>
      </c>
      <c r="R225" s="17">
        <v>-9999</v>
      </c>
      <c r="S225" s="17">
        <v>-9999</v>
      </c>
      <c r="T225" s="17">
        <v>-9999</v>
      </c>
      <c r="U225" s="17">
        <v>-9999</v>
      </c>
      <c r="V225" s="22">
        <v>36.919666666666664</v>
      </c>
      <c r="W225" s="17">
        <v>-9999</v>
      </c>
      <c r="X225" s="27">
        <v>36.897300000000001</v>
      </c>
      <c r="Y225" s="27">
        <v>27.459</v>
      </c>
      <c r="Z225" s="27">
        <v>23.999199999999998</v>
      </c>
      <c r="AA225" s="17">
        <v>-9999</v>
      </c>
      <c r="AB225" s="17">
        <v>-9999</v>
      </c>
      <c r="AC225" s="84">
        <v>72.010342598577893</v>
      </c>
      <c r="AD225" s="84">
        <v>15.389908256880734</v>
      </c>
      <c r="AE225" s="17">
        <v>5.4589062496487761</v>
      </c>
      <c r="AF225" s="17">
        <f t="shared" si="14"/>
        <v>70.274560943278914</v>
      </c>
      <c r="AG225" s="17">
        <f t="shared" si="15"/>
        <v>15.018940428301683</v>
      </c>
      <c r="AH225" s="38">
        <v>4.6797010693196501</v>
      </c>
      <c r="AI225" s="42">
        <v>0.46224017792720301</v>
      </c>
      <c r="AJ225" s="17">
        <v>-9999</v>
      </c>
      <c r="AK225" s="17">
        <v>-9999</v>
      </c>
      <c r="AL225" s="38">
        <v>0.98883746042841369</v>
      </c>
      <c r="AM225" s="19">
        <v>0.1067625</v>
      </c>
      <c r="AN225" s="19">
        <v>8.0177500000000013E-2</v>
      </c>
      <c r="AP225" s="13">
        <v>112</v>
      </c>
      <c r="AQ225" s="16">
        <v>7</v>
      </c>
      <c r="AR225" s="27">
        <v>27.459</v>
      </c>
      <c r="AS225" s="27">
        <v>23.999199999999998</v>
      </c>
      <c r="AT225" s="38">
        <v>0.98883746042841369</v>
      </c>
      <c r="AU225" s="19">
        <v>0.1067625</v>
      </c>
    </row>
    <row r="226" spans="1:51" x14ac:dyDescent="0.2">
      <c r="A226" s="35">
        <v>113</v>
      </c>
      <c r="B226" s="31">
        <v>1</v>
      </c>
      <c r="C226" s="32">
        <v>14</v>
      </c>
      <c r="D226" s="15">
        <v>6</v>
      </c>
      <c r="E226" s="15">
        <v>2005</v>
      </c>
      <c r="F226" s="37">
        <v>1</v>
      </c>
      <c r="G226" s="38">
        <v>1.7729999999999999</v>
      </c>
      <c r="H226" s="38">
        <v>4.9501280896988504</v>
      </c>
      <c r="I226" s="38">
        <v>215.96323883618356</v>
      </c>
      <c r="J226" s="17">
        <v>-9999</v>
      </c>
      <c r="K226" s="17">
        <v>-9999</v>
      </c>
      <c r="L226" s="17">
        <v>-9999</v>
      </c>
      <c r="M226" s="38">
        <v>0.423990032270259</v>
      </c>
      <c r="N226" s="38">
        <v>1.0252532382429028E-2</v>
      </c>
      <c r="O226" s="38">
        <v>0</v>
      </c>
      <c r="P226" s="38">
        <v>4.59400792258194E-2</v>
      </c>
      <c r="Q226" s="38">
        <v>2.0660084638452192</v>
      </c>
      <c r="R226" s="39">
        <v>8.0791385851066675</v>
      </c>
      <c r="S226" s="21">
        <v>2.4269999999999999E-3</v>
      </c>
      <c r="T226" s="40">
        <v>2078.9</v>
      </c>
      <c r="U226" s="40">
        <v>424.4</v>
      </c>
      <c r="V226" s="27">
        <v>36.771333333333331</v>
      </c>
      <c r="W226" s="17">
        <v>-9999</v>
      </c>
      <c r="X226" s="27">
        <v>36.766800000000003</v>
      </c>
      <c r="Y226" s="27">
        <v>29.185500000000001</v>
      </c>
      <c r="Z226" s="27">
        <v>23.328900000000001</v>
      </c>
      <c r="AA226" s="17">
        <v>-9999</v>
      </c>
      <c r="AB226" s="17">
        <v>-9999</v>
      </c>
      <c r="AC226" s="84">
        <v>71.370394311570777</v>
      </c>
      <c r="AD226" s="84">
        <v>11.853211009174311</v>
      </c>
      <c r="AE226" s="17">
        <v>7.0247176031641514</v>
      </c>
      <c r="AF226" s="17">
        <f t="shared" si="14"/>
        <v>69.650038363980457</v>
      </c>
      <c r="AG226" s="17">
        <f t="shared" si="15"/>
        <v>11.567493909607018</v>
      </c>
      <c r="AH226" s="41">
        <v>9.0336645403657041</v>
      </c>
      <c r="AI226" s="17">
        <v>-9999</v>
      </c>
      <c r="AJ226" s="159">
        <v>90.337463864999989</v>
      </c>
      <c r="AK226" s="17">
        <v>-9999</v>
      </c>
      <c r="AL226" s="112">
        <v>1.2528212583544736</v>
      </c>
      <c r="AM226" s="17">
        <v>9.7174999999999984E-2</v>
      </c>
      <c r="AN226" s="17">
        <v>7.5205000000000022E-2</v>
      </c>
      <c r="AP226" s="35">
        <v>113</v>
      </c>
      <c r="AQ226" s="37">
        <v>1</v>
      </c>
      <c r="AR226" s="27">
        <v>29.185500000000001</v>
      </c>
      <c r="AS226" s="27">
        <v>23.328900000000001</v>
      </c>
      <c r="AT226" s="112">
        <v>1.2528212583544736</v>
      </c>
      <c r="AU226" s="17">
        <v>9.7174999999999984E-2</v>
      </c>
      <c r="AV226" s="29">
        <f>AVERAGE(AR226:AR227)</f>
        <v>28.9269</v>
      </c>
      <c r="AW226" s="29">
        <f>AVERAGE(AS226:AS227)</f>
        <v>23.421199999999999</v>
      </c>
      <c r="AX226" s="29">
        <f>AVERAGE(AT226:AT227)</f>
        <v>1.3921327696913792</v>
      </c>
      <c r="AY226" s="29">
        <f>AVERAGE(AU226:AU227)</f>
        <v>0.11220624999999999</v>
      </c>
    </row>
    <row r="227" spans="1:51" x14ac:dyDescent="0.2">
      <c r="A227" s="35">
        <v>113</v>
      </c>
      <c r="B227" s="31">
        <v>1</v>
      </c>
      <c r="C227" s="32">
        <v>14</v>
      </c>
      <c r="D227" s="15">
        <v>6</v>
      </c>
      <c r="E227" s="15">
        <v>2005</v>
      </c>
      <c r="F227" s="37">
        <v>7</v>
      </c>
      <c r="G227" s="38">
        <v>7.9649999999999999</v>
      </c>
      <c r="H227" s="38">
        <v>4.4573167814059182</v>
      </c>
      <c r="I227" s="38">
        <v>194.43191378865296</v>
      </c>
      <c r="J227" s="17">
        <v>-9999</v>
      </c>
      <c r="K227" s="17">
        <v>-9999</v>
      </c>
      <c r="L227" s="17">
        <v>-9999</v>
      </c>
      <c r="M227" s="38">
        <v>0.47159424251386195</v>
      </c>
      <c r="N227" s="38">
        <v>1.438165763027004E-2</v>
      </c>
      <c r="O227" s="38">
        <v>0</v>
      </c>
      <c r="P227" s="38">
        <v>3.4382540836463124E-2</v>
      </c>
      <c r="Q227" s="38">
        <v>1.7231053583838696</v>
      </c>
      <c r="R227" s="39">
        <v>8.107089550542252</v>
      </c>
      <c r="S227" s="17">
        <v>-9999</v>
      </c>
      <c r="T227" s="40">
        <v>-9999</v>
      </c>
      <c r="U227" s="40">
        <v>-9999</v>
      </c>
      <c r="V227" s="27">
        <v>36.763666666666666</v>
      </c>
      <c r="W227" s="17">
        <v>-9999</v>
      </c>
      <c r="X227" s="27">
        <v>36.781399999999998</v>
      </c>
      <c r="Y227" s="27">
        <v>28.668299999999999</v>
      </c>
      <c r="Z227" s="27">
        <v>23.513500000000001</v>
      </c>
      <c r="AA227" s="17">
        <v>-9999</v>
      </c>
      <c r="AB227" s="17">
        <v>-9999</v>
      </c>
      <c r="AC227" s="84">
        <v>67.330316742081436</v>
      </c>
      <c r="AD227" s="84">
        <v>11.853211009174311</v>
      </c>
      <c r="AE227" s="17">
        <v>6.6270680694282937</v>
      </c>
      <c r="AF227" s="17">
        <f t="shared" si="14"/>
        <v>65.707345312853946</v>
      </c>
      <c r="AG227" s="17">
        <f t="shared" si="15"/>
        <v>11.567493909607018</v>
      </c>
      <c r="AH227" s="160">
        <v>6.8016890581540181</v>
      </c>
      <c r="AI227" s="17">
        <v>-9999</v>
      </c>
      <c r="AJ227" s="17">
        <v>-9999</v>
      </c>
      <c r="AK227" s="17">
        <v>-9999</v>
      </c>
      <c r="AL227" s="112">
        <v>1.5314442810282847</v>
      </c>
      <c r="AM227" s="17">
        <v>0.1272375</v>
      </c>
      <c r="AN227" s="17">
        <v>6.6722500000000018E-2</v>
      </c>
      <c r="AP227" s="35">
        <v>113</v>
      </c>
      <c r="AQ227" s="37">
        <v>7</v>
      </c>
      <c r="AR227" s="27">
        <v>28.668299999999999</v>
      </c>
      <c r="AS227" s="27">
        <v>23.513500000000001</v>
      </c>
      <c r="AT227" s="112">
        <v>1.5314442810282847</v>
      </c>
      <c r="AU227" s="17">
        <v>0.1272375</v>
      </c>
    </row>
    <row r="228" spans="1:51" x14ac:dyDescent="0.2">
      <c r="A228" s="35">
        <v>114</v>
      </c>
      <c r="B228" s="31">
        <v>1</v>
      </c>
      <c r="C228" s="32">
        <v>12</v>
      </c>
      <c r="D228" s="15">
        <v>7</v>
      </c>
      <c r="E228" s="15">
        <v>2005</v>
      </c>
      <c r="F228" s="37">
        <v>1</v>
      </c>
      <c r="G228" s="17">
        <v>-9999</v>
      </c>
      <c r="H228" s="17">
        <v>4.5911531183303458</v>
      </c>
      <c r="I228" s="38">
        <v>200.18924086407529</v>
      </c>
      <c r="J228" s="17">
        <v>-9999</v>
      </c>
      <c r="K228" s="17">
        <v>-9999</v>
      </c>
      <c r="L228" s="17">
        <v>-9999</v>
      </c>
      <c r="M228" s="38">
        <v>1.9908298171334327E-2</v>
      </c>
      <c r="N228" s="38">
        <v>1.0150497772614489E-2</v>
      </c>
      <c r="O228" s="38">
        <v>0</v>
      </c>
      <c r="P228" s="38">
        <v>5.0493737683816729E-2</v>
      </c>
      <c r="Q228" s="38">
        <v>0.59506436075306679</v>
      </c>
      <c r="R228" s="39">
        <v>8.0631244983840915</v>
      </c>
      <c r="S228" s="21">
        <v>2.4434399278830815E-3</v>
      </c>
      <c r="T228" s="40">
        <v>2119.1</v>
      </c>
      <c r="U228" s="40">
        <v>401.1</v>
      </c>
      <c r="V228" s="18">
        <v>36.82833333333334</v>
      </c>
      <c r="W228" s="17">
        <v>-9999</v>
      </c>
      <c r="X228" s="17">
        <v>-9999</v>
      </c>
      <c r="Y228" s="17">
        <v>-9999</v>
      </c>
      <c r="Z228" s="17">
        <v>-9999</v>
      </c>
      <c r="AA228" s="17">
        <v>-9999</v>
      </c>
      <c r="AB228" s="17">
        <v>-9999</v>
      </c>
      <c r="AC228" s="112">
        <v>102.36979344774431</v>
      </c>
      <c r="AD228" s="38">
        <v>13.333321910416776</v>
      </c>
      <c r="AE228" s="17">
        <v>8.9573646006197585</v>
      </c>
      <c r="AF228" s="17">
        <f t="shared" si="14"/>
        <v>99.902208888205635</v>
      </c>
      <c r="AG228" s="17">
        <f t="shared" si="15"/>
        <v>13.011927305959576</v>
      </c>
      <c r="AH228" s="41">
        <v>11.447898509975451</v>
      </c>
      <c r="AI228" s="42">
        <v>6.0639184872570882E-2</v>
      </c>
      <c r="AJ228" s="43">
        <v>90.178297261999987</v>
      </c>
      <c r="AK228" s="17">
        <v>-9999</v>
      </c>
      <c r="AL228" s="112">
        <v>2.031495942785309</v>
      </c>
      <c r="AM228" s="17">
        <v>0.16639999999999999</v>
      </c>
      <c r="AN228" s="17">
        <v>7.8520000000000006E-2</v>
      </c>
      <c r="AP228" s="35">
        <v>114</v>
      </c>
      <c r="AQ228" s="37">
        <v>1</v>
      </c>
      <c r="AR228" s="17"/>
      <c r="AS228" s="17"/>
      <c r="AT228" s="112">
        <v>2.031495942785309</v>
      </c>
      <c r="AU228" s="17">
        <v>0.16639999999999999</v>
      </c>
      <c r="AV228" s="29">
        <f>AVERAGE(AR228:AR229)</f>
        <v>27.013500000000001</v>
      </c>
      <c r="AW228" s="29">
        <f>AVERAGE(AS228:AS229)</f>
        <v>24.128699999999998</v>
      </c>
      <c r="AX228" s="29">
        <f>AVERAGE(AT228:AT229)</f>
        <v>2.0075382223032614</v>
      </c>
      <c r="AY228" s="29">
        <f>AVERAGE(AU228:AU229)</f>
        <v>0.15803125000000001</v>
      </c>
    </row>
    <row r="229" spans="1:51" x14ac:dyDescent="0.2">
      <c r="A229" s="35">
        <v>114</v>
      </c>
      <c r="B229" s="31">
        <v>1</v>
      </c>
      <c r="C229" s="32">
        <v>12</v>
      </c>
      <c r="D229" s="15">
        <v>7</v>
      </c>
      <c r="E229" s="15">
        <v>2005</v>
      </c>
      <c r="F229" s="37">
        <v>7</v>
      </c>
      <c r="G229" s="38">
        <v>6.9429999999999996</v>
      </c>
      <c r="H229" s="38">
        <v>4.5384124364682794</v>
      </c>
      <c r="I229" s="38">
        <v>197.85359278768013</v>
      </c>
      <c r="J229" s="17">
        <v>-9999</v>
      </c>
      <c r="K229" s="17">
        <v>-9999</v>
      </c>
      <c r="L229" s="17">
        <v>-9999</v>
      </c>
      <c r="M229" s="38">
        <v>0.10794851988670096</v>
      </c>
      <c r="N229" s="38">
        <v>1.668412987022003E-2</v>
      </c>
      <c r="O229" s="38">
        <v>0</v>
      </c>
      <c r="P229" s="38">
        <v>3.51409535103459E-2</v>
      </c>
      <c r="Q229" s="38">
        <v>0.83013695099797391</v>
      </c>
      <c r="R229" s="39">
        <v>8.0586820350479513</v>
      </c>
      <c r="S229" s="17">
        <v>-9999</v>
      </c>
      <c r="T229" s="40">
        <v>-9999</v>
      </c>
      <c r="U229" s="40">
        <v>-9999</v>
      </c>
      <c r="V229" s="18">
        <v>36.859000000000002</v>
      </c>
      <c r="W229" s="17">
        <v>-9999</v>
      </c>
      <c r="X229" s="27">
        <v>36.877899999999997</v>
      </c>
      <c r="Y229" s="27">
        <v>27.013500000000001</v>
      </c>
      <c r="Z229" s="27">
        <v>24.128699999999998</v>
      </c>
      <c r="AA229" s="17">
        <v>-9999</v>
      </c>
      <c r="AB229" s="17">
        <v>-9999</v>
      </c>
      <c r="AC229" s="38">
        <v>81.163611287439295</v>
      </c>
      <c r="AD229" s="38">
        <v>10.835925506800731</v>
      </c>
      <c r="AE229" s="17">
        <v>8.7386056480285816</v>
      </c>
      <c r="AF229" s="17">
        <f t="shared" si="14"/>
        <v>79.207193605386266</v>
      </c>
      <c r="AG229" s="17">
        <f t="shared" si="15"/>
        <v>10.574729683615431</v>
      </c>
      <c r="AH229" s="162">
        <v>8.6037879881072534</v>
      </c>
      <c r="AI229" s="42">
        <v>4.3598349377262056E-2</v>
      </c>
      <c r="AJ229" s="17">
        <v>-9999</v>
      </c>
      <c r="AK229" s="17">
        <v>-9999</v>
      </c>
      <c r="AL229" s="112">
        <v>1.9835805018212143</v>
      </c>
      <c r="AM229" s="17">
        <v>0.14966250000000003</v>
      </c>
      <c r="AN229" s="17">
        <v>9.7077499999999969E-2</v>
      </c>
      <c r="AP229" s="35">
        <v>114</v>
      </c>
      <c r="AQ229" s="37">
        <v>7</v>
      </c>
      <c r="AR229" s="27">
        <v>27.013500000000001</v>
      </c>
      <c r="AS229" s="27">
        <v>24.128699999999998</v>
      </c>
      <c r="AT229" s="112">
        <v>1.9835805018212143</v>
      </c>
      <c r="AU229" s="17">
        <v>0.14966250000000003</v>
      </c>
    </row>
    <row r="230" spans="1:51" x14ac:dyDescent="0.2">
      <c r="A230" s="35">
        <v>115</v>
      </c>
      <c r="B230" s="31">
        <v>1</v>
      </c>
      <c r="C230" s="32">
        <v>10</v>
      </c>
      <c r="D230" s="15">
        <v>8</v>
      </c>
      <c r="E230" s="15">
        <v>2005</v>
      </c>
      <c r="F230" s="37">
        <v>1</v>
      </c>
      <c r="G230" s="38">
        <v>2.734</v>
      </c>
      <c r="H230" s="38">
        <v>4.6261452157150247</v>
      </c>
      <c r="I230" s="38">
        <v>201.63810429727337</v>
      </c>
      <c r="J230" s="17">
        <v>-9999</v>
      </c>
      <c r="K230" s="17">
        <v>-9999</v>
      </c>
      <c r="L230" s="17">
        <v>-9999</v>
      </c>
      <c r="M230" s="38">
        <v>0.91192048328280317</v>
      </c>
      <c r="N230" s="38">
        <v>1.7567050187766643E-2</v>
      </c>
      <c r="O230" s="38">
        <v>0</v>
      </c>
      <c r="P230" s="38">
        <v>2.756909081704044E-2</v>
      </c>
      <c r="Q230" s="38">
        <v>0</v>
      </c>
      <c r="R230" s="39">
        <v>8.0615078240539582</v>
      </c>
      <c r="S230" s="21">
        <v>2.4074097266429673E-3</v>
      </c>
      <c r="T230" s="83">
        <v>2073</v>
      </c>
      <c r="U230" s="83">
        <v>410</v>
      </c>
      <c r="V230" s="27">
        <v>36.832333333333331</v>
      </c>
      <c r="W230" s="17">
        <v>-9999</v>
      </c>
      <c r="X230" s="27">
        <v>36.917400000000001</v>
      </c>
      <c r="Y230" s="27">
        <v>26.277799999999999</v>
      </c>
      <c r="Z230" s="27">
        <v>24.3932</v>
      </c>
      <c r="AA230" s="17">
        <v>-9999</v>
      </c>
      <c r="AB230" s="17">
        <v>-9999</v>
      </c>
      <c r="AC230" s="17">
        <v>72.830295056249099</v>
      </c>
      <c r="AD230" s="17">
        <v>8.0887894628230796</v>
      </c>
      <c r="AE230" s="17">
        <v>10.504498597243613</v>
      </c>
      <c r="AF230" s="17">
        <f t="shared" si="14"/>
        <v>71.074748761831856</v>
      </c>
      <c r="AG230" s="17">
        <f t="shared" si="15"/>
        <v>7.8938122990368695</v>
      </c>
      <c r="AH230" s="38">
        <v>4.7697214321483496</v>
      </c>
      <c r="AI230" s="38">
        <v>8.4719855160598392E-2</v>
      </c>
      <c r="AJ230" s="43">
        <v>76.871969251199985</v>
      </c>
      <c r="AK230" s="17">
        <v>-9999</v>
      </c>
      <c r="AL230" s="112">
        <v>2.0976057731778628</v>
      </c>
      <c r="AM230" s="17">
        <v>0.13828750000000001</v>
      </c>
      <c r="AN230" s="17">
        <v>0.11807250000000002</v>
      </c>
      <c r="AP230" s="35">
        <v>115</v>
      </c>
      <c r="AQ230" s="37">
        <v>1</v>
      </c>
      <c r="AR230" s="27">
        <v>26.277799999999999</v>
      </c>
      <c r="AS230" s="27">
        <v>24.3932</v>
      </c>
      <c r="AT230" s="112">
        <v>2.0976057731778628</v>
      </c>
      <c r="AU230" s="17">
        <v>0.13828750000000001</v>
      </c>
      <c r="AV230" s="29">
        <f>AVERAGE(AR230:AR231)</f>
        <v>26.151699999999998</v>
      </c>
      <c r="AW230" s="29">
        <f>AVERAGE(AS230:AS231)</f>
        <v>24.434950000000001</v>
      </c>
      <c r="AX230" s="29">
        <f>AVERAGE(AT230:AT231)</f>
        <v>2.0633635145187839</v>
      </c>
      <c r="AY230" s="29">
        <f>AVERAGE(AU230:AU231)</f>
        <v>0.14722499999999999</v>
      </c>
    </row>
    <row r="231" spans="1:51" x14ac:dyDescent="0.2">
      <c r="A231" s="35">
        <v>115</v>
      </c>
      <c r="B231" s="31">
        <v>1</v>
      </c>
      <c r="C231" s="32">
        <v>10</v>
      </c>
      <c r="D231" s="15">
        <v>8</v>
      </c>
      <c r="E231" s="15">
        <v>2005</v>
      </c>
      <c r="F231" s="37">
        <v>7</v>
      </c>
      <c r="G231" s="38">
        <v>7.6589999999999998</v>
      </c>
      <c r="H231" s="38">
        <v>4.5277569558496511</v>
      </c>
      <c r="I231" s="38">
        <v>197.32913422794601</v>
      </c>
      <c r="J231" s="17">
        <v>-9999</v>
      </c>
      <c r="K231" s="17">
        <v>-9999</v>
      </c>
      <c r="L231" s="17">
        <v>-9999</v>
      </c>
      <c r="M231" s="38">
        <v>0.24195663929495859</v>
      </c>
      <c r="N231" s="38">
        <v>1.790995509849904E-2</v>
      </c>
      <c r="O231" s="38">
        <v>0</v>
      </c>
      <c r="P231" s="38">
        <v>2.7734314095364913E-2</v>
      </c>
      <c r="Q231" s="38">
        <v>0</v>
      </c>
      <c r="R231" s="39">
        <v>8.0707044392963461</v>
      </c>
      <c r="S231" s="17">
        <v>-9999</v>
      </c>
      <c r="T231" s="83">
        <v>-9999</v>
      </c>
      <c r="U231" s="83">
        <v>-9999</v>
      </c>
      <c r="V231" s="27">
        <v>36.846666666666664</v>
      </c>
      <c r="W231" s="17">
        <v>-9999</v>
      </c>
      <c r="X231" s="27">
        <v>36.922699999999999</v>
      </c>
      <c r="Y231" s="27">
        <v>26.025600000000001</v>
      </c>
      <c r="Z231" s="27">
        <v>24.476700000000001</v>
      </c>
      <c r="AA231" s="17">
        <v>-9999</v>
      </c>
      <c r="AB231" s="17">
        <v>-9999</v>
      </c>
      <c r="AC231" s="17">
        <v>88.232338674207639</v>
      </c>
      <c r="AD231" s="17">
        <v>9.587227304992707</v>
      </c>
      <c r="AE231" s="17">
        <v>10.736965462332964</v>
      </c>
      <c r="AF231" s="17">
        <f t="shared" si="14"/>
        <v>86.105532032992727</v>
      </c>
      <c r="AG231" s="17">
        <f t="shared" si="15"/>
        <v>9.3561308724433569</v>
      </c>
      <c r="AH231" s="38">
        <v>5.5106574757509783</v>
      </c>
      <c r="AI231" s="38">
        <v>0.13034159303493148</v>
      </c>
      <c r="AJ231" s="17">
        <v>-9999</v>
      </c>
      <c r="AK231" s="17">
        <v>-9999</v>
      </c>
      <c r="AL231" s="112">
        <v>2.0291212558597054</v>
      </c>
      <c r="AM231" s="17">
        <v>0.15616250000000001</v>
      </c>
      <c r="AN231" s="17">
        <v>0.12619750000000002</v>
      </c>
      <c r="AP231" s="35">
        <v>115</v>
      </c>
      <c r="AQ231" s="37">
        <v>7</v>
      </c>
      <c r="AR231" s="27">
        <v>26.025600000000001</v>
      </c>
      <c r="AS231" s="27">
        <v>24.476700000000001</v>
      </c>
      <c r="AT231" s="112">
        <v>2.0291212558597054</v>
      </c>
      <c r="AU231" s="17">
        <v>0.15616250000000001</v>
      </c>
    </row>
    <row r="232" spans="1:51" x14ac:dyDescent="0.2">
      <c r="A232" s="35">
        <v>116</v>
      </c>
      <c r="B232" s="31">
        <v>1</v>
      </c>
      <c r="C232" s="32">
        <v>5</v>
      </c>
      <c r="D232" s="15">
        <v>10</v>
      </c>
      <c r="E232" s="15">
        <v>2005</v>
      </c>
      <c r="F232" s="37">
        <v>1</v>
      </c>
      <c r="G232" s="72">
        <v>0.68899999999999995</v>
      </c>
      <c r="H232" s="17">
        <v>4.5402516625727474</v>
      </c>
      <c r="I232" s="17">
        <v>198.10074321798717</v>
      </c>
      <c r="J232" s="17">
        <v>-9999</v>
      </c>
      <c r="K232" s="17">
        <v>-9999</v>
      </c>
      <c r="L232" s="17">
        <v>-9999</v>
      </c>
      <c r="M232" s="38">
        <v>6.0162449891578484E-2</v>
      </c>
      <c r="N232" s="38">
        <v>2.3884127376789424E-2</v>
      </c>
      <c r="O232" s="38">
        <v>0</v>
      </c>
      <c r="P232" s="38">
        <v>3.8203910098261039E-2</v>
      </c>
      <c r="Q232" s="38">
        <v>0</v>
      </c>
      <c r="R232" s="39">
        <v>8.0648915303915096</v>
      </c>
      <c r="S232" s="21">
        <v>2.3860000000000001E-3</v>
      </c>
      <c r="T232" s="83">
        <v>2052.9</v>
      </c>
      <c r="U232" s="162">
        <v>450.9</v>
      </c>
      <c r="V232" s="27">
        <v>36.682333333333339</v>
      </c>
      <c r="W232" s="17">
        <v>-9999</v>
      </c>
      <c r="X232" s="27">
        <v>36.615699999999997</v>
      </c>
      <c r="Y232" s="27">
        <v>29.124600000000001</v>
      </c>
      <c r="Z232" s="27">
        <v>23.235900000000001</v>
      </c>
      <c r="AA232" s="17">
        <v>-9999</v>
      </c>
      <c r="AB232" s="17">
        <v>-9999</v>
      </c>
      <c r="AC232" s="17">
        <v>-9999</v>
      </c>
      <c r="AD232" s="17">
        <v>-9999</v>
      </c>
      <c r="AE232" s="17">
        <v>-9999</v>
      </c>
      <c r="AF232" s="17">
        <v>-9999</v>
      </c>
      <c r="AG232" s="17">
        <v>-9999</v>
      </c>
      <c r="AH232" s="17">
        <v>-9999</v>
      </c>
      <c r="AI232" s="17">
        <v>-9999</v>
      </c>
      <c r="AJ232" s="17">
        <v>-9999</v>
      </c>
      <c r="AK232" s="17">
        <v>-9999</v>
      </c>
      <c r="AL232" s="17">
        <v>-9999</v>
      </c>
      <c r="AM232" s="17">
        <v>0.1522625</v>
      </c>
      <c r="AN232" s="17">
        <v>0.13087750000000001</v>
      </c>
      <c r="AP232" s="35">
        <v>116</v>
      </c>
      <c r="AQ232" s="37">
        <v>1</v>
      </c>
      <c r="AR232" s="27">
        <v>29.124600000000001</v>
      </c>
      <c r="AS232" s="27">
        <v>23.235900000000001</v>
      </c>
      <c r="AT232" s="17">
        <v>-9999</v>
      </c>
      <c r="AU232" s="17">
        <v>0.1522625</v>
      </c>
      <c r="AV232" s="29">
        <f>AVERAGE(AR232:AR233)</f>
        <v>29.096400000000003</v>
      </c>
      <c r="AW232" s="29">
        <f>AVERAGE(AS232:AS233)</f>
        <v>23.245100000000001</v>
      </c>
      <c r="AX232" s="29">
        <f>AVERAGE(AT232:AT233)</f>
        <v>-9999</v>
      </c>
      <c r="AY232" s="29">
        <f>AVERAGE(AU232:AU233)</f>
        <v>0.16753750000000001</v>
      </c>
    </row>
    <row r="233" spans="1:51" x14ac:dyDescent="0.2">
      <c r="A233" s="35">
        <v>116</v>
      </c>
      <c r="B233" s="31">
        <v>1</v>
      </c>
      <c r="C233" s="32">
        <v>5</v>
      </c>
      <c r="D233" s="15">
        <v>10</v>
      </c>
      <c r="E233" s="15">
        <v>2005</v>
      </c>
      <c r="F233" s="37">
        <v>7</v>
      </c>
      <c r="G233" s="72">
        <v>7.4219999999999997</v>
      </c>
      <c r="H233" s="17">
        <v>4.4832137657419739</v>
      </c>
      <c r="I233" s="17">
        <v>195.61691581465013</v>
      </c>
      <c r="J233" s="17">
        <v>-9999</v>
      </c>
      <c r="K233" s="17">
        <v>-9999</v>
      </c>
      <c r="L233" s="17">
        <v>-9999</v>
      </c>
      <c r="M233" s="38">
        <v>0.17111689105528916</v>
      </c>
      <c r="N233" s="38">
        <v>4.2416279052932687E-2</v>
      </c>
      <c r="O233" s="38">
        <v>0</v>
      </c>
      <c r="P233" s="38">
        <v>4.8114972487089167E-2</v>
      </c>
      <c r="Q233" s="38">
        <v>8.3274270184076682E-2</v>
      </c>
      <c r="R233" s="39">
        <v>8.1058196725253921</v>
      </c>
      <c r="S233" s="21">
        <v>2.3803510959671845E-3</v>
      </c>
      <c r="T233" s="83">
        <v>2021.8</v>
      </c>
      <c r="U233" s="83">
        <v>399.3</v>
      </c>
      <c r="V233" s="27">
        <v>36.602666666666664</v>
      </c>
      <c r="W233" s="17">
        <v>-9999</v>
      </c>
      <c r="X233" s="27">
        <v>36.614899999999999</v>
      </c>
      <c r="Y233" s="27">
        <v>29.068200000000001</v>
      </c>
      <c r="Z233" s="27">
        <v>23.254300000000001</v>
      </c>
      <c r="AA233" s="17">
        <v>-9999</v>
      </c>
      <c r="AB233" s="17">
        <v>-9999</v>
      </c>
      <c r="AC233" s="17">
        <v>-9999</v>
      </c>
      <c r="AD233" s="17">
        <v>-9999</v>
      </c>
      <c r="AE233" s="17">
        <v>-9999</v>
      </c>
      <c r="AF233" s="17">
        <v>-9999</v>
      </c>
      <c r="AG233" s="17">
        <v>-9999</v>
      </c>
      <c r="AH233" s="17">
        <v>-9999</v>
      </c>
      <c r="AI233" s="17">
        <v>-9999</v>
      </c>
      <c r="AJ233" s="17">
        <v>-9999</v>
      </c>
      <c r="AK233" s="17">
        <v>-9999</v>
      </c>
      <c r="AL233" s="17">
        <v>-9999</v>
      </c>
      <c r="AM233" s="17">
        <v>0.18281249999999999</v>
      </c>
      <c r="AN233" s="17">
        <v>0.12788750000000004</v>
      </c>
      <c r="AP233" s="35">
        <v>116</v>
      </c>
      <c r="AQ233" s="37">
        <v>7</v>
      </c>
      <c r="AR233" s="27">
        <v>29.068200000000001</v>
      </c>
      <c r="AS233" s="27">
        <v>23.254300000000001</v>
      </c>
      <c r="AT233" s="17">
        <v>-9999</v>
      </c>
      <c r="AU233" s="17">
        <v>0.18281249999999999</v>
      </c>
    </row>
    <row r="234" spans="1:51" x14ac:dyDescent="0.2">
      <c r="A234" s="35">
        <v>117</v>
      </c>
      <c r="B234" s="31">
        <v>1</v>
      </c>
      <c r="C234" s="32">
        <v>15</v>
      </c>
      <c r="D234" s="15">
        <v>12</v>
      </c>
      <c r="E234" s="15">
        <v>2005</v>
      </c>
      <c r="F234" s="37">
        <v>1</v>
      </c>
      <c r="G234" s="38">
        <v>2.101</v>
      </c>
      <c r="H234" s="17">
        <v>4.5805680163959543</v>
      </c>
      <c r="I234" s="17">
        <v>199.708833787939</v>
      </c>
      <c r="J234" s="17">
        <v>-9999</v>
      </c>
      <c r="K234" s="17">
        <v>-9999</v>
      </c>
      <c r="L234" s="17">
        <v>-9999</v>
      </c>
      <c r="M234" s="38">
        <v>0.16506549714671737</v>
      </c>
      <c r="N234" s="38">
        <v>7.8918223423800928E-3</v>
      </c>
      <c r="O234" s="38">
        <v>0</v>
      </c>
      <c r="P234" s="38">
        <v>4.0810370721166868E-2</v>
      </c>
      <c r="Q234" s="38">
        <v>0.14500057135859665</v>
      </c>
      <c r="R234" s="27">
        <v>8.0708281577200651</v>
      </c>
      <c r="S234" s="17">
        <v>-9999</v>
      </c>
      <c r="T234" s="17">
        <v>-9999</v>
      </c>
      <c r="U234" s="17">
        <v>-9999</v>
      </c>
      <c r="V234" s="52">
        <v>36.606000000000002</v>
      </c>
      <c r="W234" s="17">
        <v>-9999</v>
      </c>
      <c r="X234" s="27">
        <v>36.612099999999998</v>
      </c>
      <c r="Y234" s="27">
        <v>26.759399999999999</v>
      </c>
      <c r="Z234" s="27">
        <v>24.009699999999999</v>
      </c>
      <c r="AA234" s="17">
        <v>-9999</v>
      </c>
      <c r="AB234" s="17">
        <v>-9999</v>
      </c>
      <c r="AC234" s="38">
        <v>112.4865042031192</v>
      </c>
      <c r="AD234" s="38">
        <v>13.083582270055173</v>
      </c>
      <c r="AE234" s="17">
        <v>10.030452837370024</v>
      </c>
      <c r="AF234" s="17">
        <f t="shared" ref="AF234:AF243" si="16">AC234/1.0247</f>
        <v>109.77506021578921</v>
      </c>
      <c r="AG234" s="17">
        <f t="shared" ref="AG234:AG243" si="17">AD234/1.0247</f>
        <v>12.768207543725161</v>
      </c>
      <c r="AH234" s="162">
        <v>7.1599354970629419</v>
      </c>
      <c r="AI234" s="38">
        <v>1.5011982004804261E-2</v>
      </c>
      <c r="AJ234" s="43">
        <v>76.927677562249997</v>
      </c>
      <c r="AK234" s="17">
        <v>-9999</v>
      </c>
      <c r="AL234" s="38">
        <v>8.4050159816539836</v>
      </c>
      <c r="AM234" s="17">
        <v>1.0318750000000001</v>
      </c>
      <c r="AN234" s="17">
        <v>0.60872500000000007</v>
      </c>
      <c r="AP234" s="35">
        <v>117</v>
      </c>
      <c r="AQ234" s="37">
        <v>1</v>
      </c>
      <c r="AR234" s="27">
        <v>26.759399999999999</v>
      </c>
      <c r="AS234" s="27">
        <v>24.009699999999999</v>
      </c>
      <c r="AT234" s="38">
        <v>8.4050159816539836</v>
      </c>
      <c r="AU234" s="17">
        <v>1.0318750000000001</v>
      </c>
      <c r="AV234" s="29">
        <f>AVERAGE(AR234:AR235)</f>
        <v>26.750299999999999</v>
      </c>
      <c r="AW234" s="29">
        <f>AVERAGE(AS234:AS235)</f>
        <v>24.01285</v>
      </c>
      <c r="AX234" s="29">
        <f>AVERAGE(AT234:AT235)</f>
        <v>7.6236195448041046</v>
      </c>
      <c r="AY234" s="29">
        <f>AVERAGE(AU234:AU235)</f>
        <v>1.1123125</v>
      </c>
    </row>
    <row r="235" spans="1:51" x14ac:dyDescent="0.2">
      <c r="A235" s="35">
        <v>117</v>
      </c>
      <c r="B235" s="31">
        <v>1</v>
      </c>
      <c r="C235" s="32">
        <v>15</v>
      </c>
      <c r="D235" s="15">
        <v>12</v>
      </c>
      <c r="E235" s="15">
        <v>2005</v>
      </c>
      <c r="F235" s="37">
        <v>7</v>
      </c>
      <c r="G235" s="38">
        <v>6.7060000000000004</v>
      </c>
      <c r="H235" s="17">
        <v>4.5796783446930718</v>
      </c>
      <c r="I235" s="17">
        <v>199.6636490074572</v>
      </c>
      <c r="J235" s="17">
        <v>-9999</v>
      </c>
      <c r="K235" s="17">
        <v>-9999</v>
      </c>
      <c r="L235" s="17">
        <v>-9999</v>
      </c>
      <c r="M235" s="38">
        <v>0.18450990031711356</v>
      </c>
      <c r="N235" s="38">
        <v>3.1630366908383285E-3</v>
      </c>
      <c r="O235" s="38">
        <v>0</v>
      </c>
      <c r="P235" s="38">
        <v>3.7397001561783584E-2</v>
      </c>
      <c r="Q235" s="38">
        <v>0.12649215956794063</v>
      </c>
      <c r="R235" s="27">
        <v>8.0727687549253506</v>
      </c>
      <c r="S235" s="17">
        <v>-9999</v>
      </c>
      <c r="T235" s="17">
        <v>-9999</v>
      </c>
      <c r="U235" s="17">
        <v>-9999</v>
      </c>
      <c r="V235" s="39">
        <v>36.618333333333332</v>
      </c>
      <c r="W235" s="17">
        <v>-9999</v>
      </c>
      <c r="X235" s="27">
        <v>36.6128</v>
      </c>
      <c r="Y235" s="27">
        <v>26.741199999999999</v>
      </c>
      <c r="Z235" s="27">
        <v>24.015999999999998</v>
      </c>
      <c r="AA235" s="17">
        <v>-9999</v>
      </c>
      <c r="AB235" s="17">
        <v>-9999</v>
      </c>
      <c r="AC235" s="38">
        <v>112.45407884813402</v>
      </c>
      <c r="AD235" s="38">
        <v>14.498773565437597</v>
      </c>
      <c r="AE235" s="17">
        <v>9.0487946949920719</v>
      </c>
      <c r="AF235" s="17">
        <f t="shared" si="16"/>
        <v>109.74341646153412</v>
      </c>
      <c r="AG235" s="17">
        <f t="shared" si="17"/>
        <v>14.149286196386843</v>
      </c>
      <c r="AH235" s="160">
        <v>5.7991293807395357</v>
      </c>
      <c r="AI235" s="38">
        <v>3.0865609461681036E-2</v>
      </c>
      <c r="AJ235" s="17">
        <v>-9999</v>
      </c>
      <c r="AK235" s="17">
        <v>-9999</v>
      </c>
      <c r="AL235" s="38">
        <v>6.8422231079542257</v>
      </c>
      <c r="AM235" s="17">
        <v>1.19275</v>
      </c>
      <c r="AN235" s="17">
        <v>0.73124999999999996</v>
      </c>
      <c r="AP235" s="35">
        <v>117</v>
      </c>
      <c r="AQ235" s="37">
        <v>7</v>
      </c>
      <c r="AR235" s="27">
        <v>26.741199999999999</v>
      </c>
      <c r="AS235" s="27">
        <v>24.015999999999998</v>
      </c>
      <c r="AT235" s="38">
        <v>6.8422231079542257</v>
      </c>
      <c r="AU235" s="17">
        <v>1.19275</v>
      </c>
    </row>
    <row r="236" spans="1:51" x14ac:dyDescent="0.2">
      <c r="A236" s="35">
        <v>118</v>
      </c>
      <c r="B236" s="31">
        <v>1</v>
      </c>
      <c r="C236" s="32">
        <v>12</v>
      </c>
      <c r="D236" s="15">
        <v>1</v>
      </c>
      <c r="E236" s="15">
        <v>2006</v>
      </c>
      <c r="F236" s="37">
        <v>1</v>
      </c>
      <c r="G236" s="38">
        <v>1.7150000000000001</v>
      </c>
      <c r="H236" s="47">
        <v>4.818410438047362</v>
      </c>
      <c r="I236" s="46">
        <v>209.97032782168532</v>
      </c>
      <c r="J236" s="17">
        <v>-9999</v>
      </c>
      <c r="K236" s="17">
        <v>-9999</v>
      </c>
      <c r="L236" s="17">
        <v>-9999</v>
      </c>
      <c r="M236" s="38">
        <v>0.33261399368163769</v>
      </c>
      <c r="N236" s="38">
        <v>1.0218072468564479E-2</v>
      </c>
      <c r="O236" s="38">
        <v>0.11210613740441894</v>
      </c>
      <c r="P236" s="38">
        <v>3.1440958114984263E-2</v>
      </c>
      <c r="Q236" s="163">
        <v>8.615309757812323</v>
      </c>
      <c r="R236" s="39">
        <v>8.0476649282898638</v>
      </c>
      <c r="S236" s="17">
        <v>-9999</v>
      </c>
      <c r="T236" s="17">
        <v>-9999</v>
      </c>
      <c r="U236" s="17">
        <v>-9999</v>
      </c>
      <c r="V236" s="39">
        <v>36.848666666666666</v>
      </c>
      <c r="W236" s="17">
        <v>-9999</v>
      </c>
      <c r="X236" s="27">
        <v>36.834400000000002</v>
      </c>
      <c r="Y236" s="27">
        <v>24.715699999999998</v>
      </c>
      <c r="Z236" s="27">
        <v>24.815200000000001</v>
      </c>
      <c r="AA236" s="17">
        <v>-9999</v>
      </c>
      <c r="AB236" s="17">
        <v>-9999</v>
      </c>
      <c r="AC236" s="17">
        <v>174.71076041967169</v>
      </c>
      <c r="AD236" s="17">
        <v>21.74122313592413</v>
      </c>
      <c r="AE236" s="17">
        <v>9.3752416418936235</v>
      </c>
      <c r="AF236" s="17">
        <f t="shared" si="16"/>
        <v>170.49942463127911</v>
      </c>
      <c r="AG236" s="17">
        <f t="shared" si="17"/>
        <v>21.217159301184864</v>
      </c>
      <c r="AH236" s="38">
        <v>5.3508015563716107</v>
      </c>
      <c r="AI236" s="38">
        <v>3.8591913328543531E-2</v>
      </c>
      <c r="AJ236" s="38">
        <v>76.159969535999991</v>
      </c>
      <c r="AK236" s="17">
        <v>-9999</v>
      </c>
      <c r="AL236" s="38">
        <v>7.4089516065909464</v>
      </c>
      <c r="AM236" s="17">
        <v>0.86937500000000001</v>
      </c>
      <c r="AN236" s="17">
        <v>0.51902500000000029</v>
      </c>
      <c r="AO236" s="37"/>
      <c r="AP236" s="35">
        <v>118</v>
      </c>
      <c r="AQ236" s="37">
        <v>1</v>
      </c>
      <c r="AR236" s="27">
        <v>24.715699999999998</v>
      </c>
      <c r="AS236" s="27">
        <v>24.815200000000001</v>
      </c>
      <c r="AT236" s="38">
        <v>7.4089516065909464</v>
      </c>
      <c r="AU236" s="17">
        <v>0.86937500000000001</v>
      </c>
      <c r="AV236" s="29">
        <f>AVERAGE(AR236:AR237)</f>
        <v>24.4361</v>
      </c>
      <c r="AW236" s="29">
        <f>AVERAGE(AS236:AS237)</f>
        <v>24.90015</v>
      </c>
      <c r="AX236" s="29">
        <f>AVERAGE(AT236:AT237)</f>
        <v>6.686867440601505</v>
      </c>
      <c r="AY236" s="29">
        <f>AVERAGE(AU236:AU237)</f>
        <v>0.88318750000000001</v>
      </c>
    </row>
    <row r="237" spans="1:51" x14ac:dyDescent="0.2">
      <c r="A237" s="35">
        <v>118</v>
      </c>
      <c r="B237" s="31">
        <v>1</v>
      </c>
      <c r="C237" s="32">
        <v>12</v>
      </c>
      <c r="D237" s="15">
        <v>1</v>
      </c>
      <c r="E237" s="15">
        <v>2006</v>
      </c>
      <c r="F237" s="37">
        <v>7</v>
      </c>
      <c r="G237" s="38">
        <v>7.4189999999999996</v>
      </c>
      <c r="H237" s="47">
        <v>4.627348903097638</v>
      </c>
      <c r="I237" s="46">
        <v>201.56115833191569</v>
      </c>
      <c r="J237" s="17">
        <v>-9999</v>
      </c>
      <c r="K237" s="17">
        <v>-9999</v>
      </c>
      <c r="L237" s="17">
        <v>-9999</v>
      </c>
      <c r="M237" s="38">
        <v>0.21721503917382146</v>
      </c>
      <c r="N237" s="38">
        <v>1.414290292787837E-2</v>
      </c>
      <c r="O237" s="38">
        <v>0.11837062595197048</v>
      </c>
      <c r="P237" s="38">
        <v>5.053588513350403E-2</v>
      </c>
      <c r="Q237" s="164">
        <v>1.0622075508889879</v>
      </c>
      <c r="R237" s="39">
        <v>8.0395635960209439</v>
      </c>
      <c r="S237" s="17">
        <v>-9999</v>
      </c>
      <c r="T237" s="17">
        <v>-9999</v>
      </c>
      <c r="U237" s="17">
        <v>-9999</v>
      </c>
      <c r="V237" s="39">
        <v>36.838666666666661</v>
      </c>
      <c r="W237" s="17">
        <v>-9999</v>
      </c>
      <c r="X237" s="27">
        <v>36.835799999999999</v>
      </c>
      <c r="Y237" s="27">
        <v>24.156500000000001</v>
      </c>
      <c r="Z237" s="27">
        <v>24.985099999999999</v>
      </c>
      <c r="AA237" s="17">
        <v>-9999</v>
      </c>
      <c r="AB237" s="17">
        <v>-9999</v>
      </c>
      <c r="AC237" s="17">
        <v>161.96759591049755</v>
      </c>
      <c r="AD237" s="17">
        <v>22.240702416647338</v>
      </c>
      <c r="AE237" s="17">
        <v>8.4962332434012584</v>
      </c>
      <c r="AF237" s="17">
        <f t="shared" si="16"/>
        <v>158.06342920903441</v>
      </c>
      <c r="AG237" s="17">
        <f t="shared" si="17"/>
        <v>21.704598825653694</v>
      </c>
      <c r="AH237" s="38">
        <v>7.7717270189545022</v>
      </c>
      <c r="AI237" s="38">
        <v>3.8032946699340778E-2</v>
      </c>
      <c r="AJ237" s="17">
        <v>-9999</v>
      </c>
      <c r="AK237" s="17">
        <v>-9999</v>
      </c>
      <c r="AL237" s="38">
        <v>5.9647832746120626</v>
      </c>
      <c r="AM237" s="17">
        <v>0.89700000000000002</v>
      </c>
      <c r="AN237" s="17">
        <v>0.65780000000000016</v>
      </c>
      <c r="AO237" s="37"/>
      <c r="AP237" s="35">
        <v>118</v>
      </c>
      <c r="AQ237" s="37">
        <v>7</v>
      </c>
      <c r="AR237" s="27">
        <v>24.156500000000001</v>
      </c>
      <c r="AS237" s="27">
        <v>24.985099999999999</v>
      </c>
      <c r="AT237" s="38">
        <v>5.9647832746120626</v>
      </c>
      <c r="AU237" s="17">
        <v>0.89700000000000002</v>
      </c>
    </row>
    <row r="238" spans="1:51" x14ac:dyDescent="0.2">
      <c r="A238" s="35">
        <v>119</v>
      </c>
      <c r="B238" s="31">
        <v>1</v>
      </c>
      <c r="C238" s="32">
        <v>7</v>
      </c>
      <c r="D238" s="15">
        <v>2</v>
      </c>
      <c r="E238" s="15">
        <v>2006</v>
      </c>
      <c r="F238" s="37">
        <v>1</v>
      </c>
      <c r="G238" s="38">
        <v>1.7549999999999999</v>
      </c>
      <c r="H238" s="38">
        <v>5.1901069871280399</v>
      </c>
      <c r="I238" s="46">
        <v>226.0267578220282</v>
      </c>
      <c r="J238" s="17">
        <v>-9999</v>
      </c>
      <c r="K238" s="17">
        <v>-9999</v>
      </c>
      <c r="L238" s="17">
        <v>-9999</v>
      </c>
      <c r="M238" s="38">
        <v>-1.7390326378454724E-3</v>
      </c>
      <c r="N238" s="38">
        <v>1.5825043276563672E-2</v>
      </c>
      <c r="O238" s="38">
        <v>1.4792365451224698E-3</v>
      </c>
      <c r="P238" s="38">
        <v>2.4157231870801901E-2</v>
      </c>
      <c r="Q238" s="38">
        <v>0.28598218162581146</v>
      </c>
      <c r="R238" s="27">
        <v>8.0686267969607712</v>
      </c>
      <c r="S238" s="21">
        <v>2.4543213830192636E-3</v>
      </c>
      <c r="T238" s="83">
        <v>2110.3000000000002</v>
      </c>
      <c r="U238" s="83">
        <v>369.5</v>
      </c>
      <c r="V238" s="27">
        <v>36.902333333333338</v>
      </c>
      <c r="W238" s="17">
        <v>-9999</v>
      </c>
      <c r="X238" s="27">
        <v>36.884500000000003</v>
      </c>
      <c r="Y238" s="27">
        <v>23.677700000000002</v>
      </c>
      <c r="Z238" s="27">
        <v>25.1647</v>
      </c>
      <c r="AA238" s="17">
        <v>-9999</v>
      </c>
      <c r="AB238" s="17">
        <v>-9999</v>
      </c>
      <c r="AC238" s="17">
        <v>330.09583606150272</v>
      </c>
      <c r="AD238" s="17">
        <v>35.085226821781873</v>
      </c>
      <c r="AE238" s="17">
        <v>10.976466268684112</v>
      </c>
      <c r="AF238" s="17">
        <f t="shared" si="16"/>
        <v>322.1390026949378</v>
      </c>
      <c r="AG238" s="17">
        <f t="shared" si="17"/>
        <v>34.239510902490366</v>
      </c>
      <c r="AH238" s="42">
        <v>15.34526510107343</v>
      </c>
      <c r="AI238" s="38">
        <v>0.15433891023983309</v>
      </c>
      <c r="AJ238" s="38">
        <v>69.391972243200001</v>
      </c>
      <c r="AK238" s="17">
        <v>-9999</v>
      </c>
      <c r="AL238" s="38">
        <v>16.827276558674541</v>
      </c>
      <c r="AM238" s="17">
        <v>2.5089999999999999</v>
      </c>
      <c r="AN238" s="17">
        <v>1.3840666666666668</v>
      </c>
      <c r="AP238" s="35">
        <v>119</v>
      </c>
      <c r="AQ238" s="37">
        <v>1</v>
      </c>
      <c r="AR238" s="27">
        <v>23.677700000000002</v>
      </c>
      <c r="AS238" s="27">
        <v>25.1647</v>
      </c>
      <c r="AT238" s="38">
        <v>16.827276558674541</v>
      </c>
      <c r="AU238" s="17">
        <v>2.5089999999999999</v>
      </c>
      <c r="AV238" s="29">
        <f>AVERAGE(AR238:AR239)</f>
        <v>23.611800000000002</v>
      </c>
      <c r="AW238" s="29">
        <f>AVERAGE(AS238:AS239)</f>
        <v>25.18505</v>
      </c>
      <c r="AX238" s="29">
        <f>AVERAGE(AT238:AT239)</f>
        <v>16.005926410606367</v>
      </c>
      <c r="AY238" s="29">
        <f>AVERAGE(AU238:AU239)</f>
        <v>2.5111666666666665</v>
      </c>
    </row>
    <row r="239" spans="1:51" x14ac:dyDescent="0.2">
      <c r="A239" s="35">
        <v>119</v>
      </c>
      <c r="B239" s="31">
        <v>1</v>
      </c>
      <c r="C239" s="32">
        <v>7</v>
      </c>
      <c r="D239" s="15">
        <v>2</v>
      </c>
      <c r="E239" s="15">
        <v>2006</v>
      </c>
      <c r="F239" s="37">
        <v>7</v>
      </c>
      <c r="G239" s="38">
        <v>7.7859999999999996</v>
      </c>
      <c r="H239" s="38">
        <v>5.139155352438129</v>
      </c>
      <c r="I239" s="46">
        <v>223.80100428952147</v>
      </c>
      <c r="J239" s="17">
        <v>-9999</v>
      </c>
      <c r="K239" s="17">
        <v>-9999</v>
      </c>
      <c r="L239" s="17">
        <v>-9999</v>
      </c>
      <c r="M239" s="38">
        <v>0.16138256214135027</v>
      </c>
      <c r="N239" s="38">
        <v>8.30153465010951E-2</v>
      </c>
      <c r="O239" s="38">
        <v>7.7577364493145728E-3</v>
      </c>
      <c r="P239" s="38">
        <v>4.5884989497723919E-2</v>
      </c>
      <c r="Q239" s="38">
        <v>0.89291287798782104</v>
      </c>
      <c r="R239" s="27">
        <v>8.0598777405892825</v>
      </c>
      <c r="S239" s="21">
        <v>2.4626005101373249E-3</v>
      </c>
      <c r="T239" s="83">
        <v>2123.5</v>
      </c>
      <c r="U239" s="83">
        <v>378.4</v>
      </c>
      <c r="V239" s="27">
        <v>36.884999999999998</v>
      </c>
      <c r="W239" s="17">
        <v>-9999</v>
      </c>
      <c r="X239" s="27">
        <v>36.886699999999998</v>
      </c>
      <c r="Y239" s="27">
        <v>23.5459</v>
      </c>
      <c r="Z239" s="27">
        <v>25.205400000000001</v>
      </c>
      <c r="AA239" s="17">
        <v>-9999</v>
      </c>
      <c r="AB239" s="17">
        <v>-9999</v>
      </c>
      <c r="AC239" s="17">
        <v>349.99983993124931</v>
      </c>
      <c r="AD239" s="17">
        <v>39.42123126862473</v>
      </c>
      <c r="AE239" s="17">
        <v>10.358203776132404</v>
      </c>
      <c r="AF239" s="17">
        <f t="shared" si="16"/>
        <v>341.56322819483688</v>
      </c>
      <c r="AG239" s="17">
        <f t="shared" si="17"/>
        <v>38.470997627232101</v>
      </c>
      <c r="AH239" s="17">
        <v>-9999</v>
      </c>
      <c r="AI239" s="17">
        <v>-9999</v>
      </c>
      <c r="AJ239" s="17">
        <v>-9999</v>
      </c>
      <c r="AK239" s="17">
        <v>-9999</v>
      </c>
      <c r="AL239" s="38">
        <v>15.184576262538192</v>
      </c>
      <c r="AM239" s="17">
        <v>2.5133333333333332</v>
      </c>
      <c r="AN239" s="17">
        <v>1.4698666666666671</v>
      </c>
      <c r="AP239" s="35">
        <v>119</v>
      </c>
      <c r="AQ239" s="37">
        <v>7</v>
      </c>
      <c r="AR239" s="27">
        <v>23.5459</v>
      </c>
      <c r="AS239" s="27">
        <v>25.205400000000001</v>
      </c>
      <c r="AT239" s="38">
        <v>15.184576262538192</v>
      </c>
      <c r="AU239" s="17">
        <v>2.5133333333333332</v>
      </c>
    </row>
    <row r="240" spans="1:51" x14ac:dyDescent="0.2">
      <c r="A240" s="35">
        <v>120</v>
      </c>
      <c r="B240" s="31">
        <v>1</v>
      </c>
      <c r="C240" s="32">
        <v>16</v>
      </c>
      <c r="D240" s="15">
        <v>3</v>
      </c>
      <c r="E240" s="15">
        <v>2006</v>
      </c>
      <c r="F240" s="37">
        <v>1</v>
      </c>
      <c r="G240" s="72">
        <v>1.7549999999999999</v>
      </c>
      <c r="H240" s="112">
        <v>5.0054016285624447</v>
      </c>
      <c r="I240" s="146">
        <v>218.04209866303069</v>
      </c>
      <c r="J240" s="17">
        <v>-9999</v>
      </c>
      <c r="K240" s="17">
        <v>-9999</v>
      </c>
      <c r="L240" s="17">
        <v>-9999</v>
      </c>
      <c r="M240" s="38">
        <v>0.13528548854449851</v>
      </c>
      <c r="N240" s="38">
        <v>1.2685738459597102E-2</v>
      </c>
      <c r="O240" s="38">
        <v>1.9122340024202895E-2</v>
      </c>
      <c r="P240" s="38">
        <v>3.9903732984786985E-2</v>
      </c>
      <c r="Q240" s="38">
        <v>0.25280071516383967</v>
      </c>
      <c r="R240" s="27">
        <v>8.0350000000000001</v>
      </c>
      <c r="S240" s="21">
        <v>2.4544978256799029E-3</v>
      </c>
      <c r="T240" s="83">
        <v>2132</v>
      </c>
      <c r="U240" s="83">
        <v>420.8</v>
      </c>
      <c r="V240" s="39">
        <v>36.917666666666662</v>
      </c>
      <c r="W240" s="17">
        <v>-9999</v>
      </c>
      <c r="X240" s="27">
        <v>36.876100000000001</v>
      </c>
      <c r="Y240" s="27">
        <v>24.504899999999999</v>
      </c>
      <c r="Z240" s="27">
        <v>24.910699999999999</v>
      </c>
      <c r="AA240" s="17">
        <v>-9999</v>
      </c>
      <c r="AB240" s="17">
        <v>-9999</v>
      </c>
      <c r="AC240" s="17">
        <v>67.400333594578953</v>
      </c>
      <c r="AD240" s="17">
        <v>9.9165414677413679</v>
      </c>
      <c r="AE240" s="17">
        <v>7.9295511225163784</v>
      </c>
      <c r="AF240" s="17">
        <f t="shared" si="16"/>
        <v>65.775674436009524</v>
      </c>
      <c r="AG240" s="17">
        <f t="shared" si="17"/>
        <v>9.6775070437604853</v>
      </c>
      <c r="AH240" s="158">
        <v>10.386354862430487</v>
      </c>
      <c r="AI240" s="158">
        <v>2.0536139069004547E-2</v>
      </c>
      <c r="AJ240" s="38">
        <v>68.295972681599991</v>
      </c>
      <c r="AK240" s="17">
        <v>-9999</v>
      </c>
      <c r="AL240" s="38">
        <v>1.8085082753976514</v>
      </c>
      <c r="AM240" s="17">
        <v>0.30062499999999998</v>
      </c>
      <c r="AN240" s="17">
        <v>0.22977500000000001</v>
      </c>
      <c r="AP240" s="35">
        <v>120</v>
      </c>
      <c r="AQ240" s="37">
        <v>1</v>
      </c>
      <c r="AR240" s="27">
        <v>24.504899999999999</v>
      </c>
      <c r="AS240" s="27">
        <v>24.910699999999999</v>
      </c>
      <c r="AT240" s="38">
        <v>1.8085082753976514</v>
      </c>
      <c r="AU240" s="17">
        <v>0.30062499999999998</v>
      </c>
      <c r="AV240" s="29">
        <f>AVERAGE(AR240:AR241)</f>
        <v>24.47465</v>
      </c>
      <c r="AW240" s="29">
        <f>AVERAGE(AS240:AS241)</f>
        <v>24.9192</v>
      </c>
      <c r="AX240" s="29">
        <f>AVERAGE(AT240:AT241)</f>
        <v>1.7936808637224884</v>
      </c>
      <c r="AY240" s="29">
        <f>AVERAGE(AU240:AU241)</f>
        <v>0.31687500000000002</v>
      </c>
    </row>
    <row r="241" spans="1:51" x14ac:dyDescent="0.2">
      <c r="A241" s="35">
        <v>120</v>
      </c>
      <c r="B241" s="31">
        <v>1</v>
      </c>
      <c r="C241" s="32">
        <v>16</v>
      </c>
      <c r="D241" s="15">
        <v>3</v>
      </c>
      <c r="E241" s="15">
        <v>2006</v>
      </c>
      <c r="F241" s="37">
        <v>7</v>
      </c>
      <c r="G241" s="72">
        <v>8.173</v>
      </c>
      <c r="H241" s="112">
        <v>4.6934607004296627</v>
      </c>
      <c r="I241" s="146">
        <v>204.44774246810837</v>
      </c>
      <c r="J241" s="17">
        <v>-9999</v>
      </c>
      <c r="K241" s="17">
        <v>-9999</v>
      </c>
      <c r="L241" s="17">
        <v>-9999</v>
      </c>
      <c r="M241" s="38">
        <v>0.31554370040630575</v>
      </c>
      <c r="N241" s="38">
        <v>0</v>
      </c>
      <c r="O241" s="38">
        <v>0.20743902626979388</v>
      </c>
      <c r="P241" s="38">
        <v>2.8717466148844423E-2</v>
      </c>
      <c r="Q241" s="38">
        <v>0.43204347093875484</v>
      </c>
      <c r="R241" s="27">
        <v>8.0256118445112392</v>
      </c>
      <c r="S241" s="21">
        <v>2.456542638759376E-3</v>
      </c>
      <c r="T241" s="83">
        <v>2139.6999999999998</v>
      </c>
      <c r="U241" s="83">
        <v>431.1</v>
      </c>
      <c r="V241" s="37">
        <v>36.894000000000005</v>
      </c>
      <c r="W241" s="17">
        <v>-9999</v>
      </c>
      <c r="X241" s="27">
        <v>36.874400000000001</v>
      </c>
      <c r="Y241" s="27">
        <v>24.444400000000002</v>
      </c>
      <c r="Z241" s="27">
        <v>24.927700000000002</v>
      </c>
      <c r="AA241" s="17">
        <v>-9999</v>
      </c>
      <c r="AB241" s="17">
        <v>-9999</v>
      </c>
      <c r="AC241" s="17">
        <v>86.101004187294507</v>
      </c>
      <c r="AD241" s="17">
        <v>11.67742266294778</v>
      </c>
      <c r="AE241" s="17">
        <v>8.6021697125490775</v>
      </c>
      <c r="AF241" s="17">
        <f t="shared" si="16"/>
        <v>84.025572545422577</v>
      </c>
      <c r="AG241" s="17">
        <f t="shared" si="17"/>
        <v>11.395942873960946</v>
      </c>
      <c r="AH241" s="38">
        <v>5.4503749292928951</v>
      </c>
      <c r="AI241" s="38">
        <v>0.11487165304568579</v>
      </c>
      <c r="AJ241" s="17">
        <v>-9999</v>
      </c>
      <c r="AK241" s="17">
        <v>-9999</v>
      </c>
      <c r="AL241" s="38">
        <v>1.7788534520473256</v>
      </c>
      <c r="AM241" s="17">
        <v>0.333125</v>
      </c>
      <c r="AN241" s="17">
        <v>0.189475</v>
      </c>
      <c r="AP241" s="35">
        <v>120</v>
      </c>
      <c r="AQ241" s="37">
        <v>7</v>
      </c>
      <c r="AR241" s="27">
        <v>24.444400000000002</v>
      </c>
      <c r="AS241" s="27">
        <v>24.927700000000002</v>
      </c>
      <c r="AT241" s="38">
        <v>1.7788534520473256</v>
      </c>
      <c r="AU241" s="17">
        <v>0.333125</v>
      </c>
    </row>
    <row r="242" spans="1:51" x14ac:dyDescent="0.2">
      <c r="A242" s="35">
        <v>121</v>
      </c>
      <c r="B242" s="31">
        <v>1</v>
      </c>
      <c r="C242" s="32">
        <v>4</v>
      </c>
      <c r="D242" s="15">
        <v>4</v>
      </c>
      <c r="E242" s="15">
        <v>2006</v>
      </c>
      <c r="F242" s="37">
        <v>1</v>
      </c>
      <c r="G242" s="38">
        <v>1.7150000000000001</v>
      </c>
      <c r="H242" s="19">
        <v>5.0467923143747822</v>
      </c>
      <c r="I242" s="19">
        <v>219.83318512479795</v>
      </c>
      <c r="J242" s="17">
        <v>-9999</v>
      </c>
      <c r="K242" s="17">
        <v>-9999</v>
      </c>
      <c r="L242" s="17">
        <v>-9999</v>
      </c>
      <c r="M242" s="38">
        <v>0.11146838125215397</v>
      </c>
      <c r="N242" s="38">
        <v>5.9059395687434374E-2</v>
      </c>
      <c r="O242" s="38">
        <v>0</v>
      </c>
      <c r="P242" s="38">
        <v>2.9056292088122167E-2</v>
      </c>
      <c r="Q242" s="38">
        <v>0.25189083651765515</v>
      </c>
      <c r="R242" s="27">
        <v>8.0594051421945423</v>
      </c>
      <c r="S242" s="21">
        <v>2.4067167593130184E-3</v>
      </c>
      <c r="T242" s="83">
        <v>2074</v>
      </c>
      <c r="U242" s="83">
        <v>376.1</v>
      </c>
      <c r="V242" s="27">
        <v>36.869333333333337</v>
      </c>
      <c r="W242" s="17">
        <v>-9999</v>
      </c>
      <c r="X242" s="27">
        <v>36.868499999999997</v>
      </c>
      <c r="Y242" s="27">
        <v>23.9099</v>
      </c>
      <c r="Z242" s="27">
        <v>25.083600000000001</v>
      </c>
      <c r="AA242" s="17">
        <v>-9999</v>
      </c>
      <c r="AB242" s="17">
        <v>-9999</v>
      </c>
      <c r="AC242" s="17">
        <v>218.63829656265153</v>
      </c>
      <c r="AD242" s="17">
        <v>26.876607716308381</v>
      </c>
      <c r="AE242" s="17">
        <v>9.4907071364385285</v>
      </c>
      <c r="AF242" s="17">
        <f t="shared" si="16"/>
        <v>213.36810438435791</v>
      </c>
      <c r="AG242" s="17">
        <f t="shared" si="17"/>
        <v>26.22875740832281</v>
      </c>
      <c r="AH242" s="38">
        <v>5.7594042975118498</v>
      </c>
      <c r="AI242" s="38">
        <v>0.11627722001599422</v>
      </c>
      <c r="AJ242" s="38">
        <v>77.816635540000007</v>
      </c>
      <c r="AK242" s="17">
        <v>-9999</v>
      </c>
      <c r="AL242" s="158">
        <v>8.8566247015249573</v>
      </c>
      <c r="AM242" s="17">
        <v>0.54925000000000002</v>
      </c>
      <c r="AN242" s="17">
        <v>0.48555000000000004</v>
      </c>
      <c r="AP242" s="35">
        <v>121</v>
      </c>
      <c r="AQ242" s="37">
        <v>1</v>
      </c>
      <c r="AR242" s="27">
        <v>23.9099</v>
      </c>
      <c r="AS242" s="27">
        <v>25.083600000000001</v>
      </c>
      <c r="AT242" s="158">
        <v>8.8566247015249573</v>
      </c>
      <c r="AU242" s="17">
        <v>0.54925000000000002</v>
      </c>
      <c r="AV242" s="29">
        <f>AVERAGE(AR242:AR243)</f>
        <v>23.447699999999998</v>
      </c>
      <c r="AW242" s="29">
        <f>AVERAGE(AS242:AS243)</f>
        <v>25.217700000000001</v>
      </c>
      <c r="AX242" s="29">
        <f>AVERAGE(AT242:AT243)</f>
        <v>7.2391449030194508</v>
      </c>
      <c r="AY242" s="29">
        <f>AVERAGE(AU242:AU243)</f>
        <v>0.55412499999999998</v>
      </c>
    </row>
    <row r="243" spans="1:51" x14ac:dyDescent="0.2">
      <c r="A243" s="35">
        <v>121</v>
      </c>
      <c r="B243" s="31">
        <v>1</v>
      </c>
      <c r="C243" s="32">
        <v>4</v>
      </c>
      <c r="D243" s="15">
        <v>4</v>
      </c>
      <c r="E243" s="15">
        <v>2006</v>
      </c>
      <c r="F243" s="37">
        <v>7</v>
      </c>
      <c r="G243" s="38">
        <v>7.48</v>
      </c>
      <c r="H243" s="17">
        <v>5.0247277044883045</v>
      </c>
      <c r="I243" s="17">
        <v>218.81901662267998</v>
      </c>
      <c r="J243" s="17">
        <v>-9999</v>
      </c>
      <c r="K243" s="17">
        <v>-9999</v>
      </c>
      <c r="L243" s="17">
        <v>-9999</v>
      </c>
      <c r="M243" s="38">
        <v>9.9140146632911375E-2</v>
      </c>
      <c r="N243" s="38">
        <v>6.515967291480057E-2</v>
      </c>
      <c r="O243" s="38">
        <v>0</v>
      </c>
      <c r="P243" s="38">
        <v>3.1750283602306438E-2</v>
      </c>
      <c r="Q243" s="38">
        <v>0</v>
      </c>
      <c r="R243" s="27">
        <v>8.0575908370468348</v>
      </c>
      <c r="S243" s="21">
        <v>2.4229235376122004E-3</v>
      </c>
      <c r="T243" s="83">
        <v>2089.3000000000002</v>
      </c>
      <c r="U243" s="83">
        <v>365.9</v>
      </c>
      <c r="V243" s="27">
        <v>36.841333333333331</v>
      </c>
      <c r="W243" s="17">
        <v>-9999</v>
      </c>
      <c r="X243" s="27">
        <v>36.863300000000002</v>
      </c>
      <c r="Y243" s="27">
        <v>22.985499999999998</v>
      </c>
      <c r="Z243" s="27">
        <v>25.351800000000001</v>
      </c>
      <c r="AA243" s="17">
        <v>-9999</v>
      </c>
      <c r="AB243" s="17">
        <v>-9999</v>
      </c>
      <c r="AC243" s="17">
        <v>295.52131459398475</v>
      </c>
      <c r="AD243" s="17">
        <v>31.379151012795557</v>
      </c>
      <c r="AE243" s="17">
        <v>10.987386716923151</v>
      </c>
      <c r="AF243" s="17">
        <f t="shared" si="16"/>
        <v>288.3978867902652</v>
      </c>
      <c r="AG243" s="17">
        <f t="shared" si="17"/>
        <v>30.622768627691578</v>
      </c>
      <c r="AH243" s="38">
        <v>5.4312694298482462</v>
      </c>
      <c r="AI243" s="38">
        <v>0.10712310204378664</v>
      </c>
      <c r="AJ243" s="17">
        <v>-9999</v>
      </c>
      <c r="AK243" s="17">
        <v>-9999</v>
      </c>
      <c r="AL243" s="158">
        <v>5.6216651045139443</v>
      </c>
      <c r="AM243" s="17">
        <v>0.55899999999999994</v>
      </c>
      <c r="AN243" s="17">
        <v>0.49400000000000011</v>
      </c>
      <c r="AP243" s="35">
        <v>121</v>
      </c>
      <c r="AQ243" s="37">
        <v>7</v>
      </c>
      <c r="AR243" s="27">
        <v>22.985499999999998</v>
      </c>
      <c r="AS243" s="27">
        <v>25.351800000000001</v>
      </c>
      <c r="AT243" s="158">
        <v>5.6216651045139443</v>
      </c>
      <c r="AU243" s="17">
        <v>0.55899999999999994</v>
      </c>
    </row>
    <row r="244" spans="1:51" x14ac:dyDescent="0.2">
      <c r="A244" s="35">
        <v>122</v>
      </c>
      <c r="B244" s="31">
        <v>1</v>
      </c>
      <c r="C244" s="32">
        <v>10</v>
      </c>
      <c r="D244" s="15">
        <v>5</v>
      </c>
      <c r="E244" s="15">
        <v>2006</v>
      </c>
      <c r="F244" s="37">
        <v>1</v>
      </c>
      <c r="G244" s="72">
        <v>1.593</v>
      </c>
      <c r="H244" s="17">
        <v>4.7573711645128691</v>
      </c>
      <c r="I244" s="17">
        <v>206.68914319066272</v>
      </c>
      <c r="J244" s="17">
        <v>-9999</v>
      </c>
      <c r="K244" s="17">
        <v>-9999</v>
      </c>
      <c r="L244" s="17">
        <v>-9999</v>
      </c>
      <c r="M244" s="112">
        <v>0.20743141863133441</v>
      </c>
      <c r="N244" s="112">
        <v>2.2871003561076592E-2</v>
      </c>
      <c r="O244" s="112">
        <v>1.9062932110983432E-2</v>
      </c>
      <c r="P244" s="112">
        <v>6.0892253902762317E-2</v>
      </c>
      <c r="Q244" s="112">
        <v>1.3971594273958523</v>
      </c>
      <c r="R244" s="17">
        <v>-9999</v>
      </c>
      <c r="S244" s="21">
        <v>2.4075444510570669E-3</v>
      </c>
      <c r="T244" s="17">
        <v>-9999</v>
      </c>
      <c r="U244" s="17">
        <v>-9999</v>
      </c>
      <c r="V244" s="27">
        <v>36.707999999999998</v>
      </c>
      <c r="W244" s="17">
        <v>-9999</v>
      </c>
      <c r="X244" s="27">
        <v>36.680100000000003</v>
      </c>
      <c r="Y244" s="27">
        <v>28.0124</v>
      </c>
      <c r="Z244" s="27">
        <v>23.654599999999999</v>
      </c>
      <c r="AA244" s="17">
        <v>-9999</v>
      </c>
      <c r="AB244" s="17">
        <v>-9999</v>
      </c>
      <c r="AC244" s="17">
        <v>-9999</v>
      </c>
      <c r="AD244" s="17">
        <v>-9999</v>
      </c>
      <c r="AE244" s="17">
        <v>-9999</v>
      </c>
      <c r="AF244" s="17">
        <v>-9999</v>
      </c>
      <c r="AG244" s="17">
        <v>-9999</v>
      </c>
      <c r="AH244" s="166">
        <v>3.9984765605826329</v>
      </c>
      <c r="AI244" s="166">
        <v>0.17724780114422889</v>
      </c>
      <c r="AJ244" s="38">
        <v>84.149966339999978</v>
      </c>
      <c r="AK244" s="17">
        <v>-9999</v>
      </c>
      <c r="AL244" s="38">
        <v>1.6146785223892868</v>
      </c>
      <c r="AM244" s="17">
        <v>0.170625</v>
      </c>
      <c r="AN244" s="17">
        <v>0.13617500000000002</v>
      </c>
      <c r="AP244" s="35">
        <v>122</v>
      </c>
      <c r="AQ244" s="37">
        <v>1</v>
      </c>
      <c r="AR244" s="27">
        <v>28.0124</v>
      </c>
      <c r="AS244" s="27">
        <v>23.654599999999999</v>
      </c>
      <c r="AT244" s="38">
        <v>1.6146785223892868</v>
      </c>
      <c r="AU244" s="17">
        <v>0.170625</v>
      </c>
      <c r="AV244" s="29">
        <f>AVERAGE(AR244:AR245)</f>
        <v>27.625799999999998</v>
      </c>
      <c r="AW244" s="29">
        <f>AVERAGE(AS244:AS245)</f>
        <v>23.773350000000001</v>
      </c>
      <c r="AX244" s="29">
        <f>AVERAGE(AT244:AT245)</f>
        <v>1.6992362309745319</v>
      </c>
      <c r="AY244" s="29">
        <f>AVERAGE(AU244:AU245)</f>
        <v>0.1610375</v>
      </c>
    </row>
    <row r="245" spans="1:51" x14ac:dyDescent="0.2">
      <c r="A245" s="35">
        <v>122</v>
      </c>
      <c r="B245" s="31">
        <v>1</v>
      </c>
      <c r="C245" s="32">
        <v>10</v>
      </c>
      <c r="D245" s="15">
        <v>5</v>
      </c>
      <c r="E245" s="15">
        <v>2006</v>
      </c>
      <c r="F245" s="37">
        <v>7</v>
      </c>
      <c r="G245" s="72">
        <v>6.5839999999999996</v>
      </c>
      <c r="H245" s="17">
        <v>4.5944316151429918</v>
      </c>
      <c r="I245" s="17">
        <v>200.79604276693573</v>
      </c>
      <c r="J245" s="17">
        <v>-9999</v>
      </c>
      <c r="K245" s="17">
        <v>-9999</v>
      </c>
      <c r="L245" s="17">
        <v>-9999</v>
      </c>
      <c r="M245" s="112">
        <v>0.24731875769403233</v>
      </c>
      <c r="N245" s="112">
        <v>3.9854452040256137E-2</v>
      </c>
      <c r="O245" s="112">
        <v>0</v>
      </c>
      <c r="P245" s="112">
        <v>5.2776033125763011E-2</v>
      </c>
      <c r="Q245" s="112">
        <v>0.90506912116084637</v>
      </c>
      <c r="R245" s="17">
        <v>-9999</v>
      </c>
      <c r="S245" s="21">
        <v>2.4088942626314391E-3</v>
      </c>
      <c r="T245" s="17">
        <v>-9999</v>
      </c>
      <c r="U245" s="17">
        <v>-9999</v>
      </c>
      <c r="V245" s="27">
        <v>36.661000000000001</v>
      </c>
      <c r="W245" s="17">
        <v>-9999</v>
      </c>
      <c r="X245" s="27">
        <v>36.660699999999999</v>
      </c>
      <c r="Y245" s="27">
        <v>27.2392</v>
      </c>
      <c r="Z245" s="27">
        <v>23.892099999999999</v>
      </c>
      <c r="AA245" s="17">
        <v>-9999</v>
      </c>
      <c r="AB245" s="17">
        <v>-9999</v>
      </c>
      <c r="AC245" s="17">
        <v>-9999</v>
      </c>
      <c r="AD245" s="17">
        <v>-9999</v>
      </c>
      <c r="AE245" s="17">
        <v>-9999</v>
      </c>
      <c r="AF245" s="17">
        <v>-9999</v>
      </c>
      <c r="AG245" s="17">
        <v>-9999</v>
      </c>
      <c r="AH245" s="166">
        <v>3.9171963400133918</v>
      </c>
      <c r="AI245" s="166">
        <v>0.19565726405780515</v>
      </c>
      <c r="AJ245" s="17">
        <v>-9999</v>
      </c>
      <c r="AK245" s="17">
        <v>-9999</v>
      </c>
      <c r="AL245" s="38">
        <v>1.7837939395597768</v>
      </c>
      <c r="AM245" s="17">
        <v>0.15145000000000003</v>
      </c>
      <c r="AN245" s="17">
        <v>0.13871000000000003</v>
      </c>
      <c r="AP245" s="35">
        <v>122</v>
      </c>
      <c r="AQ245" s="37">
        <v>7</v>
      </c>
      <c r="AR245" s="27">
        <v>27.2392</v>
      </c>
      <c r="AS245" s="27">
        <v>23.892099999999999</v>
      </c>
      <c r="AT245" s="38">
        <v>1.7837939395597768</v>
      </c>
      <c r="AU245" s="17">
        <v>0.15145000000000003</v>
      </c>
    </row>
    <row r="246" spans="1:51" x14ac:dyDescent="0.2">
      <c r="A246" s="35">
        <v>123</v>
      </c>
      <c r="B246" s="31">
        <v>1</v>
      </c>
      <c r="C246" s="32">
        <v>6</v>
      </c>
      <c r="D246" s="15">
        <v>6</v>
      </c>
      <c r="E246" s="15">
        <v>2006</v>
      </c>
      <c r="F246" s="37">
        <v>1</v>
      </c>
      <c r="G246" s="72">
        <v>1.593</v>
      </c>
      <c r="H246" s="17">
        <v>4.4861826197578196</v>
      </c>
      <c r="I246" s="46">
        <v>195.50706463509252</v>
      </c>
      <c r="J246" s="17">
        <v>-9999</v>
      </c>
      <c r="K246" s="17">
        <v>-9999</v>
      </c>
      <c r="L246" s="17">
        <v>-9999</v>
      </c>
      <c r="M246" s="38">
        <v>0.25915743143644998</v>
      </c>
      <c r="N246" s="38">
        <v>4.2967707593507203E-2</v>
      </c>
      <c r="O246" s="38">
        <v>5.3509066183694366E-2</v>
      </c>
      <c r="P246" s="38">
        <v>0</v>
      </c>
      <c r="Q246" s="38">
        <v>0</v>
      </c>
      <c r="R246" s="39">
        <v>8.0506715697435354</v>
      </c>
      <c r="S246" s="21">
        <v>2.4379381486718398E-3</v>
      </c>
      <c r="T246" s="40">
        <v>2107.1999999999998</v>
      </c>
      <c r="U246" s="40">
        <v>423.4</v>
      </c>
      <c r="V246" s="39">
        <v>36.875666666666667</v>
      </c>
      <c r="W246" s="17">
        <v>-9999</v>
      </c>
      <c r="X246" s="27">
        <v>36.878100000000003</v>
      </c>
      <c r="Y246" s="27">
        <v>25.970500000000001</v>
      </c>
      <c r="Z246" s="27">
        <v>24.4603</v>
      </c>
      <c r="AA246" s="17">
        <v>-9999</v>
      </c>
      <c r="AB246" s="17">
        <v>-9999</v>
      </c>
      <c r="AC246" s="17">
        <v>-9999</v>
      </c>
      <c r="AD246" s="17">
        <v>-9999</v>
      </c>
      <c r="AE246" s="17">
        <v>-9999</v>
      </c>
      <c r="AF246" s="17">
        <v>-9999</v>
      </c>
      <c r="AG246" s="17">
        <v>-9999</v>
      </c>
      <c r="AH246" s="166">
        <v>6.2604405609669271</v>
      </c>
      <c r="AI246" s="166">
        <v>0.12722876926616264</v>
      </c>
      <c r="AJ246" s="38">
        <v>73.066637439999994</v>
      </c>
      <c r="AK246" s="17">
        <v>-9999</v>
      </c>
      <c r="AL246" s="17">
        <v>-9999</v>
      </c>
      <c r="AM246" s="17">
        <v>0.18736250000000002</v>
      </c>
      <c r="AN246" s="17">
        <v>0.10825749999999998</v>
      </c>
      <c r="AP246" s="35">
        <v>123</v>
      </c>
      <c r="AQ246" s="37">
        <v>1</v>
      </c>
      <c r="AR246" s="27">
        <v>25.970500000000001</v>
      </c>
      <c r="AS246" s="27">
        <v>24.4603</v>
      </c>
      <c r="AT246" s="17">
        <v>-9999</v>
      </c>
      <c r="AU246" s="17">
        <v>0.18736250000000002</v>
      </c>
      <c r="AV246" s="29">
        <f>AVERAGE(AR246:AR247)</f>
        <v>25.830400000000001</v>
      </c>
      <c r="AW246" s="29">
        <f>AVERAGE(AS246:AS247)</f>
        <v>24.505299999999998</v>
      </c>
      <c r="AX246" s="29">
        <f>AVERAGE(AT246:AT247)</f>
        <v>-9999</v>
      </c>
      <c r="AY246" s="29">
        <f>AVERAGE(AU246:AU247)</f>
        <v>0.16347499999999998</v>
      </c>
    </row>
    <row r="247" spans="1:51" x14ac:dyDescent="0.2">
      <c r="A247" s="35">
        <v>123</v>
      </c>
      <c r="B247" s="31">
        <v>1</v>
      </c>
      <c r="C247" s="32">
        <v>6</v>
      </c>
      <c r="D247" s="15">
        <v>6</v>
      </c>
      <c r="E247" s="15">
        <v>2006</v>
      </c>
      <c r="F247" s="37">
        <v>7</v>
      </c>
      <c r="G247" s="72">
        <v>7.1539999999999999</v>
      </c>
      <c r="H247" s="17">
        <v>4.4533166545870451</v>
      </c>
      <c r="I247" s="46">
        <v>194.06876605304984</v>
      </c>
      <c r="J247" s="17">
        <v>-9999</v>
      </c>
      <c r="K247" s="17">
        <v>-9999</v>
      </c>
      <c r="L247" s="17">
        <v>-9999</v>
      </c>
      <c r="M247" s="38">
        <v>0.26937231873834544</v>
      </c>
      <c r="N247" s="38">
        <v>8.2290952777985649E-2</v>
      </c>
      <c r="O247" s="38">
        <v>3.5968998341159783E-2</v>
      </c>
      <c r="P247" s="38">
        <v>0</v>
      </c>
      <c r="Q247" s="38">
        <v>0</v>
      </c>
      <c r="R247" s="39">
        <v>8.0528443249522468</v>
      </c>
      <c r="S247" s="21">
        <v>2.4328503300141678E-3</v>
      </c>
      <c r="T247" s="40">
        <v>2101.3000000000002</v>
      </c>
      <c r="U247" s="40">
        <v>415.4</v>
      </c>
      <c r="V247" s="39">
        <v>36.875666666666667</v>
      </c>
      <c r="W247" s="17">
        <v>-9999</v>
      </c>
      <c r="X247" s="27">
        <v>36.881100000000004</v>
      </c>
      <c r="Y247" s="27">
        <v>25.690300000000001</v>
      </c>
      <c r="Z247" s="27">
        <v>24.5503</v>
      </c>
      <c r="AA247" s="17">
        <v>-9999</v>
      </c>
      <c r="AB247" s="17">
        <v>-9999</v>
      </c>
      <c r="AC247" s="17">
        <v>-9999</v>
      </c>
      <c r="AD247" s="17">
        <v>-9999</v>
      </c>
      <c r="AE247" s="17">
        <v>-9999</v>
      </c>
      <c r="AF247" s="17">
        <v>-9999</v>
      </c>
      <c r="AG247" s="17">
        <v>-9999</v>
      </c>
      <c r="AH247" s="166">
        <v>6.0338436412390468</v>
      </c>
      <c r="AI247" s="166">
        <v>0.17618213001540459</v>
      </c>
      <c r="AJ247" s="17">
        <v>-9999</v>
      </c>
      <c r="AK247" s="17">
        <v>-9999</v>
      </c>
      <c r="AL247" s="17">
        <v>-9999</v>
      </c>
      <c r="AM247" s="17">
        <v>0.13958749999999998</v>
      </c>
      <c r="AN247" s="17">
        <v>0.1323725</v>
      </c>
      <c r="AP247" s="35">
        <v>123</v>
      </c>
      <c r="AQ247" s="37">
        <v>7</v>
      </c>
      <c r="AR247" s="27">
        <v>25.690300000000001</v>
      </c>
      <c r="AS247" s="27">
        <v>24.5503</v>
      </c>
      <c r="AT247" s="17">
        <v>-9999</v>
      </c>
      <c r="AU247" s="17">
        <v>0.13958749999999998</v>
      </c>
    </row>
    <row r="248" spans="1:51" x14ac:dyDescent="0.2">
      <c r="A248" s="35">
        <v>124</v>
      </c>
      <c r="B248" s="31">
        <v>1</v>
      </c>
      <c r="C248" s="32">
        <v>4</v>
      </c>
      <c r="D248" s="15">
        <v>7</v>
      </c>
      <c r="E248" s="15">
        <v>2006</v>
      </c>
      <c r="F248" s="37">
        <v>1</v>
      </c>
      <c r="G248" s="72">
        <v>1.7150000000000001</v>
      </c>
      <c r="H248" s="17">
        <v>4.5424964147134794</v>
      </c>
      <c r="I248" s="46">
        <v>197.99901651156267</v>
      </c>
      <c r="J248" s="17">
        <v>-9999</v>
      </c>
      <c r="K248" s="17">
        <v>-9999</v>
      </c>
      <c r="L248" s="17">
        <v>-9999</v>
      </c>
      <c r="M248" s="38">
        <v>0.15485282218257712</v>
      </c>
      <c r="N248" s="38">
        <v>7.1308745962090922E-3</v>
      </c>
      <c r="O248" s="38">
        <v>0</v>
      </c>
      <c r="P248" s="38">
        <v>1.8851573928143048E-2</v>
      </c>
      <c r="Q248" s="38">
        <v>0.58565222396481309</v>
      </c>
      <c r="R248" s="27">
        <v>8.0595702852929882</v>
      </c>
      <c r="S248" s="21">
        <v>2.4198120213161948E-3</v>
      </c>
      <c r="T248" s="40">
        <v>2085.5</v>
      </c>
      <c r="U248" s="40">
        <v>410.8</v>
      </c>
      <c r="V248" s="27">
        <v>36.826999999999998</v>
      </c>
      <c r="W248" s="17">
        <v>-9999</v>
      </c>
      <c r="X248" s="27">
        <v>36.817799999999998</v>
      </c>
      <c r="Y248" s="27">
        <v>26.043900000000001</v>
      </c>
      <c r="Z248" s="27">
        <v>24.3918</v>
      </c>
      <c r="AA248" s="17">
        <v>-9999</v>
      </c>
      <c r="AB248" s="17">
        <v>-9999</v>
      </c>
      <c r="AC248" s="17">
        <v>-9999</v>
      </c>
      <c r="AD248" s="17">
        <v>-9999</v>
      </c>
      <c r="AE248" s="17">
        <v>-9999</v>
      </c>
      <c r="AF248" s="17">
        <v>-9999</v>
      </c>
      <c r="AG248" s="17">
        <v>-9999</v>
      </c>
      <c r="AH248" s="166">
        <v>5.6673340436743471</v>
      </c>
      <c r="AI248" s="166">
        <v>9.0976222412312277E-2</v>
      </c>
      <c r="AJ248" s="38">
        <v>90.483297139999976</v>
      </c>
      <c r="AK248" s="17">
        <v>-9999</v>
      </c>
      <c r="AL248" s="38">
        <v>3.0531702518567436</v>
      </c>
      <c r="AM248" s="17">
        <v>0.25707499999999994</v>
      </c>
      <c r="AN248" s="17">
        <v>0.18700500000000003</v>
      </c>
      <c r="AP248" s="35">
        <v>124</v>
      </c>
      <c r="AQ248" s="37">
        <v>1</v>
      </c>
      <c r="AR248" s="27">
        <v>26.043900000000001</v>
      </c>
      <c r="AS248" s="27">
        <v>24.3918</v>
      </c>
      <c r="AT248" s="38">
        <v>3.0531702518567436</v>
      </c>
      <c r="AU248" s="17">
        <v>0.25707499999999994</v>
      </c>
      <c r="AV248" s="29">
        <f>AVERAGE(AR248:AR249)</f>
        <v>25.847749999999998</v>
      </c>
      <c r="AW248" s="29">
        <f>AVERAGE(AS248:AS249)</f>
        <v>24.453400000000002</v>
      </c>
      <c r="AX248" s="29">
        <f>AVERAGE(AT248:AT249)</f>
        <v>2.6918514682107713</v>
      </c>
      <c r="AY248" s="29">
        <f>AVERAGE(AU248:AU249)</f>
        <v>0.25650624999999994</v>
      </c>
    </row>
    <row r="249" spans="1:51" x14ac:dyDescent="0.2">
      <c r="A249" s="35">
        <v>124</v>
      </c>
      <c r="B249" s="31">
        <v>1</v>
      </c>
      <c r="C249" s="32">
        <v>4</v>
      </c>
      <c r="D249" s="15">
        <v>7</v>
      </c>
      <c r="E249" s="15">
        <v>2006</v>
      </c>
      <c r="F249" s="37">
        <v>7</v>
      </c>
      <c r="G249" s="72">
        <v>7.1950000000000003</v>
      </c>
      <c r="H249" s="17">
        <v>4.4585364199349629</v>
      </c>
      <c r="I249" s="46">
        <v>194.2983028448788</v>
      </c>
      <c r="J249" s="17">
        <v>-9999</v>
      </c>
      <c r="K249" s="17">
        <v>-9999</v>
      </c>
      <c r="L249" s="17">
        <v>-9999</v>
      </c>
      <c r="M249" s="38">
        <v>0.11883055680009225</v>
      </c>
      <c r="N249" s="38">
        <v>2.5386175558401976E-3</v>
      </c>
      <c r="O249" s="38">
        <v>0</v>
      </c>
      <c r="P249" s="38">
        <v>2.2853735618337742E-2</v>
      </c>
      <c r="Q249" s="38">
        <v>0.44620559228643597</v>
      </c>
      <c r="R249" s="27">
        <v>8.0557614416506436</v>
      </c>
      <c r="S249" s="21">
        <v>2.4187138881369393E-3</v>
      </c>
      <c r="T249" s="40">
        <v>2087.1</v>
      </c>
      <c r="U249" s="40">
        <v>408.9</v>
      </c>
      <c r="V249" s="27">
        <v>36.81966666666667</v>
      </c>
      <c r="W249" s="17">
        <v>-9999</v>
      </c>
      <c r="X249" s="27">
        <v>36.818399999999997</v>
      </c>
      <c r="Y249" s="27">
        <v>25.651599999999998</v>
      </c>
      <c r="Z249" s="27">
        <v>24.515000000000001</v>
      </c>
      <c r="AA249" s="17">
        <v>-9999</v>
      </c>
      <c r="AB249" s="17">
        <v>-9999</v>
      </c>
      <c r="AC249" s="17">
        <v>-9999</v>
      </c>
      <c r="AD249" s="17">
        <v>-9999</v>
      </c>
      <c r="AE249" s="17">
        <v>-9999</v>
      </c>
      <c r="AF249" s="17">
        <v>-9999</v>
      </c>
      <c r="AG249" s="17">
        <v>-9999</v>
      </c>
      <c r="AH249" s="166">
        <v>5.3777380123321521</v>
      </c>
      <c r="AI249" s="167">
        <v>4.1476690242772785E-2</v>
      </c>
      <c r="AJ249" s="17">
        <v>-9999</v>
      </c>
      <c r="AK249" s="17">
        <v>-9999</v>
      </c>
      <c r="AL249" s="38">
        <v>2.3305326845647993</v>
      </c>
      <c r="AM249" s="17">
        <v>0.25593749999999998</v>
      </c>
      <c r="AN249" s="17">
        <v>0.18736249999999996</v>
      </c>
      <c r="AP249" s="35">
        <v>124</v>
      </c>
      <c r="AQ249" s="37">
        <v>7</v>
      </c>
      <c r="AR249" s="27">
        <v>25.651599999999998</v>
      </c>
      <c r="AS249" s="27">
        <v>24.515000000000001</v>
      </c>
      <c r="AT249" s="38">
        <v>2.3305326845647993</v>
      </c>
      <c r="AU249" s="17">
        <v>0.25593749999999998</v>
      </c>
    </row>
    <row r="250" spans="1:51" x14ac:dyDescent="0.2">
      <c r="A250" s="35">
        <v>125</v>
      </c>
      <c r="B250" s="31">
        <v>1</v>
      </c>
      <c r="C250" s="32">
        <v>3</v>
      </c>
      <c r="D250" s="15">
        <v>8</v>
      </c>
      <c r="E250" s="15">
        <v>2006</v>
      </c>
      <c r="F250" s="37">
        <v>1</v>
      </c>
      <c r="G250" s="38">
        <v>1.43</v>
      </c>
      <c r="H250" s="38">
        <v>4.6664788630322125</v>
      </c>
      <c r="I250" s="17">
        <v>203.47851824285303</v>
      </c>
      <c r="J250" s="17">
        <v>-9999</v>
      </c>
      <c r="K250" s="17">
        <v>-9999</v>
      </c>
      <c r="L250" s="17">
        <v>-9999</v>
      </c>
      <c r="M250" s="38">
        <v>0.1911824052055171</v>
      </c>
      <c r="N250" s="38">
        <v>1.7527569530328656E-2</v>
      </c>
      <c r="O250" s="38">
        <v>0.1257333333422351</v>
      </c>
      <c r="P250" s="38">
        <v>0</v>
      </c>
      <c r="Q250" s="42">
        <v>8.885323382944506</v>
      </c>
      <c r="R250" s="27">
        <v>8.0672040823363567</v>
      </c>
      <c r="S250" s="169">
        <v>2.4239999999999999E-3</v>
      </c>
      <c r="T250" s="83">
        <v>2085.3000000000002</v>
      </c>
      <c r="U250" s="83">
        <v>426.4</v>
      </c>
      <c r="V250" s="39">
        <v>36.708666666666666</v>
      </c>
      <c r="W250" s="17">
        <v>-9999</v>
      </c>
      <c r="X250" s="27">
        <v>36.707099999999997</v>
      </c>
      <c r="Y250" s="27">
        <v>27.431100000000001</v>
      </c>
      <c r="Z250" s="27">
        <v>23.864999999999998</v>
      </c>
      <c r="AA250" s="17">
        <v>-9999</v>
      </c>
      <c r="AB250" s="17">
        <v>-9999</v>
      </c>
      <c r="AC250" s="17">
        <v>-9999</v>
      </c>
      <c r="AD250" s="17">
        <v>-9999</v>
      </c>
      <c r="AE250" s="17">
        <v>-9999</v>
      </c>
      <c r="AF250" s="17">
        <v>-9999</v>
      </c>
      <c r="AG250" s="17">
        <v>-9999</v>
      </c>
      <c r="AH250" s="166">
        <v>6.3884734405073118</v>
      </c>
      <c r="AI250" s="166">
        <v>0.1331546072219929</v>
      </c>
      <c r="AJ250" s="38">
        <v>83.233300039999989</v>
      </c>
      <c r="AK250" s="17">
        <v>-9999</v>
      </c>
      <c r="AL250" s="84">
        <v>2.6403381469247962</v>
      </c>
      <c r="AM250" s="84">
        <v>0.21076250000000002</v>
      </c>
      <c r="AN250" s="38">
        <v>0.13321749999999999</v>
      </c>
      <c r="AP250" s="35">
        <v>125</v>
      </c>
      <c r="AQ250" s="37">
        <v>1</v>
      </c>
      <c r="AR250" s="27">
        <v>27.431100000000001</v>
      </c>
      <c r="AS250" s="27">
        <v>23.864999999999998</v>
      </c>
      <c r="AT250" s="84">
        <v>2.6403381469247962</v>
      </c>
      <c r="AU250" s="84">
        <v>0.21076250000000002</v>
      </c>
      <c r="AV250" s="29">
        <f>AVERAGE(AR250:AR251)</f>
        <v>26.599350000000001</v>
      </c>
      <c r="AW250" s="29">
        <f>AVERAGE(AS250:AS251)</f>
        <v>24.148699999999998</v>
      </c>
      <c r="AX250" s="29">
        <f>AVERAGE(AT250:AT251)</f>
        <v>2.6044751225534304</v>
      </c>
      <c r="AY250" s="29">
        <f>AVERAGE(AU250:AU251)</f>
        <v>0.22140625000000003</v>
      </c>
    </row>
    <row r="251" spans="1:51" x14ac:dyDescent="0.2">
      <c r="A251" s="35">
        <v>125</v>
      </c>
      <c r="B251" s="31">
        <v>1</v>
      </c>
      <c r="C251" s="32">
        <v>3</v>
      </c>
      <c r="D251" s="15">
        <v>8</v>
      </c>
      <c r="E251" s="15">
        <v>2006</v>
      </c>
      <c r="F251" s="37">
        <v>7</v>
      </c>
      <c r="G251" s="38">
        <v>7.2759999999999998</v>
      </c>
      <c r="H251" s="38">
        <v>4.8336271035462186</v>
      </c>
      <c r="I251" s="17">
        <v>210.66693819953613</v>
      </c>
      <c r="J251" s="17">
        <v>-9999</v>
      </c>
      <c r="K251" s="17">
        <v>-9999</v>
      </c>
      <c r="L251" s="17">
        <v>-9999</v>
      </c>
      <c r="M251" s="38">
        <v>0.37181034101366017</v>
      </c>
      <c r="N251" s="38">
        <v>2.085925898215276E-2</v>
      </c>
      <c r="O251" s="38">
        <v>8.8795298267476841E-2</v>
      </c>
      <c r="P251" s="38">
        <v>0</v>
      </c>
      <c r="Q251" s="38">
        <v>0.71331703598026386</v>
      </c>
      <c r="R251" s="27">
        <v>8.0778831090436594</v>
      </c>
      <c r="S251" s="170">
        <v>2.3772626262805203E-3</v>
      </c>
      <c r="T251" s="83">
        <v>2035.9</v>
      </c>
      <c r="U251" s="83">
        <v>378.9</v>
      </c>
      <c r="V251" s="39">
        <v>36.757666666666665</v>
      </c>
      <c r="W251" s="17">
        <v>-9999</v>
      </c>
      <c r="X251" s="27">
        <v>36.756999999999998</v>
      </c>
      <c r="Y251" s="27">
        <v>25.767600000000002</v>
      </c>
      <c r="Z251" s="27">
        <v>24.432400000000001</v>
      </c>
      <c r="AA251" s="17">
        <v>-9999</v>
      </c>
      <c r="AB251" s="17">
        <v>-9999</v>
      </c>
      <c r="AC251" s="17">
        <v>-9999</v>
      </c>
      <c r="AD251" s="17">
        <v>-9999</v>
      </c>
      <c r="AE251" s="17">
        <v>-9999</v>
      </c>
      <c r="AF251" s="17">
        <v>-9999</v>
      </c>
      <c r="AG251" s="17">
        <v>-9999</v>
      </c>
      <c r="AH251" s="166">
        <v>6.9844577491186524</v>
      </c>
      <c r="AI251" s="166">
        <v>0.12230880897557943</v>
      </c>
      <c r="AJ251" s="17">
        <v>-9999</v>
      </c>
      <c r="AK251" s="17">
        <v>-9999</v>
      </c>
      <c r="AL251" s="84">
        <v>2.5686120981820646</v>
      </c>
      <c r="AM251" s="84">
        <v>0.23205000000000003</v>
      </c>
      <c r="AN251" s="38">
        <v>0.15327000000000002</v>
      </c>
      <c r="AP251" s="35">
        <v>125</v>
      </c>
      <c r="AQ251" s="37">
        <v>7</v>
      </c>
      <c r="AR251" s="27">
        <v>25.767600000000002</v>
      </c>
      <c r="AS251" s="27">
        <v>24.432400000000001</v>
      </c>
      <c r="AT251" s="84">
        <v>2.5686120981820646</v>
      </c>
      <c r="AU251" s="84">
        <v>0.23205000000000003</v>
      </c>
    </row>
    <row r="252" spans="1:51" x14ac:dyDescent="0.2">
      <c r="A252" s="35">
        <v>126</v>
      </c>
      <c r="B252" s="31">
        <v>1</v>
      </c>
      <c r="C252" s="32">
        <v>12</v>
      </c>
      <c r="D252" s="15">
        <v>9</v>
      </c>
      <c r="E252" s="15">
        <v>2006</v>
      </c>
      <c r="F252" s="37">
        <v>1</v>
      </c>
      <c r="G252" s="38">
        <v>1.6739999999999999</v>
      </c>
      <c r="H252" s="38">
        <v>4.6569121654423213</v>
      </c>
      <c r="I252" s="17">
        <v>205.3896349573775</v>
      </c>
      <c r="J252" s="17">
        <v>-9999</v>
      </c>
      <c r="K252" s="17">
        <v>-9999</v>
      </c>
      <c r="L252" s="17">
        <v>-9999</v>
      </c>
      <c r="M252" s="38">
        <v>0.26774274411411159</v>
      </c>
      <c r="N252" s="38">
        <v>2.0124790706643105E-3</v>
      </c>
      <c r="O252" s="38">
        <v>0.10200739278925867</v>
      </c>
      <c r="P252" s="38">
        <v>5.9067374697766017E-2</v>
      </c>
      <c r="Q252" s="38">
        <v>0.53853697691455993</v>
      </c>
      <c r="R252" s="80">
        <v>8.0772295111720389</v>
      </c>
      <c r="S252" s="21">
        <v>2.4018224108545358E-3</v>
      </c>
      <c r="T252" s="134">
        <v>-9999</v>
      </c>
      <c r="U252" s="134">
        <v>-9999</v>
      </c>
      <c r="V252" s="51">
        <v>36.524000000000001</v>
      </c>
      <c r="W252" s="17">
        <v>-9999</v>
      </c>
      <c r="X252" s="27">
        <v>36.521299999999997</v>
      </c>
      <c r="Y252" s="27">
        <v>28.748100000000001</v>
      </c>
      <c r="Z252" s="27">
        <v>23.2913</v>
      </c>
      <c r="AA252" s="17">
        <v>-9999</v>
      </c>
      <c r="AB252" s="17">
        <v>-9999</v>
      </c>
      <c r="AC252" s="17">
        <v>-9999</v>
      </c>
      <c r="AD252" s="17">
        <v>-9999</v>
      </c>
      <c r="AE252" s="17">
        <v>-9999</v>
      </c>
      <c r="AF252" s="17">
        <v>-9999</v>
      </c>
      <c r="AG252" s="17">
        <v>-9999</v>
      </c>
      <c r="AH252" s="166">
        <v>6.2009970321204513</v>
      </c>
      <c r="AI252" s="166">
        <v>8.8191002586359035E-2</v>
      </c>
      <c r="AJ252" s="38">
        <v>97.816627539999985</v>
      </c>
      <c r="AK252" s="17">
        <v>-9999</v>
      </c>
      <c r="AL252" s="112">
        <v>1.9954786809135605</v>
      </c>
      <c r="AM252" s="84">
        <v>0.12756249999999997</v>
      </c>
      <c r="AN252" s="38">
        <v>8.7717500000000059E-2</v>
      </c>
      <c r="AP252" s="35">
        <v>126</v>
      </c>
      <c r="AQ252" s="37">
        <v>1</v>
      </c>
      <c r="AR252" s="27">
        <v>28.748100000000001</v>
      </c>
      <c r="AS252" s="27">
        <v>23.2913</v>
      </c>
      <c r="AT252" s="112">
        <v>1.9954786809135605</v>
      </c>
      <c r="AU252" s="84">
        <v>0.12756249999999997</v>
      </c>
      <c r="AV252" s="29">
        <f>AVERAGE(AR252:AR253)</f>
        <v>28.321950000000001</v>
      </c>
      <c r="AW252" s="29">
        <f>AVERAGE(AS252:AS253)</f>
        <v>23.428699999999999</v>
      </c>
      <c r="AX252" s="29">
        <f>AVERAGE(AT252:AT253)</f>
        <v>2.0004218772385896</v>
      </c>
      <c r="AY252" s="29">
        <f>AVERAGE(AU252:AU253)</f>
        <v>0.12934999999999997</v>
      </c>
    </row>
    <row r="253" spans="1:51" x14ac:dyDescent="0.2">
      <c r="A253" s="35">
        <v>126</v>
      </c>
      <c r="B253" s="31">
        <v>1</v>
      </c>
      <c r="C253" s="32">
        <v>12</v>
      </c>
      <c r="D253" s="15">
        <v>9</v>
      </c>
      <c r="E253" s="15">
        <v>2006</v>
      </c>
      <c r="F253" s="37">
        <v>7</v>
      </c>
      <c r="G253" s="38">
        <v>6.0330000000000004</v>
      </c>
      <c r="H253" s="38">
        <v>4.8289807320100175</v>
      </c>
      <c r="I253" s="17">
        <v>210.7039237826188</v>
      </c>
      <c r="J253" s="17">
        <v>-9999</v>
      </c>
      <c r="K253" s="17">
        <v>-9999</v>
      </c>
      <c r="L253" s="17">
        <v>-9999</v>
      </c>
      <c r="M253" s="38">
        <v>0.33047926054755106</v>
      </c>
      <c r="N253" s="38">
        <v>3.0849776779971905E-3</v>
      </c>
      <c r="O253" s="38">
        <v>0.10460671377307562</v>
      </c>
      <c r="P253" s="38">
        <v>3.7412606286202466E-2</v>
      </c>
      <c r="Q253" s="38">
        <v>0.57666121687176963</v>
      </c>
      <c r="R253" s="80">
        <v>8.0782318154128134</v>
      </c>
      <c r="S253" s="21">
        <v>2.3989363634782236E-3</v>
      </c>
      <c r="T253" s="134">
        <v>-9999</v>
      </c>
      <c r="U253" s="134">
        <v>-9999</v>
      </c>
      <c r="V253" s="51">
        <v>36.526000000000003</v>
      </c>
      <c r="W253" s="17">
        <v>-9999</v>
      </c>
      <c r="X253" s="27">
        <v>36.511499999999998</v>
      </c>
      <c r="Y253" s="27">
        <v>27.895800000000001</v>
      </c>
      <c r="Z253" s="27">
        <v>23.566099999999999</v>
      </c>
      <c r="AA253" s="17">
        <v>-9999</v>
      </c>
      <c r="AB253" s="17">
        <v>-9999</v>
      </c>
      <c r="AC253" s="17">
        <v>-9999</v>
      </c>
      <c r="AD253" s="17">
        <v>-9999</v>
      </c>
      <c r="AE253" s="17">
        <v>-9999</v>
      </c>
      <c r="AF253" s="17">
        <v>-9999</v>
      </c>
      <c r="AG253" s="17">
        <v>-9999</v>
      </c>
      <c r="AH253" s="166">
        <v>5.9417901281554295</v>
      </c>
      <c r="AI253" s="166">
        <v>0.13729206296150515</v>
      </c>
      <c r="AJ253" s="17">
        <v>-9999</v>
      </c>
      <c r="AK253" s="17">
        <v>-9999</v>
      </c>
      <c r="AL253" s="112">
        <v>2.0053650735636186</v>
      </c>
      <c r="AM253" s="84">
        <v>0.13113749999999999</v>
      </c>
      <c r="AN253" s="38">
        <v>9.1682499999999986E-2</v>
      </c>
      <c r="AP253" s="35">
        <v>126</v>
      </c>
      <c r="AQ253" s="37">
        <v>7</v>
      </c>
      <c r="AR253" s="27">
        <v>27.895800000000001</v>
      </c>
      <c r="AS253" s="27">
        <v>23.566099999999999</v>
      </c>
      <c r="AT253" s="112">
        <v>2.0053650735636186</v>
      </c>
      <c r="AU253" s="84">
        <v>0.13113749999999999</v>
      </c>
    </row>
    <row r="254" spans="1:51" x14ac:dyDescent="0.2">
      <c r="A254" s="35">
        <v>127</v>
      </c>
      <c r="B254" s="31">
        <v>1</v>
      </c>
      <c r="C254" s="32">
        <v>10</v>
      </c>
      <c r="D254" s="15">
        <v>10</v>
      </c>
      <c r="E254" s="15">
        <v>2006</v>
      </c>
      <c r="F254" s="37">
        <v>1</v>
      </c>
      <c r="G254" s="38">
        <v>1.4093500000000001</v>
      </c>
      <c r="H254" s="38">
        <v>4.5946222024563212</v>
      </c>
      <c r="I254" s="17">
        <v>200.39017891337693</v>
      </c>
      <c r="J254" s="17">
        <v>-9999</v>
      </c>
      <c r="K254" s="17">
        <v>-9999</v>
      </c>
      <c r="L254" s="17">
        <v>-9999</v>
      </c>
      <c r="M254" s="33">
        <v>0.4256604835046095</v>
      </c>
      <c r="N254" s="17">
        <v>8.0142991918841819E-2</v>
      </c>
      <c r="O254" s="17">
        <v>0.68885471802331466</v>
      </c>
      <c r="P254" s="50">
        <v>0.15689124674456179</v>
      </c>
      <c r="Q254" s="17">
        <v>2.9552015710017145</v>
      </c>
      <c r="R254" s="27">
        <v>8.0484817238662956</v>
      </c>
      <c r="S254" s="21">
        <v>2.3897488909661595E-3</v>
      </c>
      <c r="T254" s="17">
        <v>2067.8000000000002</v>
      </c>
      <c r="U254" s="17">
        <v>433.6</v>
      </c>
      <c r="V254" s="51">
        <v>36.57833333333334</v>
      </c>
      <c r="W254" s="17">
        <v>-9999</v>
      </c>
      <c r="X254" s="27">
        <v>36.578299999999999</v>
      </c>
      <c r="Y254" s="27">
        <v>26.829000000000001</v>
      </c>
      <c r="Z254" s="27">
        <v>23.962</v>
      </c>
      <c r="AA254" s="17">
        <v>-9999</v>
      </c>
      <c r="AB254" s="17">
        <v>-9999</v>
      </c>
      <c r="AC254" s="17">
        <v>-9999</v>
      </c>
      <c r="AD254" s="17">
        <v>-9999</v>
      </c>
      <c r="AE254" s="17">
        <v>-9999</v>
      </c>
      <c r="AF254" s="17">
        <v>-9999</v>
      </c>
      <c r="AG254" s="17">
        <v>-9999</v>
      </c>
      <c r="AH254" s="166">
        <v>6.4020899098770778</v>
      </c>
      <c r="AI254" s="166">
        <v>7.6166518886411821E-2</v>
      </c>
      <c r="AJ254" s="38">
        <v>78.349968660000002</v>
      </c>
      <c r="AK254" s="38">
        <v>78.783301819999991</v>
      </c>
      <c r="AL254" s="38">
        <v>1.66879719444444</v>
      </c>
      <c r="AM254" s="84">
        <v>0.14332499999999998</v>
      </c>
      <c r="AN254" s="38">
        <v>9.4055000000000041E-2</v>
      </c>
      <c r="AP254" s="35">
        <v>127</v>
      </c>
      <c r="AQ254" s="37">
        <v>1</v>
      </c>
      <c r="AR254" s="27">
        <v>26.829000000000001</v>
      </c>
      <c r="AS254" s="27">
        <v>23.962</v>
      </c>
      <c r="AT254" s="38">
        <v>1.66879719444444</v>
      </c>
      <c r="AU254" s="84">
        <v>0.14332499999999998</v>
      </c>
      <c r="AV254" s="29">
        <f>AVERAGE(AR254:AR255)</f>
        <v>26.377600000000001</v>
      </c>
      <c r="AW254" s="29">
        <f>AVERAGE(AS254:AS255)</f>
        <v>24.112549999999999</v>
      </c>
      <c r="AX254" s="29">
        <f>AVERAGE(AT254:AT255)</f>
        <v>1.5851777509117249</v>
      </c>
      <c r="AY254" s="29">
        <f>AVERAGE(AU254:AU255)</f>
        <v>0.17647499999999999</v>
      </c>
    </row>
    <row r="255" spans="1:51" x14ac:dyDescent="0.2">
      <c r="A255" s="35">
        <v>127</v>
      </c>
      <c r="B255" s="31">
        <v>1</v>
      </c>
      <c r="C255" s="32">
        <v>10</v>
      </c>
      <c r="D255" s="15">
        <v>10</v>
      </c>
      <c r="E255" s="15">
        <v>2006</v>
      </c>
      <c r="F255" s="37">
        <v>7</v>
      </c>
      <c r="G255" s="38">
        <v>7.2557600000000004</v>
      </c>
      <c r="H255" s="38">
        <v>4.6280582308259177</v>
      </c>
      <c r="I255" s="17">
        <v>201.7568447103975</v>
      </c>
      <c r="J255" s="17">
        <v>-9999</v>
      </c>
      <c r="K255" s="17">
        <v>-9999</v>
      </c>
      <c r="L255" s="17">
        <v>-9999</v>
      </c>
      <c r="M255" s="17">
        <v>0.17129156992471062</v>
      </c>
      <c r="N255" s="17">
        <v>0</v>
      </c>
      <c r="O255" s="17">
        <v>0</v>
      </c>
      <c r="P255" s="17">
        <v>3.2856661297130066E-2</v>
      </c>
      <c r="Q255" s="17">
        <v>0.84403560414182588</v>
      </c>
      <c r="R255" s="165">
        <v>8.0530000000000008</v>
      </c>
      <c r="S255" s="21">
        <v>2.4110382669824642E-3</v>
      </c>
      <c r="T255" s="17">
        <v>2083.6999999999998</v>
      </c>
      <c r="U255" s="17">
        <v>416.3</v>
      </c>
      <c r="V255" s="27">
        <v>36.594333333333331</v>
      </c>
      <c r="W255" s="17">
        <v>-9999</v>
      </c>
      <c r="X255" s="27">
        <v>36.598599999999998</v>
      </c>
      <c r="Y255" s="27">
        <v>25.926200000000001</v>
      </c>
      <c r="Z255" s="27">
        <v>24.263100000000001</v>
      </c>
      <c r="AA255" s="17">
        <v>-9999</v>
      </c>
      <c r="AB255" s="17">
        <v>-9999</v>
      </c>
      <c r="AC255" s="17">
        <v>-9999</v>
      </c>
      <c r="AD255" s="17">
        <v>-9999</v>
      </c>
      <c r="AE255" s="17">
        <v>-9999</v>
      </c>
      <c r="AF255" s="17">
        <v>-9999</v>
      </c>
      <c r="AG255" s="17">
        <v>-9999</v>
      </c>
      <c r="AH255" s="166">
        <v>7.0675324398141566</v>
      </c>
      <c r="AI255" s="166">
        <v>0.21409877043038261</v>
      </c>
      <c r="AJ255" s="17">
        <v>-9999</v>
      </c>
      <c r="AK255" s="17">
        <v>-9999</v>
      </c>
      <c r="AL255" s="38">
        <v>1.5015583073790097</v>
      </c>
      <c r="AM255" s="84">
        <v>0.20962499999999998</v>
      </c>
      <c r="AN255" s="38">
        <v>0.11017500000000002</v>
      </c>
      <c r="AP255" s="35">
        <v>127</v>
      </c>
      <c r="AQ255" s="37">
        <v>7</v>
      </c>
      <c r="AR255" s="27">
        <v>25.926200000000001</v>
      </c>
      <c r="AS255" s="27">
        <v>24.263100000000001</v>
      </c>
      <c r="AT255" s="38">
        <v>1.5015583073790097</v>
      </c>
      <c r="AU255" s="84">
        <v>0.20962499999999998</v>
      </c>
    </row>
    <row r="256" spans="1:51" x14ac:dyDescent="0.2">
      <c r="A256" s="35">
        <v>128</v>
      </c>
      <c r="B256" s="31">
        <v>1</v>
      </c>
      <c r="C256" s="32">
        <v>2</v>
      </c>
      <c r="D256" s="15">
        <v>11</v>
      </c>
      <c r="E256" s="15">
        <v>2006</v>
      </c>
      <c r="F256" s="37">
        <v>1</v>
      </c>
      <c r="G256" s="38">
        <v>1.552</v>
      </c>
      <c r="H256" s="38">
        <v>4.4878858804553339</v>
      </c>
      <c r="I256" s="17">
        <v>195.86290952097431</v>
      </c>
      <c r="J256" s="17">
        <v>-9999</v>
      </c>
      <c r="K256" s="17">
        <v>-9999</v>
      </c>
      <c r="L256" s="17">
        <v>-9999</v>
      </c>
      <c r="M256" s="17">
        <v>2.9046095224001478E-2</v>
      </c>
      <c r="N256" s="17">
        <v>1.7730294924594072E-2</v>
      </c>
      <c r="O256" s="17">
        <v>0.21229133564473035</v>
      </c>
      <c r="P256" s="17">
        <v>3.7004861921613258E-2</v>
      </c>
      <c r="Q256" s="17">
        <v>0.9706463990920321</v>
      </c>
      <c r="R256" s="27">
        <v>8.0961892873347558</v>
      </c>
      <c r="S256" s="21">
        <v>2.3791629783466504E-3</v>
      </c>
      <c r="T256" s="17">
        <v>2029.9</v>
      </c>
      <c r="U256" s="17">
        <v>406.4</v>
      </c>
      <c r="V256" s="52">
        <v>36.265000000000001</v>
      </c>
      <c r="W256" s="17">
        <v>-9999</v>
      </c>
      <c r="X256" s="27">
        <v>36.261299999999999</v>
      </c>
      <c r="Y256" s="27">
        <v>28.715900000000001</v>
      </c>
      <c r="Z256" s="27">
        <v>23.1065</v>
      </c>
      <c r="AA256" s="17">
        <v>-9999</v>
      </c>
      <c r="AB256" s="17">
        <v>-9999</v>
      </c>
      <c r="AC256" s="17">
        <v>57.414978272129126</v>
      </c>
      <c r="AD256" s="17">
        <v>10.180024753141792</v>
      </c>
      <c r="AE256" s="17">
        <v>6.5799585896695501</v>
      </c>
      <c r="AF256" s="17">
        <f t="shared" ref="AF256:AF286" si="18">AC256/1.0247</f>
        <v>56.031012269082787</v>
      </c>
      <c r="AG256" s="17">
        <f t="shared" ref="AG256:AG286" si="19">AD256/1.0247</f>
        <v>9.9346391657478215</v>
      </c>
      <c r="AH256" s="166">
        <v>8.7857493175091381</v>
      </c>
      <c r="AI256" s="167">
        <v>0.32301298773609621</v>
      </c>
      <c r="AJ256" s="38">
        <v>76.849969259999995</v>
      </c>
      <c r="AK256" s="38">
        <v>77.949968819999995</v>
      </c>
      <c r="AL256" s="38">
        <v>1.0722479166383536</v>
      </c>
      <c r="AM256" s="84">
        <v>9.7500000000000003E-2</v>
      </c>
      <c r="AN256" s="38">
        <v>9.9840000000000012E-2</v>
      </c>
      <c r="AP256" s="35">
        <v>128</v>
      </c>
      <c r="AQ256" s="37">
        <v>1</v>
      </c>
      <c r="AR256" s="27">
        <v>28.715900000000001</v>
      </c>
      <c r="AS256" s="27">
        <v>23.1065</v>
      </c>
      <c r="AT256" s="38">
        <v>1.0722479166383536</v>
      </c>
      <c r="AU256" s="84">
        <v>9.7500000000000003E-2</v>
      </c>
      <c r="AV256" s="29">
        <f>AVERAGE(AR256:AR257)</f>
        <v>28.624949999999998</v>
      </c>
      <c r="AW256" s="29">
        <f>AVERAGE(AS256:AS257)</f>
        <v>23.135200000000001</v>
      </c>
      <c r="AX256" s="29">
        <f>AVERAGE(AT256:AT257)</f>
        <v>1.0845047578393348</v>
      </c>
      <c r="AY256" s="29">
        <f>AVERAGE(AU256:AU257)</f>
        <v>8.5637500000000005E-2</v>
      </c>
    </row>
    <row r="257" spans="1:51" x14ac:dyDescent="0.2">
      <c r="A257" s="35">
        <v>128</v>
      </c>
      <c r="B257" s="31">
        <v>1</v>
      </c>
      <c r="C257" s="32">
        <v>2</v>
      </c>
      <c r="D257" s="15">
        <v>11</v>
      </c>
      <c r="E257" s="15">
        <v>2006</v>
      </c>
      <c r="F257" s="37">
        <v>7</v>
      </c>
      <c r="G257" s="38">
        <v>7.6029999999999998</v>
      </c>
      <c r="H257" s="38">
        <v>4.4864532769437231</v>
      </c>
      <c r="I257" s="17">
        <v>195.78191737580516</v>
      </c>
      <c r="J257" s="17">
        <v>-9999</v>
      </c>
      <c r="K257" s="17">
        <v>-9999</v>
      </c>
      <c r="L257" s="17">
        <v>-9999</v>
      </c>
      <c r="M257" s="17">
        <v>0.17291873233393473</v>
      </c>
      <c r="N257" s="17">
        <v>0</v>
      </c>
      <c r="O257" s="17">
        <v>0</v>
      </c>
      <c r="P257" s="17">
        <v>2.2899825075694647E-2</v>
      </c>
      <c r="Q257" s="17">
        <v>0.85493277665308032</v>
      </c>
      <c r="R257" s="27">
        <v>8.0964973482976816</v>
      </c>
      <c r="S257" s="21">
        <v>2.4022295936753642E-3</v>
      </c>
      <c r="T257" s="17">
        <v>2050.6</v>
      </c>
      <c r="U257" s="17">
        <v>407.6</v>
      </c>
      <c r="V257" s="52">
        <v>36.258666666666663</v>
      </c>
      <c r="W257" s="17">
        <v>-9999</v>
      </c>
      <c r="X257" s="27">
        <v>36.256999999999998</v>
      </c>
      <c r="Y257" s="27">
        <v>28.533999999999999</v>
      </c>
      <c r="Z257" s="27">
        <v>23.163900000000002</v>
      </c>
      <c r="AA257" s="17">
        <v>-9999</v>
      </c>
      <c r="AB257" s="17">
        <v>-9999</v>
      </c>
      <c r="AC257" s="17">
        <v>64.739978335198444</v>
      </c>
      <c r="AD257" s="17">
        <v>11.570738517232201</v>
      </c>
      <c r="AE257" s="17">
        <v>6.5276710394856865</v>
      </c>
      <c r="AF257" s="17">
        <f t="shared" si="18"/>
        <v>63.179446018540496</v>
      </c>
      <c r="AG257" s="17">
        <f t="shared" si="19"/>
        <v>11.291830308609546</v>
      </c>
      <c r="AH257" s="166">
        <v>9.1981515319124387</v>
      </c>
      <c r="AI257" s="167">
        <v>0.39059528641701741</v>
      </c>
      <c r="AJ257" s="17">
        <v>-9999</v>
      </c>
      <c r="AK257" s="17">
        <v>-9999</v>
      </c>
      <c r="AL257" s="38">
        <v>1.0967615990403161</v>
      </c>
      <c r="AM257" s="84">
        <v>7.3775000000000007E-2</v>
      </c>
      <c r="AN257" s="38">
        <v>4.9465000000000009E-2</v>
      </c>
      <c r="AP257" s="35">
        <v>128</v>
      </c>
      <c r="AQ257" s="37">
        <v>7</v>
      </c>
      <c r="AR257" s="27">
        <v>28.533999999999999</v>
      </c>
      <c r="AS257" s="27">
        <v>23.163900000000002</v>
      </c>
      <c r="AT257" s="38">
        <v>1.0967615990403161</v>
      </c>
      <c r="AU257" s="84">
        <v>7.3775000000000007E-2</v>
      </c>
    </row>
    <row r="258" spans="1:51" x14ac:dyDescent="0.2">
      <c r="A258" s="35">
        <v>129</v>
      </c>
      <c r="B258" s="31">
        <v>1</v>
      </c>
      <c r="C258" s="32">
        <v>5</v>
      </c>
      <c r="D258" s="15">
        <v>12</v>
      </c>
      <c r="E258" s="15">
        <v>2006</v>
      </c>
      <c r="F258" s="37">
        <v>1</v>
      </c>
      <c r="G258" s="38">
        <v>1.42971</v>
      </c>
      <c r="H258" s="38">
        <v>4.4427943618266443</v>
      </c>
      <c r="I258" s="17">
        <v>193.75157790017565</v>
      </c>
      <c r="J258" s="17">
        <v>-9999</v>
      </c>
      <c r="K258" s="17">
        <v>-9999</v>
      </c>
      <c r="L258" s="17">
        <v>-9999</v>
      </c>
      <c r="M258" s="17">
        <v>0.10850134768825637</v>
      </c>
      <c r="N258" s="17">
        <v>2.5160476585705822E-3</v>
      </c>
      <c r="O258" s="171">
        <v>0</v>
      </c>
      <c r="P258" s="17">
        <v>6.2667566578320399E-2</v>
      </c>
      <c r="Q258" s="17">
        <v>1.0967195186217178</v>
      </c>
      <c r="R258" s="39">
        <v>8.0647112300091663</v>
      </c>
      <c r="S258" s="21">
        <v>2.3818637570711923E-3</v>
      </c>
      <c r="T258" s="17">
        <v>2050.4</v>
      </c>
      <c r="U258" s="17">
        <v>420.3</v>
      </c>
      <c r="V258" s="51">
        <v>36.522333333333336</v>
      </c>
      <c r="W258" s="17">
        <v>-9999</v>
      </c>
      <c r="X258" s="27">
        <v>36.529000000000003</v>
      </c>
      <c r="Y258" s="27">
        <v>27.338899999999999</v>
      </c>
      <c r="Z258" s="27">
        <v>23.7607</v>
      </c>
      <c r="AA258" s="17">
        <v>-9999</v>
      </c>
      <c r="AB258" s="17">
        <v>-9999</v>
      </c>
      <c r="AC258" s="17">
        <v>126.13792089173437</v>
      </c>
      <c r="AD258" s="17">
        <v>9.9844024321748694</v>
      </c>
      <c r="AE258" s="17">
        <v>14.739080150935768</v>
      </c>
      <c r="AF258" s="17">
        <f t="shared" si="18"/>
        <v>123.09741474747182</v>
      </c>
      <c r="AG258" s="17">
        <f t="shared" si="19"/>
        <v>9.7437322457059334</v>
      </c>
      <c r="AH258" s="166">
        <v>7.0942063711430849</v>
      </c>
      <c r="AI258" s="166">
        <v>0.25127796876185882</v>
      </c>
      <c r="AJ258" s="38">
        <v>79.183301659999998</v>
      </c>
      <c r="AK258" s="38">
        <v>73.783303819999986</v>
      </c>
      <c r="AL258" s="38">
        <v>1.5759668228069115</v>
      </c>
      <c r="AM258" s="84">
        <v>0.13162499999999999</v>
      </c>
      <c r="AN258" s="38">
        <v>0.117715</v>
      </c>
      <c r="AP258" s="35">
        <v>129</v>
      </c>
      <c r="AQ258" s="37">
        <v>1</v>
      </c>
      <c r="AR258" s="27">
        <v>27.338899999999999</v>
      </c>
      <c r="AS258" s="27">
        <v>23.7607</v>
      </c>
      <c r="AT258" s="38">
        <v>1.5759668228069115</v>
      </c>
      <c r="AU258" s="84">
        <v>0.13162499999999999</v>
      </c>
      <c r="AV258" s="29">
        <f>AVERAGE(AR258:AR259)</f>
        <v>27.09835</v>
      </c>
      <c r="AW258" s="29">
        <f>AVERAGE(AS258:AS259)</f>
        <v>23.843</v>
      </c>
      <c r="AX258" s="29">
        <f>AVERAGE(AT258:AT259)</f>
        <v>1.7476436533425668</v>
      </c>
      <c r="AY258" s="29">
        <f>AVERAGE(AU258:AU259)</f>
        <v>0.12317500000000001</v>
      </c>
    </row>
    <row r="259" spans="1:51" x14ac:dyDescent="0.2">
      <c r="A259" s="35">
        <v>129</v>
      </c>
      <c r="B259" s="31">
        <v>1</v>
      </c>
      <c r="C259" s="32">
        <v>5</v>
      </c>
      <c r="D259" s="15">
        <v>12</v>
      </c>
      <c r="E259" s="15">
        <v>2006</v>
      </c>
      <c r="F259" s="37">
        <v>7</v>
      </c>
      <c r="G259" s="38">
        <v>6.9503500000000003</v>
      </c>
      <c r="H259" s="38">
        <v>4.4219025136137891</v>
      </c>
      <c r="I259" s="17">
        <v>192.81376959956322</v>
      </c>
      <c r="J259" s="17">
        <v>-9999</v>
      </c>
      <c r="K259" s="17">
        <v>-9999</v>
      </c>
      <c r="L259" s="17">
        <v>-9999</v>
      </c>
      <c r="M259" s="17">
        <v>4.9285004348145645E-2</v>
      </c>
      <c r="N259" s="17">
        <v>0</v>
      </c>
      <c r="O259" s="171">
        <v>0</v>
      </c>
      <c r="P259" s="17">
        <v>4.433639966155771E-2</v>
      </c>
      <c r="Q259" s="17">
        <v>1.766974901869087</v>
      </c>
      <c r="R259" s="39">
        <v>8.0722473258734198</v>
      </c>
      <c r="S259" s="21">
        <v>2.3845938112455603E-3</v>
      </c>
      <c r="T259" s="17">
        <v>2048.5</v>
      </c>
      <c r="U259" s="17">
        <v>404.7</v>
      </c>
      <c r="V259" s="51">
        <v>36.537999999999997</v>
      </c>
      <c r="W259" s="17">
        <v>-9999</v>
      </c>
      <c r="X259" s="27">
        <v>36.541800000000002</v>
      </c>
      <c r="Y259" s="27">
        <v>26.857800000000001</v>
      </c>
      <c r="Z259" s="27">
        <v>23.9253</v>
      </c>
      <c r="AA259" s="17">
        <v>-9999</v>
      </c>
      <c r="AB259" s="17">
        <v>-9999</v>
      </c>
      <c r="AC259" s="17">
        <v>60.849254325708884</v>
      </c>
      <c r="AD259" s="17">
        <v>8.4079178376209427</v>
      </c>
      <c r="AE259" s="17">
        <v>8.4433266457102043</v>
      </c>
      <c r="AF259" s="17">
        <f t="shared" si="18"/>
        <v>59.382506417203949</v>
      </c>
      <c r="AG259" s="17">
        <f t="shared" si="19"/>
        <v>8.2052482069102606</v>
      </c>
      <c r="AH259" s="166">
        <v>7.0084388761617458</v>
      </c>
      <c r="AI259" s="166">
        <v>8.1693827238503977E-2</v>
      </c>
      <c r="AJ259" s="17">
        <v>-9999</v>
      </c>
      <c r="AK259" s="17">
        <v>-9999</v>
      </c>
      <c r="AL259" s="17">
        <v>1.9193204838782219</v>
      </c>
      <c r="AM259" s="84">
        <v>0.11472500000000002</v>
      </c>
      <c r="AN259" s="38">
        <v>0.115115</v>
      </c>
      <c r="AP259" s="35">
        <v>129</v>
      </c>
      <c r="AQ259" s="37">
        <v>7</v>
      </c>
      <c r="AR259" s="27">
        <v>26.857800000000001</v>
      </c>
      <c r="AS259" s="27">
        <v>23.9253</v>
      </c>
      <c r="AT259" s="17">
        <v>1.9193204838782219</v>
      </c>
      <c r="AU259" s="84">
        <v>0.11472500000000002</v>
      </c>
    </row>
    <row r="260" spans="1:51" x14ac:dyDescent="0.2">
      <c r="A260" s="35">
        <v>130</v>
      </c>
      <c r="B260" s="31">
        <v>1</v>
      </c>
      <c r="C260" s="32">
        <v>6</v>
      </c>
      <c r="D260" s="15">
        <v>2</v>
      </c>
      <c r="E260" s="15">
        <v>2007</v>
      </c>
      <c r="F260" s="37">
        <v>1</v>
      </c>
      <c r="G260" s="38">
        <v>1.47</v>
      </c>
      <c r="H260" s="38">
        <v>4.9469240408942206</v>
      </c>
      <c r="I260" s="17">
        <v>215.44863217808432</v>
      </c>
      <c r="J260" s="17">
        <v>-9999</v>
      </c>
      <c r="K260" s="17">
        <v>-9999</v>
      </c>
      <c r="L260" s="17">
        <v>-9999</v>
      </c>
      <c r="M260" s="172">
        <v>0.89649961353918495</v>
      </c>
      <c r="N260" s="173">
        <v>0.20213482072843417</v>
      </c>
      <c r="O260" s="173">
        <v>0.33115837130042508</v>
      </c>
      <c r="P260" s="174">
        <v>0.15159447707697085</v>
      </c>
      <c r="Q260" s="30">
        <v>1.8728516953706227</v>
      </c>
      <c r="R260" s="27">
        <v>8.0410524254866029</v>
      </c>
      <c r="S260" s="21">
        <v>2.4212101034342842E-3</v>
      </c>
      <c r="T260" s="17">
        <v>2098.9</v>
      </c>
      <c r="U260" s="17">
        <v>388.4</v>
      </c>
      <c r="V260" s="27">
        <v>36.768000000000001</v>
      </c>
      <c r="W260" s="17">
        <v>-9999</v>
      </c>
      <c r="X260" s="27">
        <v>36.7637</v>
      </c>
      <c r="Y260" s="27">
        <v>23.2623</v>
      </c>
      <c r="Z260" s="27">
        <v>25.195399999999999</v>
      </c>
      <c r="AA260" s="17">
        <v>-9999</v>
      </c>
      <c r="AB260" s="17">
        <v>-9999</v>
      </c>
      <c r="AC260" s="17">
        <v>395.32046743249623</v>
      </c>
      <c r="AD260" s="17">
        <v>58.176506874113876</v>
      </c>
      <c r="AE260" s="17">
        <v>7.9277226630771969</v>
      </c>
      <c r="AF260" s="17">
        <f t="shared" si="18"/>
        <v>385.79141937395946</v>
      </c>
      <c r="AG260" s="17">
        <f t="shared" si="19"/>
        <v>56.774184516554975</v>
      </c>
      <c r="AH260" s="171">
        <v>10.62991836803501</v>
      </c>
      <c r="AI260" s="166">
        <v>0.13769029664981222</v>
      </c>
      <c r="AJ260" s="38">
        <v>73.31663734</v>
      </c>
      <c r="AK260" s="38">
        <v>94.28329561999999</v>
      </c>
      <c r="AL260" s="38">
        <v>21.23603543395901</v>
      </c>
      <c r="AM260" s="38">
        <v>3.7959999999999998</v>
      </c>
      <c r="AN260" s="38">
        <v>2.8184000000000005</v>
      </c>
      <c r="AP260" s="35">
        <v>130</v>
      </c>
      <c r="AQ260" s="37">
        <v>1</v>
      </c>
      <c r="AR260" s="27">
        <v>23.2623</v>
      </c>
      <c r="AS260" s="27">
        <v>25.195399999999999</v>
      </c>
      <c r="AT260" s="38">
        <v>21.23603543395901</v>
      </c>
      <c r="AU260" s="38">
        <v>3.7959999999999998</v>
      </c>
      <c r="AV260" s="29">
        <f>AVERAGE(AR260:AR261)</f>
        <v>23.0932</v>
      </c>
      <c r="AW260" s="29">
        <f>AVERAGE(AS260:AS261)</f>
        <v>25.243200000000002</v>
      </c>
      <c r="AX260" s="29">
        <f>AVERAGE(AT260:AT261)</f>
        <v>19.640885857756238</v>
      </c>
      <c r="AY260" s="29">
        <f>AVERAGE(AU260:AU261)</f>
        <v>3.8328333333333333</v>
      </c>
    </row>
    <row r="261" spans="1:51" x14ac:dyDescent="0.2">
      <c r="A261" s="35">
        <v>130</v>
      </c>
      <c r="B261" s="31">
        <v>1</v>
      </c>
      <c r="C261" s="32">
        <v>6</v>
      </c>
      <c r="D261" s="15">
        <v>2</v>
      </c>
      <c r="E261" s="15">
        <v>2007</v>
      </c>
      <c r="F261" s="37">
        <v>7</v>
      </c>
      <c r="G261" s="38">
        <v>6.8079999999999998</v>
      </c>
      <c r="H261" s="38">
        <v>4.9855427956000646</v>
      </c>
      <c r="I261" s="17">
        <v>217.11755243236817</v>
      </c>
      <c r="J261" s="17">
        <v>-9999</v>
      </c>
      <c r="K261" s="17">
        <v>-9999</v>
      </c>
      <c r="L261" s="17">
        <v>-9999</v>
      </c>
      <c r="M261" s="175">
        <v>0.25260141372946365</v>
      </c>
      <c r="N261" s="173">
        <v>0.1181154371870108</v>
      </c>
      <c r="O261" s="173">
        <v>0.11778091315915461</v>
      </c>
      <c r="P261" s="173">
        <v>7.6691528851572183E-2</v>
      </c>
      <c r="Q261" s="30">
        <v>0.37118588870610419</v>
      </c>
      <c r="R261" s="27">
        <v>8.0482871650977454</v>
      </c>
      <c r="S261" s="21">
        <v>2.4241574640745849E-3</v>
      </c>
      <c r="T261" s="17">
        <v>2097.3000000000002</v>
      </c>
      <c r="U261" s="17">
        <v>376.1</v>
      </c>
      <c r="V261" s="27">
        <v>36.771000000000001</v>
      </c>
      <c r="W261" s="17">
        <v>-9999</v>
      </c>
      <c r="X261" s="27">
        <v>36.759799999999998</v>
      </c>
      <c r="Y261" s="27">
        <v>22.924099999999999</v>
      </c>
      <c r="Z261" s="27">
        <v>25.291</v>
      </c>
      <c r="AA261" s="17">
        <v>-9999</v>
      </c>
      <c r="AB261" s="17">
        <v>-9999</v>
      </c>
      <c r="AC261" s="17">
        <v>449.30770527175173</v>
      </c>
      <c r="AD261" s="17">
        <v>63.231904020633202</v>
      </c>
      <c r="AE261" s="17">
        <v>8.2899974456880905</v>
      </c>
      <c r="AF261" s="17">
        <f t="shared" si="18"/>
        <v>438.47731557699984</v>
      </c>
      <c r="AG261" s="17">
        <f t="shared" si="19"/>
        <v>61.707723256204943</v>
      </c>
      <c r="AH261" s="167">
        <v>17.405144527808851</v>
      </c>
      <c r="AI261" s="166">
        <v>0.23969564323304152</v>
      </c>
      <c r="AJ261" s="17">
        <v>-9999</v>
      </c>
      <c r="AK261" s="17">
        <v>-9999</v>
      </c>
      <c r="AL261" s="38">
        <v>18.045736281553463</v>
      </c>
      <c r="AM261" s="38">
        <v>3.8696666666666668</v>
      </c>
      <c r="AN261" s="38">
        <v>2.869533333333333</v>
      </c>
      <c r="AP261" s="35">
        <v>130</v>
      </c>
      <c r="AQ261" s="37">
        <v>7</v>
      </c>
      <c r="AR261" s="27">
        <v>22.924099999999999</v>
      </c>
      <c r="AS261" s="27">
        <v>25.291</v>
      </c>
      <c r="AT261" s="38">
        <v>18.045736281553463</v>
      </c>
      <c r="AU261" s="38">
        <v>3.8696666666666668</v>
      </c>
    </row>
    <row r="262" spans="1:51" x14ac:dyDescent="0.2">
      <c r="A262" s="35">
        <v>131</v>
      </c>
      <c r="B262" s="31">
        <v>1</v>
      </c>
      <c r="C262" s="32">
        <v>6</v>
      </c>
      <c r="D262" s="15">
        <v>3</v>
      </c>
      <c r="E262" s="15">
        <v>2007</v>
      </c>
      <c r="F262" s="16">
        <v>1</v>
      </c>
      <c r="G262" s="38">
        <v>0.98099999999999998</v>
      </c>
      <c r="H262" s="17">
        <v>5.1720311807788386</v>
      </c>
      <c r="I262" s="17">
        <v>225.10143625681255</v>
      </c>
      <c r="J262" s="17">
        <v>-9999</v>
      </c>
      <c r="K262" s="17">
        <v>-9999</v>
      </c>
      <c r="L262" s="17">
        <v>-9999</v>
      </c>
      <c r="M262" s="95">
        <v>6.0421242501742745E-2</v>
      </c>
      <c r="N262" s="95">
        <v>1.268025531133796E-2</v>
      </c>
      <c r="O262" s="95">
        <v>1.3573565208274057E-2</v>
      </c>
      <c r="P262" s="95">
        <v>4.1752731652075346E-2</v>
      </c>
      <c r="Q262" s="95">
        <v>1.2016993952446315</v>
      </c>
      <c r="R262" s="39">
        <v>8.0285936128023483</v>
      </c>
      <c r="S262" s="55">
        <v>2.4937821085140553E-3</v>
      </c>
      <c r="T262" s="158">
        <v>2172.8000000000002</v>
      </c>
      <c r="U262" s="112">
        <v>437.3</v>
      </c>
      <c r="V262" s="39">
        <v>36.738666666666667</v>
      </c>
      <c r="W262" s="17">
        <v>-9999</v>
      </c>
      <c r="X262" s="27">
        <v>36.749400000000001</v>
      </c>
      <c r="Y262" s="27">
        <v>24.5961</v>
      </c>
      <c r="Z262" s="27">
        <v>24.787199999999999</v>
      </c>
      <c r="AA262" s="17">
        <v>-9999</v>
      </c>
      <c r="AB262" s="17">
        <v>-9999</v>
      </c>
      <c r="AC262" s="17">
        <v>277.36486486486484</v>
      </c>
      <c r="AD262" s="17">
        <v>48.662162162162161</v>
      </c>
      <c r="AE262" s="17">
        <v>6.6497732111450514</v>
      </c>
      <c r="AF262" s="17">
        <f t="shared" si="18"/>
        <v>270.67909130951972</v>
      </c>
      <c r="AG262" s="17">
        <f t="shared" si="19"/>
        <v>47.489179430235353</v>
      </c>
      <c r="AH262" s="176">
        <v>7.4732688422976086</v>
      </c>
      <c r="AI262" s="176">
        <v>0.36096874050468636</v>
      </c>
      <c r="AJ262" s="38">
        <v>67.041639849999996</v>
      </c>
      <c r="AK262" s="38">
        <v>83.33329999999998</v>
      </c>
      <c r="AL262" s="38">
        <v>11.537896603917359</v>
      </c>
      <c r="AM262" s="38">
        <v>1.1375</v>
      </c>
      <c r="AN262" s="17">
        <v>0.75790000000000024</v>
      </c>
      <c r="AP262" s="35">
        <v>131</v>
      </c>
      <c r="AQ262" s="16">
        <v>1</v>
      </c>
      <c r="AR262" s="27">
        <v>24.5961</v>
      </c>
      <c r="AS262" s="27">
        <v>24.787199999999999</v>
      </c>
      <c r="AT262" s="38">
        <v>11.537896603917359</v>
      </c>
      <c r="AU262" s="38">
        <v>1.1375</v>
      </c>
      <c r="AV262" s="29">
        <f>AVERAGE(AR262:AR263)</f>
        <v>23.818550000000002</v>
      </c>
      <c r="AW262" s="29">
        <f>AVERAGE(AS262:AS263)</f>
        <v>25.0167</v>
      </c>
      <c r="AX262" s="29">
        <f>AVERAGE(AT262:AT263)</f>
        <v>10.246137225291378</v>
      </c>
      <c r="AY262" s="29">
        <f>AVERAGE(AU262:AU263)</f>
        <v>1.1212499999999999</v>
      </c>
    </row>
    <row r="263" spans="1:51" x14ac:dyDescent="0.2">
      <c r="A263" s="35">
        <v>131</v>
      </c>
      <c r="B263" s="31">
        <v>1</v>
      </c>
      <c r="C263" s="32">
        <v>6</v>
      </c>
      <c r="D263" s="15">
        <v>3</v>
      </c>
      <c r="E263" s="15">
        <v>2007</v>
      </c>
      <c r="F263" s="16">
        <v>7</v>
      </c>
      <c r="G263" s="38">
        <v>7.2759999999999998</v>
      </c>
      <c r="H263" s="17">
        <v>4.660673127021794</v>
      </c>
      <c r="I263" s="17">
        <v>205.6979588539424</v>
      </c>
      <c r="J263" s="17">
        <v>-9999</v>
      </c>
      <c r="K263" s="17">
        <v>-9999</v>
      </c>
      <c r="L263" s="17">
        <v>-9999</v>
      </c>
      <c r="M263" s="95">
        <v>0.11175358274670222</v>
      </c>
      <c r="N263" s="95">
        <v>3.844209729771339E-2</v>
      </c>
      <c r="O263" s="95">
        <v>0.1233626956107802</v>
      </c>
      <c r="P263" s="95">
        <v>2.8498121540864035E-2</v>
      </c>
      <c r="Q263" s="95">
        <v>1.2034034462443275</v>
      </c>
      <c r="R263" s="39">
        <v>8.0151282176859127</v>
      </c>
      <c r="S263" s="17">
        <v>-9999</v>
      </c>
      <c r="T263" s="40">
        <v>-9999</v>
      </c>
      <c r="U263" s="40">
        <v>-9999</v>
      </c>
      <c r="V263" s="39">
        <v>36.740999999999993</v>
      </c>
      <c r="W263" s="17">
        <v>-9999</v>
      </c>
      <c r="X263" s="27">
        <v>36.745399999999997</v>
      </c>
      <c r="Y263" s="27">
        <v>23.041</v>
      </c>
      <c r="Z263" s="27">
        <v>25.246200000000002</v>
      </c>
      <c r="AA263" s="17">
        <v>-9999</v>
      </c>
      <c r="AB263" s="17">
        <v>-9999</v>
      </c>
      <c r="AC263" s="17">
        <v>241.45821569304505</v>
      </c>
      <c r="AD263" s="17">
        <v>42.363938036353375</v>
      </c>
      <c r="AE263" s="17">
        <v>6.649553008980237</v>
      </c>
      <c r="AF263" s="17">
        <f t="shared" si="18"/>
        <v>235.63795812730072</v>
      </c>
      <c r="AG263" s="17">
        <f t="shared" si="19"/>
        <v>41.342771578367696</v>
      </c>
      <c r="AH263" s="176">
        <v>7.9495172521506481</v>
      </c>
      <c r="AI263" s="176">
        <v>0.24439339319095446</v>
      </c>
      <c r="AJ263" s="17">
        <v>-9999</v>
      </c>
      <c r="AK263" s="17">
        <v>-9999</v>
      </c>
      <c r="AL263" s="38">
        <v>8.9543778466653983</v>
      </c>
      <c r="AM263" s="38">
        <v>1.105</v>
      </c>
      <c r="AN263" s="17">
        <v>0.80080000000000007</v>
      </c>
      <c r="AP263" s="35">
        <v>131</v>
      </c>
      <c r="AQ263" s="16">
        <v>7</v>
      </c>
      <c r="AR263" s="27">
        <v>23.041</v>
      </c>
      <c r="AS263" s="27">
        <v>25.246200000000002</v>
      </c>
      <c r="AT263" s="38">
        <v>8.9543778466653983</v>
      </c>
      <c r="AU263" s="38">
        <v>1.105</v>
      </c>
    </row>
    <row r="264" spans="1:51" x14ac:dyDescent="0.2">
      <c r="A264" s="35">
        <v>132</v>
      </c>
      <c r="B264" s="31">
        <v>1</v>
      </c>
      <c r="C264" s="32">
        <v>10</v>
      </c>
      <c r="D264" s="15">
        <v>4</v>
      </c>
      <c r="E264" s="15">
        <v>2007</v>
      </c>
      <c r="F264" s="37">
        <v>1</v>
      </c>
      <c r="G264" s="38">
        <v>1.7350000000000001</v>
      </c>
      <c r="H264" s="17">
        <v>4.6047661779879698</v>
      </c>
      <c r="I264" s="17">
        <v>200.62477867797736</v>
      </c>
      <c r="J264" s="17">
        <v>-9999</v>
      </c>
      <c r="K264" s="17">
        <v>-9999</v>
      </c>
      <c r="L264" s="17">
        <v>-9999</v>
      </c>
      <c r="M264" s="95">
        <v>0.19525255228853</v>
      </c>
      <c r="N264" s="95">
        <v>4.5284140867455289E-2</v>
      </c>
      <c r="O264" s="95">
        <v>0.24786284961320826</v>
      </c>
      <c r="P264" s="95">
        <v>1.3460547049023781E-2</v>
      </c>
      <c r="Q264" s="95">
        <v>0.95015062034281672</v>
      </c>
      <c r="R264" s="56">
        <v>8.0267795457301698</v>
      </c>
      <c r="S264" s="21">
        <v>2.4192041988378562E-3</v>
      </c>
      <c r="T264" s="112">
        <v>2105.6</v>
      </c>
      <c r="U264" s="112">
        <v>430.4</v>
      </c>
      <c r="V264" s="27">
        <v>36.843000000000004</v>
      </c>
      <c r="W264" s="17">
        <v>-9999</v>
      </c>
      <c r="X264" s="27">
        <v>36.837200000000003</v>
      </c>
      <c r="Y264" s="27">
        <v>24.867699999999999</v>
      </c>
      <c r="Z264" s="27">
        <v>24.770900000000001</v>
      </c>
      <c r="AA264" s="17">
        <v>-9999</v>
      </c>
      <c r="AB264" s="17">
        <v>-9999</v>
      </c>
      <c r="AC264" s="17">
        <v>124.86894472327344</v>
      </c>
      <c r="AD264" s="17">
        <v>21.849339235561061</v>
      </c>
      <c r="AE264" s="17">
        <v>6.6674984510919382</v>
      </c>
      <c r="AF264" s="17">
        <f t="shared" si="18"/>
        <v>121.85902676224597</v>
      </c>
      <c r="AG264" s="17">
        <f t="shared" si="19"/>
        <v>21.322669303758232</v>
      </c>
      <c r="AH264" s="176">
        <v>6.1997367413502102</v>
      </c>
      <c r="AI264" s="176">
        <v>0.16401621550735443</v>
      </c>
      <c r="AJ264" s="38">
        <v>67.433306359999989</v>
      </c>
      <c r="AK264" s="38">
        <v>69.408305569999996</v>
      </c>
      <c r="AL264" s="38">
        <v>6.1448312458714467</v>
      </c>
      <c r="AM264" s="38">
        <v>0.46962499999999996</v>
      </c>
      <c r="AN264" s="38">
        <v>0.38317500000000004</v>
      </c>
      <c r="AP264" s="35">
        <v>132</v>
      </c>
      <c r="AQ264" s="37">
        <v>1</v>
      </c>
      <c r="AR264" s="27">
        <v>24.867699999999999</v>
      </c>
      <c r="AS264" s="27">
        <v>24.770900000000001</v>
      </c>
      <c r="AT264" s="38">
        <v>6.1448312458714467</v>
      </c>
      <c r="AU264" s="38">
        <v>0.46962499999999996</v>
      </c>
      <c r="AV264" s="29">
        <f>AVERAGE(AR264:AR265)</f>
        <v>24.4284</v>
      </c>
      <c r="AW264" s="29">
        <f>AVERAGE(AS264:AS265)</f>
        <v>24.902950000000001</v>
      </c>
      <c r="AX264" s="29">
        <f>AVERAGE(AT264:AT265)</f>
        <v>5.3181383997521881</v>
      </c>
      <c r="AY264" s="29">
        <f>AVERAGE(AU264:AU265)</f>
        <v>0.479375</v>
      </c>
    </row>
    <row r="265" spans="1:51" x14ac:dyDescent="0.2">
      <c r="A265" s="35">
        <v>132</v>
      </c>
      <c r="B265" s="31">
        <v>1</v>
      </c>
      <c r="C265" s="32">
        <v>10</v>
      </c>
      <c r="D265" s="15">
        <v>4</v>
      </c>
      <c r="E265" s="15">
        <v>2007</v>
      </c>
      <c r="F265" s="37">
        <v>7</v>
      </c>
      <c r="G265" s="38">
        <v>8.3350000000000009</v>
      </c>
      <c r="H265" s="17">
        <v>4.5336166976560524</v>
      </c>
      <c r="I265" s="17">
        <v>197.49488031415456</v>
      </c>
      <c r="J265" s="17">
        <v>-9999</v>
      </c>
      <c r="K265" s="17">
        <v>-9999</v>
      </c>
      <c r="L265" s="17">
        <v>-9999</v>
      </c>
      <c r="M265" s="95">
        <v>0.17142502635964063</v>
      </c>
      <c r="N265" s="95">
        <v>5.5817028023281076E-2</v>
      </c>
      <c r="O265" s="95">
        <v>0.18789208202316693</v>
      </c>
      <c r="P265" s="95">
        <v>1.1860570959979687E-2</v>
      </c>
      <c r="Q265" s="95">
        <v>1.1797179904471526</v>
      </c>
      <c r="R265" s="27">
        <v>8.0286366963807207</v>
      </c>
      <c r="S265" s="21">
        <v>2.4059089572173241E-3</v>
      </c>
      <c r="T265" s="112">
        <v>2092.3000000000002</v>
      </c>
      <c r="U265" s="112">
        <v>410.9</v>
      </c>
      <c r="V265" s="27">
        <v>36.846333333333327</v>
      </c>
      <c r="W265" s="17">
        <v>-9999</v>
      </c>
      <c r="X265" s="27">
        <v>36.835599999999999</v>
      </c>
      <c r="Y265" s="27">
        <v>23.989100000000001</v>
      </c>
      <c r="Z265" s="27">
        <v>25.035</v>
      </c>
      <c r="AA265" s="17">
        <v>-9999</v>
      </c>
      <c r="AB265" s="17">
        <v>-9999</v>
      </c>
      <c r="AC265" s="17">
        <v>165.45344374282286</v>
      </c>
      <c r="AD265" s="17">
        <v>30.397881721497868</v>
      </c>
      <c r="AE265" s="17">
        <v>6.3500812151475268</v>
      </c>
      <c r="AF265" s="17">
        <f t="shared" si="18"/>
        <v>161.4652520179788</v>
      </c>
      <c r="AG265" s="17">
        <f t="shared" si="19"/>
        <v>29.665152455838655</v>
      </c>
      <c r="AH265" s="176">
        <v>6.1763797803623612</v>
      </c>
      <c r="AI265" s="176">
        <v>0.14341487244799928</v>
      </c>
      <c r="AJ265" s="17">
        <v>-9999</v>
      </c>
      <c r="AK265" s="17">
        <v>-9999</v>
      </c>
      <c r="AL265" s="38">
        <v>4.4914455536329294</v>
      </c>
      <c r="AM265" s="38">
        <v>0.48912500000000003</v>
      </c>
      <c r="AN265" s="38">
        <v>0.37667499999999993</v>
      </c>
      <c r="AP265" s="35">
        <v>132</v>
      </c>
      <c r="AQ265" s="37">
        <v>7</v>
      </c>
      <c r="AR265" s="27">
        <v>23.989100000000001</v>
      </c>
      <c r="AS265" s="27">
        <v>25.035</v>
      </c>
      <c r="AT265" s="38">
        <v>4.4914455536329294</v>
      </c>
      <c r="AU265" s="38">
        <v>0.48912500000000003</v>
      </c>
    </row>
    <row r="266" spans="1:51" x14ac:dyDescent="0.2">
      <c r="A266" s="35">
        <v>133</v>
      </c>
      <c r="B266" s="31">
        <v>1</v>
      </c>
      <c r="C266" s="32">
        <v>8</v>
      </c>
      <c r="D266" s="15">
        <v>5</v>
      </c>
      <c r="E266" s="15">
        <v>2007</v>
      </c>
      <c r="F266" s="37">
        <v>1</v>
      </c>
      <c r="G266" s="38">
        <v>2.31</v>
      </c>
      <c r="H266" s="17">
        <v>4.6611513691174844</v>
      </c>
      <c r="I266" s="17">
        <v>203.28564994109121</v>
      </c>
      <c r="J266" s="17">
        <v>-9999</v>
      </c>
      <c r="K266" s="17">
        <v>-9999</v>
      </c>
      <c r="L266" s="17">
        <v>-9999</v>
      </c>
      <c r="M266" s="95">
        <v>0</v>
      </c>
      <c r="N266" s="95">
        <v>1.7132389446308949E-3</v>
      </c>
      <c r="O266" s="95">
        <v>0</v>
      </c>
      <c r="P266" s="95">
        <v>2.8212131876363903E-2</v>
      </c>
      <c r="Q266" s="95">
        <v>0.92615424083309872</v>
      </c>
      <c r="R266" s="27">
        <v>8.0427688139975348</v>
      </c>
      <c r="S266" s="21">
        <v>2.4173968260165976E-3</v>
      </c>
      <c r="T266" s="112">
        <v>2093.6</v>
      </c>
      <c r="U266" s="112">
        <v>432.8</v>
      </c>
      <c r="V266" s="39">
        <v>36.883000000000003</v>
      </c>
      <c r="W266" s="17">
        <v>-9999</v>
      </c>
      <c r="X266" s="27">
        <v>36.883899999999997</v>
      </c>
      <c r="Y266" s="27">
        <v>26.176500000000001</v>
      </c>
      <c r="Z266" s="27">
        <v>24.399899999999999</v>
      </c>
      <c r="AA266" s="17">
        <v>-9999</v>
      </c>
      <c r="AB266" s="17">
        <v>-9999</v>
      </c>
      <c r="AC266" s="84">
        <v>39.580346466488393</v>
      </c>
      <c r="AD266" s="84">
        <v>5.8552920038083283</v>
      </c>
      <c r="AE266" s="84">
        <v>7.8863822414895548</v>
      </c>
      <c r="AF266" s="17">
        <f t="shared" si="18"/>
        <v>38.626277414353858</v>
      </c>
      <c r="AG266" s="17">
        <f t="shared" si="19"/>
        <v>5.7141524385755131</v>
      </c>
      <c r="AH266" s="176">
        <v>6.3573359177337858</v>
      </c>
      <c r="AI266" s="166">
        <v>0.11438166710033984</v>
      </c>
      <c r="AJ266" s="38">
        <v>70.991638269999996</v>
      </c>
      <c r="AK266" s="38">
        <v>77.091635829999987</v>
      </c>
      <c r="AL266" s="38">
        <v>2.3326123095309406</v>
      </c>
      <c r="AM266" s="38">
        <v>0.19808750000000003</v>
      </c>
      <c r="AN266" s="38">
        <v>0.11677249999999997</v>
      </c>
      <c r="AP266" s="35">
        <v>133</v>
      </c>
      <c r="AQ266" s="37">
        <v>1</v>
      </c>
      <c r="AR266" s="27">
        <v>26.176500000000001</v>
      </c>
      <c r="AS266" s="27">
        <v>24.399899999999999</v>
      </c>
      <c r="AT266" s="38">
        <v>2.3326123095309406</v>
      </c>
      <c r="AU266" s="38">
        <v>0.19808750000000003</v>
      </c>
      <c r="AV266" s="29">
        <f>AVERAGE(AR266:AR267)</f>
        <v>25.811</v>
      </c>
      <c r="AW266" s="29">
        <f>AVERAGE(AS266:AS267)</f>
        <v>24.514099999999999</v>
      </c>
      <c r="AX266" s="29">
        <f>AVERAGE(AT266:AT267)</f>
        <v>2.4618047573938542</v>
      </c>
      <c r="AY266" s="29">
        <f>AVERAGE(AU266:AU267)</f>
        <v>0.20231250000000001</v>
      </c>
    </row>
    <row r="267" spans="1:51" x14ac:dyDescent="0.2">
      <c r="A267" s="35">
        <v>133</v>
      </c>
      <c r="B267" s="31">
        <v>1</v>
      </c>
      <c r="C267" s="32">
        <v>8</v>
      </c>
      <c r="D267" s="15">
        <v>5</v>
      </c>
      <c r="E267" s="15">
        <v>2007</v>
      </c>
      <c r="F267" s="37">
        <v>7</v>
      </c>
      <c r="G267" s="38">
        <v>10.02</v>
      </c>
      <c r="H267" s="17">
        <v>4.6897454415780739</v>
      </c>
      <c r="I267" s="17">
        <v>204.66923976682372</v>
      </c>
      <c r="J267" s="17">
        <v>-9999</v>
      </c>
      <c r="K267" s="17">
        <v>-9999</v>
      </c>
      <c r="L267" s="17">
        <v>-9999</v>
      </c>
      <c r="M267" s="95">
        <v>0.26420866332485771</v>
      </c>
      <c r="N267" s="95">
        <v>3.6846557136052893E-2</v>
      </c>
      <c r="O267" s="95">
        <v>3.1534428639471077E-3</v>
      </c>
      <c r="P267" s="95">
        <v>5.8351788244268482E-2</v>
      </c>
      <c r="Q267" s="95">
        <v>1.2031321899788634</v>
      </c>
      <c r="R267" s="27">
        <v>8.0422735501617399</v>
      </c>
      <c r="S267" s="21">
        <v>2.4029431027711447E-3</v>
      </c>
      <c r="T267" s="112">
        <v>2081.1</v>
      </c>
      <c r="U267" s="112">
        <v>419</v>
      </c>
      <c r="V267" s="39">
        <v>36.881333333333338</v>
      </c>
      <c r="W267" s="17">
        <v>-9999</v>
      </c>
      <c r="X267" s="27">
        <v>36.883699999999997</v>
      </c>
      <c r="Y267" s="27">
        <v>25.445499999999999</v>
      </c>
      <c r="Z267" s="27">
        <v>24.628299999999999</v>
      </c>
      <c r="AA267" s="17">
        <v>-9999</v>
      </c>
      <c r="AB267" s="17">
        <v>-9999</v>
      </c>
      <c r="AC267" s="84">
        <v>44.408002971589433</v>
      </c>
      <c r="AD267" s="84">
        <v>6.7744901205757273</v>
      </c>
      <c r="AE267" s="84">
        <v>7.647710141731622</v>
      </c>
      <c r="AF267" s="17">
        <f t="shared" si="18"/>
        <v>43.337565113291141</v>
      </c>
      <c r="AG267" s="17">
        <f t="shared" si="19"/>
        <v>6.6111936377239466</v>
      </c>
      <c r="AH267" s="177">
        <v>17.377785866159734</v>
      </c>
      <c r="AI267" s="167">
        <v>0.54125852888552783</v>
      </c>
      <c r="AJ267" s="17">
        <v>-9999</v>
      </c>
      <c r="AK267" s="17">
        <v>-9999</v>
      </c>
      <c r="AL267" s="38">
        <v>2.5909972052567678</v>
      </c>
      <c r="AM267" s="38">
        <v>0.20653749999999998</v>
      </c>
      <c r="AN267" s="38">
        <v>0.13900250000000003</v>
      </c>
      <c r="AP267" s="35">
        <v>133</v>
      </c>
      <c r="AQ267" s="37">
        <v>7</v>
      </c>
      <c r="AR267" s="27">
        <v>25.445499999999999</v>
      </c>
      <c r="AS267" s="27">
        <v>24.628299999999999</v>
      </c>
      <c r="AT267" s="38">
        <v>2.5909972052567678</v>
      </c>
      <c r="AU267" s="38">
        <v>0.20653749999999998</v>
      </c>
    </row>
    <row r="268" spans="1:51" x14ac:dyDescent="0.2">
      <c r="A268" s="35">
        <v>134</v>
      </c>
      <c r="B268" s="31">
        <v>1</v>
      </c>
      <c r="C268" s="32">
        <v>5</v>
      </c>
      <c r="D268" s="15">
        <v>6</v>
      </c>
      <c r="E268" s="15">
        <v>2007</v>
      </c>
      <c r="F268" s="37">
        <v>1</v>
      </c>
      <c r="G268" s="38">
        <v>2.2090000000000001</v>
      </c>
      <c r="H268" s="17">
        <v>4.5555665060530544</v>
      </c>
      <c r="I268" s="17">
        <v>198.65912503822915</v>
      </c>
      <c r="J268" s="17">
        <v>-9999</v>
      </c>
      <c r="K268" s="17">
        <v>-9999</v>
      </c>
      <c r="L268" s="17">
        <v>-9999</v>
      </c>
      <c r="M268" s="95">
        <v>7.687882530725676E-2</v>
      </c>
      <c r="N268" s="95">
        <v>1.3318181299347049E-2</v>
      </c>
      <c r="O268" s="95">
        <v>0</v>
      </c>
      <c r="P268" s="95">
        <v>4.7698483057946009E-2</v>
      </c>
      <c r="Q268" s="95">
        <v>0.59870274605149743</v>
      </c>
      <c r="R268" s="27">
        <v>8.0782316317452469</v>
      </c>
      <c r="S268" s="21">
        <v>2.4082455457633293E-3</v>
      </c>
      <c r="T268" s="112">
        <v>2064</v>
      </c>
      <c r="U268" s="112">
        <v>418.7</v>
      </c>
      <c r="V268" s="27">
        <v>36.744</v>
      </c>
      <c r="W268" s="17">
        <v>-9999</v>
      </c>
      <c r="X268" s="27">
        <v>36.744999999999997</v>
      </c>
      <c r="Y268" s="27">
        <v>27.946000000000002</v>
      </c>
      <c r="Z268" s="27">
        <v>23.725300000000001</v>
      </c>
      <c r="AA268" s="17">
        <v>-9999</v>
      </c>
      <c r="AB268" s="17">
        <v>-9999</v>
      </c>
      <c r="AC268" s="84">
        <v>35.814774392509584</v>
      </c>
      <c r="AD268" s="84">
        <v>5.5795325687781094</v>
      </c>
      <c r="AE268" s="84">
        <v>7.4887820696202736</v>
      </c>
      <c r="AF268" s="17">
        <f t="shared" si="18"/>
        <v>34.95147300918277</v>
      </c>
      <c r="AG268" s="17">
        <f t="shared" si="19"/>
        <v>5.4450400788309841</v>
      </c>
      <c r="AH268" s="176">
        <v>7.7873903685128427</v>
      </c>
      <c r="AI268" s="166">
        <v>0.3181522629143041</v>
      </c>
      <c r="AJ268" s="38">
        <v>75.741636369999995</v>
      </c>
      <c r="AK268" s="38">
        <v>84.749966100000009</v>
      </c>
      <c r="AL268" s="38">
        <v>1.0057198126376636</v>
      </c>
      <c r="AM268" s="38">
        <v>0.1061125</v>
      </c>
      <c r="AN268" s="38">
        <v>7.8747500000000054E-2</v>
      </c>
      <c r="AP268" s="35">
        <v>134</v>
      </c>
      <c r="AQ268" s="37">
        <v>1</v>
      </c>
      <c r="AR268" s="27">
        <v>27.946000000000002</v>
      </c>
      <c r="AS268" s="27">
        <v>23.725300000000001</v>
      </c>
      <c r="AT268" s="38">
        <v>1.0057198126376636</v>
      </c>
      <c r="AU268" s="38">
        <v>0.1061125</v>
      </c>
      <c r="AV268" s="29">
        <f>AVERAGE(AR268:AR269)</f>
        <v>27.874300000000002</v>
      </c>
      <c r="AW268" s="29">
        <f>AVERAGE(AS268:AS269)</f>
        <v>23.747700000000002</v>
      </c>
      <c r="AX268" s="29">
        <f>AVERAGE(AT268:AT269)</f>
        <v>1.2179048382908286</v>
      </c>
      <c r="AY268" s="29">
        <f>AVERAGE(AU268:AU269)</f>
        <v>0.10529999999999999</v>
      </c>
    </row>
    <row r="269" spans="1:51" x14ac:dyDescent="0.2">
      <c r="A269" s="35">
        <v>134</v>
      </c>
      <c r="B269" s="31">
        <v>1</v>
      </c>
      <c r="C269" s="32">
        <v>5</v>
      </c>
      <c r="D269" s="15">
        <v>6</v>
      </c>
      <c r="E269" s="15">
        <v>2007</v>
      </c>
      <c r="F269" s="37">
        <v>7</v>
      </c>
      <c r="G269" s="38">
        <v>6.9459999999999997</v>
      </c>
      <c r="H269" s="17">
        <v>4.5557767782092071</v>
      </c>
      <c r="I269" s="17">
        <v>198.65859191012495</v>
      </c>
      <c r="J269" s="17">
        <v>-9999</v>
      </c>
      <c r="K269" s="17">
        <v>-9999</v>
      </c>
      <c r="L269" s="17">
        <v>-9999</v>
      </c>
      <c r="M269" s="95">
        <v>0</v>
      </c>
      <c r="N269" s="95">
        <v>6.9688963419721837E-3</v>
      </c>
      <c r="O269" s="95">
        <v>0</v>
      </c>
      <c r="P269" s="95">
        <v>2.6953467470765009E-2</v>
      </c>
      <c r="Q269" s="95">
        <v>0.42547553858988563</v>
      </c>
      <c r="R269" s="27">
        <v>8.0757964852382447</v>
      </c>
      <c r="S269" s="21">
        <v>2.410694960117761E-3</v>
      </c>
      <c r="T269" s="112">
        <v>2067.6</v>
      </c>
      <c r="U269" s="112">
        <v>419.2</v>
      </c>
      <c r="V269" s="27">
        <v>36.748333333333335</v>
      </c>
      <c r="W269" s="17">
        <v>-9999</v>
      </c>
      <c r="X269" s="27">
        <v>36.741900000000001</v>
      </c>
      <c r="Y269" s="27">
        <v>27.802600000000002</v>
      </c>
      <c r="Z269" s="27">
        <v>23.770099999999999</v>
      </c>
      <c r="AA269" s="17">
        <v>-9999</v>
      </c>
      <c r="AB269" s="17">
        <v>-9999</v>
      </c>
      <c r="AC269" s="84">
        <v>29.152608415470144</v>
      </c>
      <c r="AD269" s="84">
        <v>5.3956929454246296</v>
      </c>
      <c r="AE269" s="84">
        <v>6.303430686054087</v>
      </c>
      <c r="AF269" s="17">
        <f t="shared" si="18"/>
        <v>28.449895984649309</v>
      </c>
      <c r="AG269" s="17">
        <f t="shared" si="19"/>
        <v>5.2656318390012977</v>
      </c>
      <c r="AH269" s="176">
        <v>7.2541635342230757</v>
      </c>
      <c r="AI269" s="166">
        <v>9.4452252217767263E-2</v>
      </c>
      <c r="AJ269" s="17">
        <v>-9999</v>
      </c>
      <c r="AK269" s="17">
        <v>-9999</v>
      </c>
      <c r="AL269" s="38">
        <v>1.4300898639439936</v>
      </c>
      <c r="AM269" s="38">
        <v>0.10448749999999998</v>
      </c>
      <c r="AN269" s="38">
        <v>8.1672500000000023E-2</v>
      </c>
      <c r="AP269" s="35">
        <v>134</v>
      </c>
      <c r="AQ269" s="37">
        <v>7</v>
      </c>
      <c r="AR269" s="27">
        <v>27.802600000000002</v>
      </c>
      <c r="AS269" s="27">
        <v>23.770099999999999</v>
      </c>
      <c r="AT269" s="38">
        <v>1.4300898639439936</v>
      </c>
      <c r="AU269" s="38">
        <v>0.10448749999999998</v>
      </c>
    </row>
    <row r="270" spans="1:51" x14ac:dyDescent="0.2">
      <c r="A270" s="35">
        <v>135</v>
      </c>
      <c r="B270" s="31">
        <v>1</v>
      </c>
      <c r="C270" s="32">
        <v>3</v>
      </c>
      <c r="D270" s="15">
        <v>7</v>
      </c>
      <c r="E270" s="15">
        <v>2007</v>
      </c>
      <c r="F270" s="37">
        <v>1</v>
      </c>
      <c r="G270" s="38">
        <v>2.427</v>
      </c>
      <c r="H270" s="17">
        <v>4.7572693639324921</v>
      </c>
      <c r="I270" s="17">
        <v>207.33316242931772</v>
      </c>
      <c r="J270" s="17">
        <v>-9999</v>
      </c>
      <c r="K270" s="17">
        <v>-9999</v>
      </c>
      <c r="L270" s="17">
        <v>-9999</v>
      </c>
      <c r="M270" s="95">
        <v>0</v>
      </c>
      <c r="N270" s="95">
        <v>2.9872009039379772E-3</v>
      </c>
      <c r="O270" s="95">
        <v>0</v>
      </c>
      <c r="P270" s="95">
        <v>3.8677736063710416E-2</v>
      </c>
      <c r="Q270" s="95">
        <v>0</v>
      </c>
      <c r="R270" s="27">
        <v>8.060203874870739</v>
      </c>
      <c r="S270" s="21">
        <v>2.4198369610568906E-3</v>
      </c>
      <c r="T270" s="112">
        <v>2085.1</v>
      </c>
      <c r="U270" s="112">
        <v>417.7</v>
      </c>
      <c r="V270" s="27">
        <v>36.880000000000003</v>
      </c>
      <c r="W270" s="17">
        <v>-9999</v>
      </c>
      <c r="X270" s="27">
        <v>36.879800000000003</v>
      </c>
      <c r="Y270" s="27">
        <v>26.480699999999999</v>
      </c>
      <c r="Z270" s="27">
        <v>24.3005</v>
      </c>
      <c r="AA270" s="17">
        <v>-9999</v>
      </c>
      <c r="AB270" s="17">
        <v>-9999</v>
      </c>
      <c r="AC270" s="84">
        <v>159.8789804360575</v>
      </c>
      <c r="AD270" s="84">
        <v>9.2547695026150247</v>
      </c>
      <c r="AE270" s="84">
        <v>20.154524337175101</v>
      </c>
      <c r="AF270" s="17">
        <f t="shared" si="18"/>
        <v>156.02515900854641</v>
      </c>
      <c r="AG270" s="17">
        <f t="shared" si="19"/>
        <v>9.0316868377232602</v>
      </c>
      <c r="AH270" s="176">
        <v>6.7163011779574049</v>
      </c>
      <c r="AI270" s="176">
        <v>0.14452345175238532</v>
      </c>
      <c r="AJ270" s="38">
        <v>73.616637219999987</v>
      </c>
      <c r="AK270" s="38">
        <v>82.1666338</v>
      </c>
      <c r="AL270" s="38">
        <v>3.7389858125026127</v>
      </c>
      <c r="AM270" s="84">
        <v>0.2442375</v>
      </c>
      <c r="AN270" s="84">
        <v>0.17878250000000001</v>
      </c>
      <c r="AP270" s="35">
        <v>135</v>
      </c>
      <c r="AQ270" s="37">
        <v>1</v>
      </c>
      <c r="AR270" s="27">
        <v>26.480699999999999</v>
      </c>
      <c r="AS270" s="27">
        <v>24.3005</v>
      </c>
      <c r="AT270" s="38">
        <v>3.7389858125026127</v>
      </c>
      <c r="AU270" s="84">
        <v>0.2442375</v>
      </c>
      <c r="AV270" s="29">
        <f>AVERAGE(AR270:AR271)</f>
        <v>25.944400000000002</v>
      </c>
      <c r="AW270" s="29">
        <f>AVERAGE(AS270:AS271)</f>
        <v>24.466250000000002</v>
      </c>
      <c r="AX270" s="29">
        <f>AVERAGE(AT270:AT271)</f>
        <v>3.7525987442374209</v>
      </c>
      <c r="AY270" s="29">
        <f>AVERAGE(AU270:AU271)</f>
        <v>0.23944375000000001</v>
      </c>
    </row>
    <row r="271" spans="1:51" x14ac:dyDescent="0.2">
      <c r="A271" s="35">
        <v>135</v>
      </c>
      <c r="B271" s="31">
        <v>1</v>
      </c>
      <c r="C271" s="32">
        <v>3</v>
      </c>
      <c r="D271" s="15">
        <v>7</v>
      </c>
      <c r="E271" s="15">
        <v>2007</v>
      </c>
      <c r="F271" s="37">
        <v>7</v>
      </c>
      <c r="G271" s="38">
        <v>7.1479999999999997</v>
      </c>
      <c r="H271" s="17">
        <v>4.6880956401280063</v>
      </c>
      <c r="I271" s="17">
        <v>204.27026682437059</v>
      </c>
      <c r="J271" s="17">
        <v>-9999</v>
      </c>
      <c r="K271" s="17">
        <v>-9999</v>
      </c>
      <c r="L271" s="17">
        <v>-9999</v>
      </c>
      <c r="M271" s="95">
        <v>6.3756790297891719E-2</v>
      </c>
      <c r="N271" s="95">
        <v>6.6308142785639051E-3</v>
      </c>
      <c r="O271" s="95">
        <v>3.3691857214360951E-3</v>
      </c>
      <c r="P271" s="95">
        <v>2.6213187090130787E-2</v>
      </c>
      <c r="Q271" s="95">
        <v>0</v>
      </c>
      <c r="R271" s="27">
        <v>8.0672145186627677</v>
      </c>
      <c r="S271" s="55">
        <v>2.4042765277327827E-3</v>
      </c>
      <c r="T271" s="112">
        <v>2066.6</v>
      </c>
      <c r="U271" s="112">
        <v>389.8</v>
      </c>
      <c r="V271" s="39">
        <v>36.866500000000002</v>
      </c>
      <c r="W271" s="17">
        <v>-9999</v>
      </c>
      <c r="X271" s="27">
        <v>36.8733</v>
      </c>
      <c r="Y271" s="27">
        <v>25.408100000000001</v>
      </c>
      <c r="Z271" s="27">
        <v>24.632000000000001</v>
      </c>
      <c r="AA271" s="17">
        <v>-9999</v>
      </c>
      <c r="AB271" s="17">
        <v>-9999</v>
      </c>
      <c r="AC271" s="84">
        <v>167.01933459752411</v>
      </c>
      <c r="AD271" s="84">
        <v>20.584626201423873</v>
      </c>
      <c r="AE271" s="84">
        <v>9.4660883543418244</v>
      </c>
      <c r="AF271" s="17">
        <f t="shared" si="18"/>
        <v>162.99339767495277</v>
      </c>
      <c r="AG271" s="17">
        <f t="shared" si="19"/>
        <v>20.088441691640359</v>
      </c>
      <c r="AH271" s="177">
        <v>11.836663807718434</v>
      </c>
      <c r="AI271" s="176">
        <v>0.19150422388816754</v>
      </c>
      <c r="AJ271" s="17">
        <v>-9999</v>
      </c>
      <c r="AK271" s="17">
        <v>-9999</v>
      </c>
      <c r="AL271" s="38">
        <v>3.7662116759722295</v>
      </c>
      <c r="AM271" s="84">
        <v>0.23465</v>
      </c>
      <c r="AN271" s="84">
        <v>0.21151000000000006</v>
      </c>
      <c r="AP271" s="35">
        <v>135</v>
      </c>
      <c r="AQ271" s="37">
        <v>7</v>
      </c>
      <c r="AR271" s="27">
        <v>25.408100000000001</v>
      </c>
      <c r="AS271" s="27">
        <v>24.632000000000001</v>
      </c>
      <c r="AT271" s="38">
        <v>3.7662116759722295</v>
      </c>
      <c r="AU271" s="84">
        <v>0.23465</v>
      </c>
    </row>
    <row r="272" spans="1:51" x14ac:dyDescent="0.2">
      <c r="A272" s="35">
        <v>136</v>
      </c>
      <c r="B272" s="31">
        <v>1</v>
      </c>
      <c r="C272" s="32">
        <v>7</v>
      </c>
      <c r="D272" s="15">
        <v>8</v>
      </c>
      <c r="E272" s="15">
        <v>2007</v>
      </c>
      <c r="F272" s="37">
        <v>1</v>
      </c>
      <c r="G272" s="38">
        <v>2.4300000000000002</v>
      </c>
      <c r="H272" s="38">
        <v>4.6444644730443922</v>
      </c>
      <c r="I272" s="17">
        <v>202.60329320740425</v>
      </c>
      <c r="J272" s="17">
        <v>-9999</v>
      </c>
      <c r="K272" s="17">
        <v>-9999</v>
      </c>
      <c r="L272" s="17">
        <v>-9999</v>
      </c>
      <c r="M272" s="95">
        <v>6.2739459138845377E-2</v>
      </c>
      <c r="N272" s="95">
        <v>4.157923691725203E-2</v>
      </c>
      <c r="O272" s="95">
        <v>0</v>
      </c>
      <c r="P272" s="95">
        <v>3.453529656249324E-2</v>
      </c>
      <c r="Q272" s="95">
        <v>0</v>
      </c>
      <c r="R272" s="27">
        <v>8.0752684880967767</v>
      </c>
      <c r="S272" s="21">
        <v>2.3906502363011607E-3</v>
      </c>
      <c r="T272" s="112">
        <v>2051.5</v>
      </c>
      <c r="U272" s="112">
        <v>431</v>
      </c>
      <c r="V272" s="56">
        <v>36.57833333333334</v>
      </c>
      <c r="W272" s="17">
        <v>-9999</v>
      </c>
      <c r="X272" s="27">
        <v>36.576099999999997</v>
      </c>
      <c r="Y272" s="27">
        <v>28.6235</v>
      </c>
      <c r="Z272" s="27">
        <v>23.374099999999999</v>
      </c>
      <c r="AA272" s="17">
        <v>-9999</v>
      </c>
      <c r="AB272" s="17">
        <v>-9999</v>
      </c>
      <c r="AC272" s="84">
        <v>83.12091241920163</v>
      </c>
      <c r="AD272" s="84">
        <v>11.53811176658653</v>
      </c>
      <c r="AE272" s="84">
        <v>8.4047025877520269</v>
      </c>
      <c r="AF272" s="17">
        <f t="shared" si="18"/>
        <v>81.11731474500013</v>
      </c>
      <c r="AG272" s="17">
        <f t="shared" si="19"/>
        <v>11.259990013259033</v>
      </c>
      <c r="AH272" s="176">
        <v>6.4912216488688159</v>
      </c>
      <c r="AI272" s="176">
        <v>0.16141492673649185</v>
      </c>
      <c r="AJ272" s="158">
        <v>88.083298099999993</v>
      </c>
      <c r="AK272" s="38">
        <v>71.366638120000005</v>
      </c>
      <c r="AL272" s="38">
        <v>3.0379453577835616</v>
      </c>
      <c r="AM272" s="38">
        <v>0.14283750000000001</v>
      </c>
      <c r="AN272" s="17">
        <v>7.3482500000000062E-2</v>
      </c>
      <c r="AP272" s="35">
        <v>136</v>
      </c>
      <c r="AQ272" s="37">
        <v>1</v>
      </c>
      <c r="AR272" s="27">
        <v>28.6235</v>
      </c>
      <c r="AS272" s="27">
        <v>23.374099999999999</v>
      </c>
      <c r="AT272" s="38">
        <v>3.0379453577835616</v>
      </c>
      <c r="AU272" s="38">
        <v>0.14283750000000001</v>
      </c>
      <c r="AV272" s="29">
        <f>AVERAGE(AR272:AR273)</f>
        <v>28.482599999999998</v>
      </c>
      <c r="AW272" s="29">
        <f>AVERAGE(AS272:AS273)</f>
        <v>23.419049999999999</v>
      </c>
      <c r="AX272" s="29">
        <f>AVERAGE(AT272:AT273)</f>
        <v>2.0551418228343721</v>
      </c>
      <c r="AY272" s="29">
        <f>AVERAGE(AU272:AU273)</f>
        <v>0.14584374999999999</v>
      </c>
    </row>
    <row r="273" spans="1:51" x14ac:dyDescent="0.2">
      <c r="A273" s="35">
        <v>136</v>
      </c>
      <c r="B273" s="31">
        <v>1</v>
      </c>
      <c r="C273" s="32">
        <v>7</v>
      </c>
      <c r="D273" s="15">
        <v>8</v>
      </c>
      <c r="E273" s="15">
        <v>2007</v>
      </c>
      <c r="F273" s="37">
        <v>7</v>
      </c>
      <c r="G273" s="38">
        <v>6.9059999999999997</v>
      </c>
      <c r="H273" s="38">
        <v>4.549227198252769</v>
      </c>
      <c r="I273" s="17">
        <v>198.43606300263409</v>
      </c>
      <c r="J273" s="17">
        <v>-9999</v>
      </c>
      <c r="K273" s="17">
        <v>-9999</v>
      </c>
      <c r="L273" s="17">
        <v>-9999</v>
      </c>
      <c r="M273" s="95">
        <v>2.2228664094331108E-2</v>
      </c>
      <c r="N273" s="95">
        <v>6.232754106150043E-2</v>
      </c>
      <c r="O273" s="95">
        <v>0</v>
      </c>
      <c r="P273" s="95">
        <v>5.1068369512196093E-2</v>
      </c>
      <c r="Q273" s="95">
        <v>0</v>
      </c>
      <c r="R273" s="27">
        <v>8.083235509481419</v>
      </c>
      <c r="S273" s="21">
        <v>2.4381909916125705E-3</v>
      </c>
      <c r="T273" s="112">
        <v>2089</v>
      </c>
      <c r="U273" s="112">
        <v>425.4</v>
      </c>
      <c r="V273" s="56">
        <v>36.576999999999998</v>
      </c>
      <c r="W273" s="17">
        <v>-9999</v>
      </c>
      <c r="X273" s="27">
        <v>36.571199999999997</v>
      </c>
      <c r="Y273" s="27">
        <v>28.341699999999999</v>
      </c>
      <c r="Z273" s="27">
        <v>23.463999999999999</v>
      </c>
      <c r="AA273" s="17">
        <v>-9999</v>
      </c>
      <c r="AB273" s="17">
        <v>-9999</v>
      </c>
      <c r="AC273" s="84">
        <v>81.949467613580296</v>
      </c>
      <c r="AD273" s="84">
        <v>12.777144952287598</v>
      </c>
      <c r="AE273" s="84">
        <v>7.4827132800685829</v>
      </c>
      <c r="AF273" s="17">
        <f t="shared" si="18"/>
        <v>79.974107166566114</v>
      </c>
      <c r="AG273" s="17">
        <f t="shared" si="19"/>
        <v>12.4691567798259</v>
      </c>
      <c r="AH273" s="176">
        <v>5.9796225037936175</v>
      </c>
      <c r="AI273" s="176">
        <v>0.15856750740973805</v>
      </c>
      <c r="AJ273" s="17">
        <v>-9999</v>
      </c>
      <c r="AK273" s="17">
        <v>-9999</v>
      </c>
      <c r="AL273" s="112">
        <v>1.0723382878851826</v>
      </c>
      <c r="AM273" s="38">
        <v>0.14885000000000001</v>
      </c>
      <c r="AN273" s="17">
        <v>6.7209999999999992E-2</v>
      </c>
      <c r="AP273" s="35">
        <v>136</v>
      </c>
      <c r="AQ273" s="37">
        <v>7</v>
      </c>
      <c r="AR273" s="27">
        <v>28.341699999999999</v>
      </c>
      <c r="AS273" s="27">
        <v>23.463999999999999</v>
      </c>
      <c r="AT273" s="112">
        <v>1.0723382878851826</v>
      </c>
      <c r="AU273" s="38">
        <v>0.14885000000000001</v>
      </c>
    </row>
    <row r="274" spans="1:51" x14ac:dyDescent="0.2">
      <c r="A274" s="35">
        <v>137</v>
      </c>
      <c r="B274" s="31">
        <v>1</v>
      </c>
      <c r="C274" s="32">
        <v>4</v>
      </c>
      <c r="D274" s="15">
        <v>9</v>
      </c>
      <c r="E274" s="15">
        <v>2007</v>
      </c>
      <c r="F274" s="37">
        <v>1</v>
      </c>
      <c r="G274" s="38">
        <v>1.996</v>
      </c>
      <c r="H274" s="38">
        <v>4.6100000000000003</v>
      </c>
      <c r="I274" s="17">
        <v>201.23182582404024</v>
      </c>
      <c r="J274" s="17">
        <v>-9999</v>
      </c>
      <c r="K274" s="17">
        <v>-9999</v>
      </c>
      <c r="L274" s="17">
        <v>-9999</v>
      </c>
      <c r="M274" s="95">
        <v>0.5904822315613758</v>
      </c>
      <c r="N274" s="95">
        <v>1.112954898869513E-2</v>
      </c>
      <c r="O274" s="95">
        <v>0</v>
      </c>
      <c r="P274" s="95">
        <v>2.3774142714687786E-2</v>
      </c>
      <c r="Q274" s="95">
        <v>1.3837177047439768</v>
      </c>
      <c r="R274" s="27">
        <v>8.106532465683923</v>
      </c>
      <c r="S274" s="55">
        <v>2.3435275126536675E-3</v>
      </c>
      <c r="T274" s="40">
        <v>1994.4</v>
      </c>
      <c r="U274" s="40">
        <v>392.6</v>
      </c>
      <c r="V274" s="27">
        <v>35.863333333333337</v>
      </c>
      <c r="W274" s="17">
        <v>-9999</v>
      </c>
      <c r="X274" s="27">
        <v>35.838500000000003</v>
      </c>
      <c r="Y274" s="27">
        <v>29.040800000000001</v>
      </c>
      <c r="Z274" s="27">
        <v>22.680099999999999</v>
      </c>
      <c r="AA274" s="17">
        <v>-9999</v>
      </c>
      <c r="AB274" s="17">
        <v>-9999</v>
      </c>
      <c r="AC274" s="84">
        <v>54.727452540336181</v>
      </c>
      <c r="AD274" s="84">
        <v>7.986337532917787</v>
      </c>
      <c r="AE274" s="84">
        <v>7.9947403133442654</v>
      </c>
      <c r="AF274" s="17">
        <f t="shared" si="18"/>
        <v>53.40826831300496</v>
      </c>
      <c r="AG274" s="17">
        <f t="shared" si="19"/>
        <v>7.7938299335588832</v>
      </c>
      <c r="AH274" s="176">
        <v>5.8583955955935787</v>
      </c>
      <c r="AI274" s="176">
        <v>0.16288634152581138</v>
      </c>
      <c r="AJ274" s="38">
        <v>80.416634499999986</v>
      </c>
      <c r="AK274" s="38">
        <v>85.416632500000006</v>
      </c>
      <c r="AL274" s="38">
        <v>1.157774917557203</v>
      </c>
      <c r="AM274" s="17">
        <v>0.1126125</v>
      </c>
      <c r="AN274" s="17">
        <v>6.9387500000000019E-2</v>
      </c>
      <c r="AP274" s="35">
        <v>137</v>
      </c>
      <c r="AQ274" s="37">
        <v>1</v>
      </c>
      <c r="AR274" s="27">
        <v>29.040800000000001</v>
      </c>
      <c r="AS274" s="27">
        <v>22.680099999999999</v>
      </c>
      <c r="AT274" s="38">
        <v>1.157774917557203</v>
      </c>
      <c r="AU274" s="17">
        <v>0.1126125</v>
      </c>
      <c r="AV274" s="29">
        <f>AVERAGE(AR274:AR275)</f>
        <v>28.850149999999999</v>
      </c>
      <c r="AW274" s="29">
        <f>AVERAGE(AS274:AS275)</f>
        <v>22.7423</v>
      </c>
      <c r="AX274" s="29">
        <f>AVERAGE(AT274:AT275)</f>
        <v>1.2210857823502188</v>
      </c>
      <c r="AY274" s="29">
        <f>AVERAGE(AU274:AU275)</f>
        <v>0.116025</v>
      </c>
    </row>
    <row r="275" spans="1:51" x14ac:dyDescent="0.2">
      <c r="A275" s="35">
        <v>137</v>
      </c>
      <c r="B275" s="31">
        <v>1</v>
      </c>
      <c r="C275" s="32">
        <v>4</v>
      </c>
      <c r="D275" s="15">
        <v>9</v>
      </c>
      <c r="E275" s="15">
        <v>2007</v>
      </c>
      <c r="F275" s="37">
        <v>7</v>
      </c>
      <c r="G275" s="38">
        <v>6.9560000000000004</v>
      </c>
      <c r="H275" s="38">
        <v>4.6500000000000004</v>
      </c>
      <c r="I275" s="17">
        <v>216.29345656878814</v>
      </c>
      <c r="J275" s="17">
        <v>-9999</v>
      </c>
      <c r="K275" s="17">
        <v>-9999</v>
      </c>
      <c r="L275" s="17">
        <v>-9999</v>
      </c>
      <c r="M275" s="95">
        <v>0.42979187011918429</v>
      </c>
      <c r="N275" s="95">
        <v>5.4592848497381483E-2</v>
      </c>
      <c r="O275" s="95">
        <v>0.62641809222053058</v>
      </c>
      <c r="P275" s="95">
        <v>6.3355807450634502E-2</v>
      </c>
      <c r="Q275" s="95">
        <v>1.3548889090257414</v>
      </c>
      <c r="R275" s="27">
        <v>8.0813171144163167</v>
      </c>
      <c r="S275" s="55">
        <v>2.349463378976094E-3</v>
      </c>
      <c r="T275" s="40">
        <v>2016.4</v>
      </c>
      <c r="U275" s="40">
        <v>419.2</v>
      </c>
      <c r="V275" s="27">
        <v>35.841666666666669</v>
      </c>
      <c r="W275" s="17">
        <v>-9999</v>
      </c>
      <c r="X275" s="27">
        <v>35.834499999999998</v>
      </c>
      <c r="Y275" s="27">
        <v>28.659500000000001</v>
      </c>
      <c r="Z275" s="27">
        <v>22.804500000000001</v>
      </c>
      <c r="AA275" s="17">
        <v>-9999</v>
      </c>
      <c r="AB275" s="17">
        <v>-9999</v>
      </c>
      <c r="AC275" s="84">
        <v>70.290869078696844</v>
      </c>
      <c r="AD275" s="84">
        <v>9.5061152513821927</v>
      </c>
      <c r="AE275" s="84">
        <v>8.6266589197119838</v>
      </c>
      <c r="AF275" s="17">
        <f t="shared" si="18"/>
        <v>68.596534672291256</v>
      </c>
      <c r="AG275" s="17">
        <f t="shared" si="19"/>
        <v>9.2769739937368918</v>
      </c>
      <c r="AH275" s="176">
        <v>4.6958622112069621</v>
      </c>
      <c r="AI275" s="178">
        <v>9.1257183390788879E-2</v>
      </c>
      <c r="AJ275" s="17">
        <v>-9999</v>
      </c>
      <c r="AK275" s="17">
        <v>-9999</v>
      </c>
      <c r="AL275" s="38">
        <v>1.2843966471432349</v>
      </c>
      <c r="AM275" s="17">
        <v>0.1194375</v>
      </c>
      <c r="AN275" s="17">
        <v>7.4262500000000009E-2</v>
      </c>
      <c r="AP275" s="35">
        <v>137</v>
      </c>
      <c r="AQ275" s="37">
        <v>7</v>
      </c>
      <c r="AR275" s="27">
        <v>28.659500000000001</v>
      </c>
      <c r="AS275" s="27">
        <v>22.804500000000001</v>
      </c>
      <c r="AT275" s="38">
        <v>1.2843966471432349</v>
      </c>
      <c r="AU275" s="17">
        <v>0.1194375</v>
      </c>
    </row>
    <row r="276" spans="1:51" x14ac:dyDescent="0.2">
      <c r="A276" s="35">
        <v>138</v>
      </c>
      <c r="B276" s="31">
        <v>1</v>
      </c>
      <c r="C276" s="32">
        <v>9</v>
      </c>
      <c r="D276" s="15">
        <v>10</v>
      </c>
      <c r="E276" s="15">
        <v>2007</v>
      </c>
      <c r="F276" s="37">
        <v>1</v>
      </c>
      <c r="G276" s="38">
        <v>1.712</v>
      </c>
      <c r="H276" s="38">
        <v>4.5398748630436128</v>
      </c>
      <c r="I276" s="17">
        <v>198.09024634422897</v>
      </c>
      <c r="J276" s="17">
        <v>-9999</v>
      </c>
      <c r="K276" s="17">
        <v>-9999</v>
      </c>
      <c r="L276" s="17">
        <v>-9999</v>
      </c>
      <c r="M276" s="95">
        <v>0.5297842964257462</v>
      </c>
      <c r="N276" s="95">
        <v>4.7617873521419399E-2</v>
      </c>
      <c r="O276" s="95">
        <v>7.5470011867044204E-2</v>
      </c>
      <c r="P276" s="95">
        <v>3.9886609810212699E-2</v>
      </c>
      <c r="Q276" s="181">
        <v>1.3340763226510606</v>
      </c>
      <c r="R276" s="27">
        <v>8.095512936723285</v>
      </c>
      <c r="S276" s="21">
        <v>2.3981752463067079E-3</v>
      </c>
      <c r="T276" s="83">
        <v>2045.3</v>
      </c>
      <c r="U276" s="83">
        <v>410.9</v>
      </c>
      <c r="V276" s="57">
        <v>36.506</v>
      </c>
      <c r="W276" s="17">
        <v>-9999</v>
      </c>
      <c r="X276" s="27">
        <v>36.4818</v>
      </c>
      <c r="Y276" s="27">
        <v>28.8323</v>
      </c>
      <c r="Z276" s="27">
        <v>23.2334</v>
      </c>
      <c r="AA276" s="17">
        <v>-9999</v>
      </c>
      <c r="AB276" s="17">
        <v>-9999</v>
      </c>
      <c r="AC276" s="84">
        <v>71.170893329955618</v>
      </c>
      <c r="AD276" s="84">
        <v>10.785949090178651</v>
      </c>
      <c r="AE276" s="84">
        <v>7.6982292601914111</v>
      </c>
      <c r="AF276" s="17">
        <f t="shared" si="18"/>
        <v>69.455346276915805</v>
      </c>
      <c r="AG276" s="17">
        <f t="shared" si="19"/>
        <v>10.52595792932434</v>
      </c>
      <c r="AH276" s="17">
        <v>-9999</v>
      </c>
      <c r="AI276" s="17">
        <v>-9999</v>
      </c>
      <c r="AJ276" s="42">
        <v>232.33324039999997</v>
      </c>
      <c r="AK276" s="72">
        <v>74.599970159999998</v>
      </c>
      <c r="AL276" s="38">
        <v>1.4793976829339464</v>
      </c>
      <c r="AM276" s="17">
        <v>9.051250000000001E-2</v>
      </c>
      <c r="AN276" s="17">
        <v>8.3167500000000005E-2</v>
      </c>
      <c r="AP276" s="35">
        <v>138</v>
      </c>
      <c r="AQ276" s="37">
        <v>1</v>
      </c>
      <c r="AR276" s="27">
        <v>28.8323</v>
      </c>
      <c r="AS276" s="27">
        <v>23.2334</v>
      </c>
      <c r="AT276" s="38">
        <v>1.4793976829339464</v>
      </c>
      <c r="AU276" s="17">
        <v>9.051250000000001E-2</v>
      </c>
      <c r="AV276" s="29">
        <f>AVERAGE(AR276:AR277)</f>
        <v>28.729399999999998</v>
      </c>
      <c r="AW276" s="29">
        <f>AVERAGE(AS276:AS277)</f>
        <v>23.268699999999999</v>
      </c>
      <c r="AX276" s="29">
        <f>AVERAGE(AT276:AT277)</f>
        <v>1.4886431382548886</v>
      </c>
      <c r="AY276" s="29">
        <f>AVERAGE(AU276:AU277)</f>
        <v>9.2706250000000018E-2</v>
      </c>
    </row>
    <row r="277" spans="1:51" x14ac:dyDescent="0.2">
      <c r="A277" s="35">
        <v>138</v>
      </c>
      <c r="B277" s="31">
        <v>1</v>
      </c>
      <c r="C277" s="32">
        <v>9</v>
      </c>
      <c r="D277" s="15">
        <v>10</v>
      </c>
      <c r="E277" s="15">
        <v>2007</v>
      </c>
      <c r="F277" s="37">
        <v>7</v>
      </c>
      <c r="G277" s="38">
        <v>7.0730000000000004</v>
      </c>
      <c r="H277" s="38">
        <v>4.5429052013077618</v>
      </c>
      <c r="I277" s="17">
        <v>198.17472485619004</v>
      </c>
      <c r="J277" s="17">
        <v>-9999</v>
      </c>
      <c r="K277" s="17">
        <v>-9999</v>
      </c>
      <c r="L277" s="17">
        <v>-9999</v>
      </c>
      <c r="M277" s="95">
        <v>0.1052386080448805</v>
      </c>
      <c r="N277" s="95">
        <v>3.8839546840272729E-2</v>
      </c>
      <c r="O277" s="95">
        <v>5.260302951678187E-2</v>
      </c>
      <c r="P277" s="95">
        <v>2.1508399707345093E-2</v>
      </c>
      <c r="Q277" s="181">
        <v>1.423886278587742</v>
      </c>
      <c r="R277" s="27">
        <v>8.093256878066466</v>
      </c>
      <c r="S277" s="21">
        <v>2.4038794608092404E-3</v>
      </c>
      <c r="T277" s="83">
        <v>2052.4</v>
      </c>
      <c r="U277" s="83">
        <v>412.1</v>
      </c>
      <c r="V277" s="57">
        <v>36.477666666666664</v>
      </c>
      <c r="W277" s="17">
        <v>-9999</v>
      </c>
      <c r="X277" s="27">
        <v>36.484200000000001</v>
      </c>
      <c r="Y277" s="27">
        <v>28.6265</v>
      </c>
      <c r="Z277" s="27">
        <v>23.303999999999998</v>
      </c>
      <c r="AA277" s="17">
        <v>-9999</v>
      </c>
      <c r="AB277" s="17">
        <v>-9999</v>
      </c>
      <c r="AC277" s="84">
        <v>72.129134139767302</v>
      </c>
      <c r="AD277" s="84">
        <v>8.5315011109635659</v>
      </c>
      <c r="AE277" s="84">
        <v>9.8635228902749361</v>
      </c>
      <c r="AF277" s="17">
        <f t="shared" si="18"/>
        <v>70.390489059985654</v>
      </c>
      <c r="AG277" s="17">
        <f t="shared" si="19"/>
        <v>8.3258525529067686</v>
      </c>
      <c r="AH277" s="17">
        <v>-9999</v>
      </c>
      <c r="AI277" s="17">
        <v>-9999</v>
      </c>
      <c r="AJ277" s="17">
        <v>-9999</v>
      </c>
      <c r="AK277" s="17">
        <v>-9999</v>
      </c>
      <c r="AL277" s="38">
        <v>1.497888593575831</v>
      </c>
      <c r="AM277" s="17">
        <v>9.4900000000000012E-2</v>
      </c>
      <c r="AN277" s="17">
        <v>7.9559999999999992E-2</v>
      </c>
      <c r="AP277" s="35">
        <v>138</v>
      </c>
      <c r="AQ277" s="37">
        <v>7</v>
      </c>
      <c r="AR277" s="27">
        <v>28.6265</v>
      </c>
      <c r="AS277" s="27">
        <v>23.303999999999998</v>
      </c>
      <c r="AT277" s="38">
        <v>1.497888593575831</v>
      </c>
      <c r="AU277" s="17">
        <v>9.4900000000000012E-2</v>
      </c>
    </row>
    <row r="278" spans="1:51" x14ac:dyDescent="0.2">
      <c r="A278" s="35">
        <v>140</v>
      </c>
      <c r="B278" s="31">
        <v>1</v>
      </c>
      <c r="C278" s="32">
        <v>11</v>
      </c>
      <c r="D278" s="15">
        <v>12</v>
      </c>
      <c r="E278" s="15">
        <v>2007</v>
      </c>
      <c r="F278" s="37">
        <v>1</v>
      </c>
      <c r="G278" s="38">
        <v>2.01247</v>
      </c>
      <c r="H278" s="38">
        <v>4.516806493340475</v>
      </c>
      <c r="I278" s="17">
        <v>197.03626188853863</v>
      </c>
      <c r="J278" s="17">
        <v>-9999</v>
      </c>
      <c r="K278" s="17">
        <v>-9999</v>
      </c>
      <c r="L278" s="17">
        <v>-9999</v>
      </c>
      <c r="M278" s="95">
        <v>9.9510290783234812E-2</v>
      </c>
      <c r="N278" s="95">
        <v>3.2629013861325822E-2</v>
      </c>
      <c r="O278" s="95">
        <v>3.2629013861325822E-2</v>
      </c>
      <c r="P278" s="95">
        <v>3.7898890464944129E-2</v>
      </c>
      <c r="Q278" s="181">
        <v>1.8973668220328395</v>
      </c>
      <c r="R278" s="27">
        <v>8.0840330925990784</v>
      </c>
      <c r="S278" s="21">
        <v>2.3706171460704827E-3</v>
      </c>
      <c r="T278" s="83">
        <v>2029.5</v>
      </c>
      <c r="U278" s="83">
        <v>406.5</v>
      </c>
      <c r="V278" s="58">
        <v>36.345999999999997</v>
      </c>
      <c r="W278" s="17">
        <v>-9999</v>
      </c>
      <c r="X278" s="27">
        <v>36.334200000000003</v>
      </c>
      <c r="Y278" s="27">
        <v>27.9589</v>
      </c>
      <c r="Z278" s="27">
        <v>23.411899999999999</v>
      </c>
      <c r="AA278" s="17">
        <v>-9999</v>
      </c>
      <c r="AB278" s="17">
        <v>-9999</v>
      </c>
      <c r="AC278" s="84">
        <v>56.568704745622057</v>
      </c>
      <c r="AD278" s="143">
        <v>1.6535187095373021</v>
      </c>
      <c r="AE278" s="143">
        <v>39.912957635473852</v>
      </c>
      <c r="AF278" s="17">
        <f t="shared" si="18"/>
        <v>55.205137840950577</v>
      </c>
      <c r="AG278" s="50">
        <f t="shared" si="19"/>
        <v>1.6136612760196176</v>
      </c>
      <c r="AH278" s="17">
        <v>-9999</v>
      </c>
      <c r="AI278" s="17">
        <v>-9999</v>
      </c>
      <c r="AJ278" s="38">
        <v>75.291636549999993</v>
      </c>
      <c r="AK278" s="17">
        <v>-9999</v>
      </c>
      <c r="AL278" s="38">
        <v>1.020919913824704</v>
      </c>
      <c r="AM278" s="17">
        <v>0.1326</v>
      </c>
      <c r="AN278" s="17">
        <v>0.10816000000000001</v>
      </c>
      <c r="AP278" s="35">
        <v>140</v>
      </c>
      <c r="AQ278" s="37">
        <v>1</v>
      </c>
      <c r="AR278" s="27">
        <v>27.9589</v>
      </c>
      <c r="AS278" s="27">
        <v>23.411899999999999</v>
      </c>
      <c r="AT278" s="38">
        <v>1.020919913824704</v>
      </c>
      <c r="AU278" s="17">
        <v>0.1326</v>
      </c>
      <c r="AV278" s="29">
        <f>AVERAGE(AR278:AR279)</f>
        <v>27.769849999999998</v>
      </c>
      <c r="AW278" s="29">
        <f>AVERAGE(AS278:AS279)</f>
        <v>23.473849999999999</v>
      </c>
      <c r="AX278" s="29">
        <f>AVERAGE(AT278:AT279)</f>
        <v>1.0771084571623926</v>
      </c>
      <c r="AY278" s="29">
        <f>AVERAGE(AU278:AU279)</f>
        <v>0.12983749999999999</v>
      </c>
    </row>
    <row r="279" spans="1:51" x14ac:dyDescent="0.2">
      <c r="A279" s="35">
        <v>140</v>
      </c>
      <c r="B279" s="31">
        <v>1</v>
      </c>
      <c r="C279" s="32">
        <v>11</v>
      </c>
      <c r="D279" s="15">
        <v>12</v>
      </c>
      <c r="E279" s="15">
        <v>2007</v>
      </c>
      <c r="F279" s="37">
        <v>7</v>
      </c>
      <c r="G279" s="38">
        <v>6.6724100000000002</v>
      </c>
      <c r="H279" s="38">
        <v>4.4451635759868173</v>
      </c>
      <c r="I279" s="17">
        <v>193.87713475542753</v>
      </c>
      <c r="J279" s="17">
        <v>-9999</v>
      </c>
      <c r="K279" s="17">
        <v>-9999</v>
      </c>
      <c r="L279" s="17">
        <v>-9999</v>
      </c>
      <c r="M279" s="95">
        <v>0.48734029082051578</v>
      </c>
      <c r="N279" s="95">
        <v>0.20600242411671793</v>
      </c>
      <c r="O279" s="95">
        <v>0.7921820451701661</v>
      </c>
      <c r="P279" s="69">
        <v>8.8756911023476215E-2</v>
      </c>
      <c r="Q279" s="181">
        <v>1.7537926996375885</v>
      </c>
      <c r="R279" s="27">
        <v>8.0853724885899041</v>
      </c>
      <c r="S279" s="21">
        <v>2.3790234510084685E-3</v>
      </c>
      <c r="T279" s="83">
        <v>2036.4</v>
      </c>
      <c r="U279" s="83">
        <v>400.8</v>
      </c>
      <c r="V279" s="58">
        <v>36.323</v>
      </c>
      <c r="W279" s="17">
        <v>-9999</v>
      </c>
      <c r="X279" s="27">
        <v>36.334699999999998</v>
      </c>
      <c r="Y279" s="27">
        <v>27.5808</v>
      </c>
      <c r="Z279" s="27">
        <v>23.535799999999998</v>
      </c>
      <c r="AA279" s="17">
        <v>-9999</v>
      </c>
      <c r="AB279" s="17">
        <v>-9999</v>
      </c>
      <c r="AC279" s="84">
        <v>76.570937594776069</v>
      </c>
      <c r="AD279" s="84">
        <v>7.3356666802474786</v>
      </c>
      <c r="AE279" s="84">
        <v>12.177865274029188</v>
      </c>
      <c r="AF279" s="17">
        <f t="shared" si="18"/>
        <v>74.72522454842985</v>
      </c>
      <c r="AG279" s="17">
        <f t="shared" si="19"/>
        <v>7.1588432519249334</v>
      </c>
      <c r="AH279" s="17">
        <v>-9999</v>
      </c>
      <c r="AI279" s="17">
        <v>-9999</v>
      </c>
      <c r="AJ279" s="17">
        <v>-9999</v>
      </c>
      <c r="AK279" s="17">
        <v>-9999</v>
      </c>
      <c r="AL279" s="38">
        <v>1.1332970005000811</v>
      </c>
      <c r="AM279" s="17">
        <v>0.12707499999999999</v>
      </c>
      <c r="AN279" s="17">
        <v>0.10614500000000004</v>
      </c>
      <c r="AP279" s="35">
        <v>140</v>
      </c>
      <c r="AQ279" s="37">
        <v>7</v>
      </c>
      <c r="AR279" s="27">
        <v>27.5808</v>
      </c>
      <c r="AS279" s="27">
        <v>23.535799999999998</v>
      </c>
      <c r="AT279" s="38">
        <v>1.1332970005000811</v>
      </c>
      <c r="AU279" s="17">
        <v>0.12707499999999999</v>
      </c>
    </row>
    <row r="280" spans="1:51" x14ac:dyDescent="0.2">
      <c r="A280" s="35">
        <v>141</v>
      </c>
      <c r="B280" s="31">
        <v>1</v>
      </c>
      <c r="C280" s="32">
        <v>10</v>
      </c>
      <c r="D280" s="15">
        <v>1</v>
      </c>
      <c r="E280" s="15">
        <v>2008</v>
      </c>
      <c r="F280" s="37">
        <v>1</v>
      </c>
      <c r="G280" s="38">
        <v>2.5139999999999998</v>
      </c>
      <c r="H280" s="38">
        <v>4.479560206858288</v>
      </c>
      <c r="I280" s="17">
        <v>195.26092924387069</v>
      </c>
      <c r="J280" s="17">
        <v>-9999</v>
      </c>
      <c r="K280" s="17">
        <v>-9999</v>
      </c>
      <c r="L280" s="17">
        <v>-9999</v>
      </c>
      <c r="M280" s="95">
        <v>0.51466604057500298</v>
      </c>
      <c r="N280" s="95">
        <v>0.1971333004122896</v>
      </c>
      <c r="O280" s="180">
        <v>0.97810204568000925</v>
      </c>
      <c r="P280" s="180">
        <v>8.9581069138036207E-2</v>
      </c>
      <c r="Q280" s="182">
        <v>0.54594704944304961</v>
      </c>
      <c r="R280" s="27">
        <v>8.0628319019618058</v>
      </c>
      <c r="S280" s="21">
        <v>2.3753183135675261E-3</v>
      </c>
      <c r="T280" s="83">
        <v>2043.7</v>
      </c>
      <c r="U280" s="83">
        <v>406.6</v>
      </c>
      <c r="V280" s="27">
        <v>36.791333333333334</v>
      </c>
      <c r="W280" s="17">
        <v>-9999</v>
      </c>
      <c r="X280" s="27">
        <v>36.7759</v>
      </c>
      <c r="Y280" s="27">
        <v>26.485199999999999</v>
      </c>
      <c r="Z280" s="27">
        <v>24.220700000000001</v>
      </c>
      <c r="AA280" s="17">
        <v>-9999</v>
      </c>
      <c r="AB280" s="17">
        <v>-9999</v>
      </c>
      <c r="AC280" s="84">
        <v>92.533635143505322</v>
      </c>
      <c r="AD280" s="84">
        <v>12.981974479706157</v>
      </c>
      <c r="AE280" s="84">
        <v>8.3158311423414872</v>
      </c>
      <c r="AF280" s="17">
        <f t="shared" si="18"/>
        <v>90.303147402659633</v>
      </c>
      <c r="AG280" s="17">
        <f t="shared" si="19"/>
        <v>12.66904897014361</v>
      </c>
      <c r="AH280" s="17">
        <v>-9999</v>
      </c>
      <c r="AI280" s="17">
        <v>-9999</v>
      </c>
      <c r="AJ280" s="112">
        <v>90.333297200000004</v>
      </c>
      <c r="AK280" s="27">
        <v>90.183297260000003</v>
      </c>
      <c r="AL280" s="38">
        <v>1.8407689139378836</v>
      </c>
      <c r="AM280" s="38">
        <v>0.2227875</v>
      </c>
      <c r="AN280" s="17">
        <v>0.15135249999999997</v>
      </c>
      <c r="AP280" s="35">
        <v>141</v>
      </c>
      <c r="AQ280" s="37">
        <v>1</v>
      </c>
      <c r="AR280" s="27">
        <v>26.485199999999999</v>
      </c>
      <c r="AS280" s="27">
        <v>24.220700000000001</v>
      </c>
      <c r="AT280" s="38">
        <v>1.8407689139378836</v>
      </c>
      <c r="AU280" s="38">
        <v>0.2227875</v>
      </c>
      <c r="AV280" s="29">
        <f>AVERAGE(AR280:AR281)</f>
        <v>25.97945</v>
      </c>
      <c r="AW280" s="29">
        <f>AVERAGE(AS280:AS281)</f>
        <v>24.382350000000002</v>
      </c>
      <c r="AX280" s="29">
        <f>AVERAGE(AT280:AT281)</f>
        <v>1.3311080452116983</v>
      </c>
      <c r="AY280" s="29">
        <f>AVERAGE(AU280:AU281)</f>
        <v>0.27592499999999998</v>
      </c>
    </row>
    <row r="281" spans="1:51" x14ac:dyDescent="0.2">
      <c r="A281" s="35">
        <v>141</v>
      </c>
      <c r="B281" s="31">
        <v>1</v>
      </c>
      <c r="C281" s="32">
        <v>10</v>
      </c>
      <c r="D281" s="15">
        <v>1</v>
      </c>
      <c r="E281" s="15">
        <v>2008</v>
      </c>
      <c r="F281" s="37">
        <v>7</v>
      </c>
      <c r="G281" s="38">
        <v>7.2240000000000002</v>
      </c>
      <c r="H281" s="38">
        <v>4.4573622017701791</v>
      </c>
      <c r="I281" s="17">
        <v>194.2697746746733</v>
      </c>
      <c r="J281" s="17">
        <v>-9999</v>
      </c>
      <c r="K281" s="17">
        <v>-9999</v>
      </c>
      <c r="L281" s="17">
        <v>-9999</v>
      </c>
      <c r="M281" s="95">
        <v>0.18913431208571918</v>
      </c>
      <c r="N281" s="95">
        <v>1.5283582950648491E-2</v>
      </c>
      <c r="O281" s="95">
        <v>3.4332697202266595E-2</v>
      </c>
      <c r="P281" s="180">
        <v>0.12845334649357409</v>
      </c>
      <c r="Q281" s="182">
        <v>0.33684279754456092</v>
      </c>
      <c r="R281" s="27">
        <v>8.0476245020147879</v>
      </c>
      <c r="S281" s="21">
        <v>2.4050221369096548E-3</v>
      </c>
      <c r="T281" s="83">
        <v>2079.9</v>
      </c>
      <c r="U281" s="83">
        <v>413</v>
      </c>
      <c r="V281" s="27">
        <v>36.786666666666669</v>
      </c>
      <c r="W281" s="17">
        <v>-9999</v>
      </c>
      <c r="X281" s="27">
        <v>36.783700000000003</v>
      </c>
      <c r="Y281" s="27">
        <v>25.473700000000001</v>
      </c>
      <c r="Z281" s="27">
        <v>24.544</v>
      </c>
      <c r="AA281" s="17">
        <v>-9999</v>
      </c>
      <c r="AB281" s="17">
        <v>-9999</v>
      </c>
      <c r="AC281" s="84">
        <v>119.88236079870779</v>
      </c>
      <c r="AD281" s="84">
        <v>13.12918234391619</v>
      </c>
      <c r="AE281" s="84">
        <v>10.652815278323011</v>
      </c>
      <c r="AF281" s="17">
        <f t="shared" si="18"/>
        <v>116.99264252825978</v>
      </c>
      <c r="AG281" s="17">
        <f t="shared" si="19"/>
        <v>12.812708445316865</v>
      </c>
      <c r="AH281" s="17">
        <v>-9999</v>
      </c>
      <c r="AI281" s="17">
        <v>-9999</v>
      </c>
      <c r="AJ281" s="17">
        <v>-9999</v>
      </c>
      <c r="AK281" s="17">
        <v>-9999</v>
      </c>
      <c r="AL281" s="38">
        <v>0.82144717648551324</v>
      </c>
      <c r="AM281" s="38">
        <v>0.32906249999999998</v>
      </c>
      <c r="AN281" s="17">
        <v>0.17403750000000001</v>
      </c>
      <c r="AP281" s="35">
        <v>141</v>
      </c>
      <c r="AQ281" s="37">
        <v>7</v>
      </c>
      <c r="AR281" s="27">
        <v>25.473700000000001</v>
      </c>
      <c r="AS281" s="27">
        <v>24.544</v>
      </c>
      <c r="AT281" s="38">
        <v>0.82144717648551324</v>
      </c>
      <c r="AU281" s="38">
        <v>0.32906249999999998</v>
      </c>
    </row>
    <row r="282" spans="1:51" x14ac:dyDescent="0.2">
      <c r="A282" s="35">
        <v>142</v>
      </c>
      <c r="B282" s="31">
        <v>1</v>
      </c>
      <c r="C282" s="32">
        <v>12</v>
      </c>
      <c r="D282" s="15">
        <v>2</v>
      </c>
      <c r="E282" s="15">
        <v>2008</v>
      </c>
      <c r="F282" s="37">
        <v>1</v>
      </c>
      <c r="G282" s="38">
        <v>2.48</v>
      </c>
      <c r="H282" s="38">
        <v>4.474283795750539</v>
      </c>
      <c r="I282" s="17">
        <v>194.90789990313576</v>
      </c>
      <c r="J282" s="17">
        <v>-9999</v>
      </c>
      <c r="K282" s="17">
        <v>-9999</v>
      </c>
      <c r="L282" s="17">
        <v>-9999</v>
      </c>
      <c r="M282" s="95">
        <v>0.13180133795902105</v>
      </c>
      <c r="N282" s="95">
        <v>3.9837448887318883E-2</v>
      </c>
      <c r="O282" s="95">
        <v>3.9837448887318883E-2</v>
      </c>
      <c r="P282" s="95">
        <v>3.7562240662668722E-2</v>
      </c>
      <c r="Q282" s="183">
        <v>4.1439535256126128</v>
      </c>
      <c r="R282" s="27">
        <v>8.0451051486352974</v>
      </c>
      <c r="S282" s="59">
        <v>2.4816120911109749E-3</v>
      </c>
      <c r="T282" s="41">
        <v>2150.8000000000002</v>
      </c>
      <c r="U282" s="83">
        <v>418</v>
      </c>
      <c r="V282" s="39">
        <v>36.862333333333332</v>
      </c>
      <c r="W282" s="17">
        <v>-9999</v>
      </c>
      <c r="X282" s="27">
        <v>36.863500000000002</v>
      </c>
      <c r="Y282" s="27">
        <v>24.748699999999999</v>
      </c>
      <c r="Z282" s="27">
        <v>24.827100000000002</v>
      </c>
      <c r="AA282" s="17">
        <v>-9999</v>
      </c>
      <c r="AB282" s="17">
        <v>-9999</v>
      </c>
      <c r="AC282" s="84">
        <v>215.94918100120293</v>
      </c>
      <c r="AD282" s="84">
        <v>30.489024205223171</v>
      </c>
      <c r="AE282" s="84">
        <v>8.2633248434664335</v>
      </c>
      <c r="AF282" s="17">
        <f t="shared" si="18"/>
        <v>210.74380892085776</v>
      </c>
      <c r="AG282" s="17">
        <f t="shared" si="19"/>
        <v>29.754097984993823</v>
      </c>
      <c r="AH282" s="17">
        <v>-9999</v>
      </c>
      <c r="AI282" s="17">
        <v>-9999</v>
      </c>
      <c r="AJ282" s="17">
        <v>-9999</v>
      </c>
      <c r="AK282" s="42">
        <v>123.66661719999999</v>
      </c>
      <c r="AL282" s="38">
        <v>5.0988125712025623</v>
      </c>
      <c r="AM282" s="17">
        <v>0.91</v>
      </c>
      <c r="AN282" s="17">
        <v>0.64739999999999998</v>
      </c>
      <c r="AP282" s="35">
        <v>142</v>
      </c>
      <c r="AQ282" s="37">
        <v>1</v>
      </c>
      <c r="AR282" s="27">
        <v>24.748699999999999</v>
      </c>
      <c r="AS282" s="27">
        <v>24.827100000000002</v>
      </c>
      <c r="AT282" s="38">
        <v>5.0988125712025623</v>
      </c>
      <c r="AU282" s="17">
        <v>0.91</v>
      </c>
      <c r="AV282" s="29">
        <f>AVERAGE(AR282:AR283)</f>
        <v>24.7272</v>
      </c>
      <c r="AW282" s="29">
        <f>AVERAGE(AS282:AS283)</f>
        <v>24.8337</v>
      </c>
      <c r="AX282" s="29">
        <f>AVERAGE(AT282:AT283)</f>
        <v>5.6736474762076963</v>
      </c>
      <c r="AY282" s="29">
        <f>AVERAGE(AU282:AU283)</f>
        <v>0.9148750000000001</v>
      </c>
    </row>
    <row r="283" spans="1:51" x14ac:dyDescent="0.2">
      <c r="A283" s="35">
        <v>142</v>
      </c>
      <c r="B283" s="31">
        <v>1</v>
      </c>
      <c r="C283" s="32">
        <v>12</v>
      </c>
      <c r="D283" s="15">
        <v>2</v>
      </c>
      <c r="E283" s="15">
        <v>2008</v>
      </c>
      <c r="F283" s="37">
        <v>7</v>
      </c>
      <c r="G283" s="38">
        <v>6.3220000000000001</v>
      </c>
      <c r="H283" s="38">
        <v>4.4938116520315914</v>
      </c>
      <c r="I283" s="17">
        <v>195.75826303651303</v>
      </c>
      <c r="J283" s="17">
        <v>-9999</v>
      </c>
      <c r="K283" s="17">
        <v>-9999</v>
      </c>
      <c r="L283" s="17">
        <v>-9999</v>
      </c>
      <c r="M283" s="95">
        <v>0.15674662212040991</v>
      </c>
      <c r="N283" s="95">
        <v>4.6146241208774703E-2</v>
      </c>
      <c r="O283" s="95">
        <v>4.6146241208774703E-2</v>
      </c>
      <c r="P283" s="95">
        <v>3.6819306926035023E-2</v>
      </c>
      <c r="Q283" s="184">
        <v>1.4010694723760309</v>
      </c>
      <c r="R283" s="27">
        <v>8.0457366953746554</v>
      </c>
      <c r="S283" s="59">
        <v>2.4114860304476418E-3</v>
      </c>
      <c r="T283" s="41">
        <v>2086.1</v>
      </c>
      <c r="U283" s="83">
        <v>403.7</v>
      </c>
      <c r="V283" s="39">
        <v>36.863999999999997</v>
      </c>
      <c r="W283" s="17">
        <v>-9999</v>
      </c>
      <c r="X283" s="27">
        <v>36.863599999999998</v>
      </c>
      <c r="Y283" s="27">
        <v>24.7057</v>
      </c>
      <c r="Z283" s="27">
        <v>24.840299999999999</v>
      </c>
      <c r="AA283" s="17">
        <v>-9999</v>
      </c>
      <c r="AB283" s="17">
        <v>-9999</v>
      </c>
      <c r="AC283" s="84">
        <v>208.43280309792561</v>
      </c>
      <c r="AD283" s="84">
        <v>29.796579653290944</v>
      </c>
      <c r="AE283" s="84">
        <v>8.1610576262027088</v>
      </c>
      <c r="AF283" s="17">
        <f t="shared" si="18"/>
        <v>203.40861042053834</v>
      </c>
      <c r="AG283" s="17">
        <f t="shared" si="19"/>
        <v>29.078344543076945</v>
      </c>
      <c r="AH283" s="17">
        <v>-9999</v>
      </c>
      <c r="AI283" s="17">
        <v>-9999</v>
      </c>
      <c r="AJ283" s="17">
        <v>-9999</v>
      </c>
      <c r="AK283" s="17">
        <v>-9999</v>
      </c>
      <c r="AL283" s="38">
        <v>6.2484823812128312</v>
      </c>
      <c r="AM283" s="17">
        <v>0.91975000000000007</v>
      </c>
      <c r="AN283" s="17">
        <v>0.67144999999999988</v>
      </c>
      <c r="AP283" s="35">
        <v>142</v>
      </c>
      <c r="AQ283" s="37">
        <v>7</v>
      </c>
      <c r="AR283" s="27">
        <v>24.7057</v>
      </c>
      <c r="AS283" s="27">
        <v>24.840299999999999</v>
      </c>
      <c r="AT283" s="38">
        <v>6.2484823812128312</v>
      </c>
      <c r="AU283" s="17">
        <v>0.91975000000000007</v>
      </c>
    </row>
    <row r="284" spans="1:51" x14ac:dyDescent="0.2">
      <c r="A284" s="35">
        <v>143</v>
      </c>
      <c r="B284" s="31">
        <v>1</v>
      </c>
      <c r="C284" s="32">
        <v>11</v>
      </c>
      <c r="D284" s="15">
        <v>3</v>
      </c>
      <c r="E284" s="15">
        <v>2008</v>
      </c>
      <c r="F284" s="37">
        <v>1</v>
      </c>
      <c r="G284" s="38">
        <v>2.5790000000000002</v>
      </c>
      <c r="H284" s="38">
        <v>4.9657753729441829</v>
      </c>
      <c r="I284" s="17">
        <v>216.25654474967263</v>
      </c>
      <c r="J284" s="17">
        <v>-9999</v>
      </c>
      <c r="K284" s="17">
        <v>-9999</v>
      </c>
      <c r="L284" s="17">
        <v>-9999</v>
      </c>
      <c r="M284" s="184">
        <v>0.19849505180715443</v>
      </c>
      <c r="N284" s="184">
        <v>5.9579164252608577E-2</v>
      </c>
      <c r="O284" s="184">
        <v>5.9579164252608577E-2</v>
      </c>
      <c r="P284" s="184">
        <v>2.0186941475853114E-2</v>
      </c>
      <c r="Q284" s="184">
        <v>0.5959844108826885</v>
      </c>
      <c r="R284" s="27">
        <v>8.0597292624166723</v>
      </c>
      <c r="S284" s="21">
        <v>2.4330163517011613E-3</v>
      </c>
      <c r="T284" s="40">
        <v>2097.6999999999998</v>
      </c>
      <c r="U284" s="83">
        <v>375.1</v>
      </c>
      <c r="V284" s="39">
        <v>36.775666666666666</v>
      </c>
      <c r="W284" s="17">
        <v>-9999</v>
      </c>
      <c r="X284" s="27">
        <v>36.777900000000002</v>
      </c>
      <c r="Y284" s="27">
        <v>23.615500000000001</v>
      </c>
      <c r="Z284" s="27">
        <v>25.1023</v>
      </c>
      <c r="AA284" s="17">
        <v>-9999</v>
      </c>
      <c r="AB284" s="17">
        <v>-9999</v>
      </c>
      <c r="AC284" s="84">
        <v>272.06144394205722</v>
      </c>
      <c r="AD284" s="84">
        <v>31.376466945467225</v>
      </c>
      <c r="AE284" s="84">
        <v>10.116021618496909</v>
      </c>
      <c r="AF284" s="17">
        <f t="shared" si="18"/>
        <v>265.50350731146409</v>
      </c>
      <c r="AG284" s="17">
        <f t="shared" si="19"/>
        <v>30.620149258775474</v>
      </c>
      <c r="AH284" s="17">
        <v>-9999</v>
      </c>
      <c r="AI284" s="17">
        <v>-9999</v>
      </c>
      <c r="AJ284" s="38">
        <v>67.216639779999994</v>
      </c>
      <c r="AK284" s="17">
        <v>-9999</v>
      </c>
      <c r="AL284" s="38">
        <v>5.6278100068426085</v>
      </c>
      <c r="AM284" s="17">
        <v>1.2382500000000001</v>
      </c>
      <c r="AN284" s="17">
        <v>0.69874999999999998</v>
      </c>
      <c r="AP284" s="35">
        <v>143</v>
      </c>
      <c r="AQ284" s="37">
        <v>1</v>
      </c>
      <c r="AR284" s="27">
        <v>23.615500000000001</v>
      </c>
      <c r="AS284" s="27">
        <v>25.1023</v>
      </c>
      <c r="AT284" s="38">
        <v>5.6278100068426085</v>
      </c>
      <c r="AU284" s="17">
        <v>1.2382500000000001</v>
      </c>
      <c r="AV284" s="29">
        <f>AVERAGE(AR284:AR285)</f>
        <v>23.55</v>
      </c>
      <c r="AW284" s="29">
        <f>AVERAGE(AS284:AS285)</f>
        <v>25.119900000000001</v>
      </c>
      <c r="AX284" s="29">
        <f>AVERAGE(AT284:AT285)</f>
        <v>6.3438853825519006</v>
      </c>
      <c r="AY284" s="29">
        <f>AVERAGE(AU284:AU285)</f>
        <v>1.2902499999999999</v>
      </c>
    </row>
    <row r="285" spans="1:51" x14ac:dyDescent="0.2">
      <c r="A285" s="35">
        <v>143</v>
      </c>
      <c r="B285" s="31">
        <v>1</v>
      </c>
      <c r="C285" s="32">
        <v>11</v>
      </c>
      <c r="D285" s="15">
        <v>3</v>
      </c>
      <c r="E285" s="15">
        <v>2008</v>
      </c>
      <c r="F285" s="37">
        <v>7</v>
      </c>
      <c r="G285" s="38">
        <v>7.2480000000000002</v>
      </c>
      <c r="H285" s="38">
        <v>5.1052083585005787</v>
      </c>
      <c r="I285" s="17">
        <v>222.32124220809911</v>
      </c>
      <c r="J285" s="17">
        <v>-9999</v>
      </c>
      <c r="K285" s="17">
        <v>-9999</v>
      </c>
      <c r="L285" s="17">
        <v>-9999</v>
      </c>
      <c r="M285" s="184">
        <v>5.9859615767058116E-2</v>
      </c>
      <c r="N285" s="184">
        <v>2.0303790206136145E-2</v>
      </c>
      <c r="O285" s="184">
        <v>2.0303790206136145E-2</v>
      </c>
      <c r="P285" s="184">
        <v>3.5037527996268858E-2</v>
      </c>
      <c r="Q285" s="184">
        <v>0.52134016470137023</v>
      </c>
      <c r="R285" s="27">
        <v>8.0618859583438187</v>
      </c>
      <c r="S285" s="21">
        <v>2.4485377082347462E-3</v>
      </c>
      <c r="T285" s="40">
        <v>2110.9</v>
      </c>
      <c r="U285" s="83">
        <v>373.5</v>
      </c>
      <c r="V285" s="39">
        <v>36.778666666666666</v>
      </c>
      <c r="W285" s="17">
        <v>-9999</v>
      </c>
      <c r="X285" s="27">
        <v>36.773400000000002</v>
      </c>
      <c r="Y285" s="27">
        <v>23.484500000000001</v>
      </c>
      <c r="Z285" s="27">
        <v>25.137499999999999</v>
      </c>
      <c r="AA285" s="17">
        <v>-9999</v>
      </c>
      <c r="AB285" s="17">
        <v>-9999</v>
      </c>
      <c r="AC285" s="84">
        <v>248.67894166111347</v>
      </c>
      <c r="AD285" s="84">
        <v>28.09056125097441</v>
      </c>
      <c r="AE285" s="84">
        <v>10.328217700808729</v>
      </c>
      <c r="AF285" s="17">
        <f t="shared" si="18"/>
        <v>242.68463126877475</v>
      </c>
      <c r="AG285" s="17">
        <f t="shared" si="19"/>
        <v>27.413449059211878</v>
      </c>
      <c r="AH285" s="17">
        <v>-9999</v>
      </c>
      <c r="AI285" s="17">
        <v>-9999</v>
      </c>
      <c r="AJ285" s="17">
        <v>-9999</v>
      </c>
      <c r="AK285" s="17">
        <v>-9999</v>
      </c>
      <c r="AL285" s="38">
        <v>7.0599607582611927</v>
      </c>
      <c r="AM285" s="17">
        <v>1.3422499999999999</v>
      </c>
      <c r="AN285" s="17">
        <v>0.69874999999999998</v>
      </c>
      <c r="AP285" s="35">
        <v>143</v>
      </c>
      <c r="AQ285" s="37">
        <v>7</v>
      </c>
      <c r="AR285" s="27">
        <v>23.484500000000001</v>
      </c>
      <c r="AS285" s="27">
        <v>25.137499999999999</v>
      </c>
      <c r="AT285" s="38">
        <v>7.0599607582611927</v>
      </c>
      <c r="AU285" s="17">
        <v>1.3422499999999999</v>
      </c>
    </row>
    <row r="286" spans="1:51" x14ac:dyDescent="0.2">
      <c r="A286" s="35">
        <v>144</v>
      </c>
      <c r="B286" s="31">
        <v>1</v>
      </c>
      <c r="C286" s="32">
        <v>8</v>
      </c>
      <c r="D286" s="15">
        <v>4</v>
      </c>
      <c r="E286" s="15">
        <v>2008</v>
      </c>
      <c r="F286" s="37">
        <v>1</v>
      </c>
      <c r="G286" s="38">
        <v>2.528</v>
      </c>
      <c r="H286" s="38">
        <v>4.9010884871971161</v>
      </c>
      <c r="I286" s="17">
        <v>213.4713932136566</v>
      </c>
      <c r="J286" s="17">
        <v>-9999</v>
      </c>
      <c r="K286" s="17">
        <v>-9999</v>
      </c>
      <c r="L286" s="17">
        <v>-9999</v>
      </c>
      <c r="M286" s="184">
        <v>0.25469376079062567</v>
      </c>
      <c r="N286" s="184">
        <v>4.2453221722403497E-2</v>
      </c>
      <c r="O286" s="184">
        <v>4.2453221722403497E-2</v>
      </c>
      <c r="P286" s="185">
        <v>0.11196113151250585</v>
      </c>
      <c r="Q286" s="184">
        <v>0.402557382932904</v>
      </c>
      <c r="R286" s="27">
        <v>8.0539360615499476</v>
      </c>
      <c r="S286" s="21">
        <v>2.4112621447271339E-3</v>
      </c>
      <c r="T286" s="83">
        <v>2081.3000000000002</v>
      </c>
      <c r="U286" s="83">
        <v>387.4</v>
      </c>
      <c r="V286" s="27">
        <v>36.837333333333333</v>
      </c>
      <c r="W286" s="17">
        <v>-9999</v>
      </c>
      <c r="X286" s="27">
        <v>36.82</v>
      </c>
      <c r="Y286" s="27">
        <v>24.237300000000001</v>
      </c>
      <c r="Z286" s="27">
        <v>24.948899999999998</v>
      </c>
      <c r="AA286" s="186">
        <v>136.37752036361755</v>
      </c>
      <c r="AB286" s="186">
        <v>3.0612537428337645</v>
      </c>
      <c r="AC286" s="84">
        <v>658.97107048504006</v>
      </c>
      <c r="AD286" s="84">
        <v>73.652093356721736</v>
      </c>
      <c r="AE286" s="84">
        <v>10.438258401006921</v>
      </c>
      <c r="AF286" s="17">
        <f t="shared" si="18"/>
        <v>643.08682588566421</v>
      </c>
      <c r="AG286" s="17">
        <f t="shared" si="19"/>
        <v>71.876737929854343</v>
      </c>
      <c r="AH286" s="17">
        <v>-9999</v>
      </c>
      <c r="AI286" s="17">
        <v>-9999</v>
      </c>
      <c r="AJ286" s="38">
        <v>71.099971559999986</v>
      </c>
      <c r="AK286" s="38">
        <v>80.566634439999987</v>
      </c>
      <c r="AL286" s="38">
        <v>3.0796563237700583</v>
      </c>
      <c r="AM286" s="17">
        <v>0.39487500000000003</v>
      </c>
      <c r="AN286" s="17">
        <v>0.31232500000000007</v>
      </c>
      <c r="AO286" s="37"/>
      <c r="AP286" s="35">
        <v>144</v>
      </c>
      <c r="AQ286" s="37">
        <v>1</v>
      </c>
      <c r="AR286" s="27">
        <v>24.237300000000001</v>
      </c>
      <c r="AS286" s="27">
        <v>24.948899999999998</v>
      </c>
      <c r="AT286" s="38">
        <v>3.0796563237700583</v>
      </c>
      <c r="AU286" s="17">
        <v>0.39487500000000003</v>
      </c>
      <c r="AV286" s="29">
        <f>AVERAGE(AR286:AR287)</f>
        <v>23.716250000000002</v>
      </c>
      <c r="AW286" s="29">
        <f>AVERAGE(AS286:AS287)</f>
        <v>25.10445</v>
      </c>
      <c r="AX286" s="29">
        <f>AVERAGE(AT286:AT287)</f>
        <v>3.2720367935689287</v>
      </c>
      <c r="AY286" s="29">
        <f>AVERAGE(AU286:AU287)</f>
        <v>0.40300000000000002</v>
      </c>
    </row>
    <row r="287" spans="1:51" x14ac:dyDescent="0.2">
      <c r="A287" s="35">
        <v>144</v>
      </c>
      <c r="B287" s="31">
        <v>1</v>
      </c>
      <c r="C287" s="32">
        <v>8</v>
      </c>
      <c r="D287" s="15">
        <v>4</v>
      </c>
      <c r="E287" s="15">
        <v>2008</v>
      </c>
      <c r="F287" s="37">
        <v>7</v>
      </c>
      <c r="G287" s="38">
        <v>7.08</v>
      </c>
      <c r="H287" s="38">
        <v>4.6278456669996206</v>
      </c>
      <c r="I287" s="17">
        <v>201.50888909734317</v>
      </c>
      <c r="J287" s="17">
        <v>-9999</v>
      </c>
      <c r="K287" s="17">
        <v>-9999</v>
      </c>
      <c r="L287" s="17">
        <v>-9999</v>
      </c>
      <c r="M287" s="184">
        <v>0.34738165448198988</v>
      </c>
      <c r="N287" s="184">
        <v>5.4829203269103628E-2</v>
      </c>
      <c r="O287" s="184">
        <v>5.4829203269103628E-2</v>
      </c>
      <c r="P287" s="184">
        <v>4.0534106523316321E-2</v>
      </c>
      <c r="Q287" s="184">
        <v>0.45865271301696425</v>
      </c>
      <c r="R287" s="27">
        <v>8.0360980407568494</v>
      </c>
      <c r="S287" s="21">
        <v>2.4334853887012899E-3</v>
      </c>
      <c r="T287" s="83">
        <v>2112.6</v>
      </c>
      <c r="U287" s="83">
        <v>394.8</v>
      </c>
      <c r="V287" s="27">
        <v>36.83</v>
      </c>
      <c r="W287" s="17">
        <v>-9999</v>
      </c>
      <c r="X287" s="27">
        <v>36.822899999999997</v>
      </c>
      <c r="Y287" s="27">
        <v>23.1952</v>
      </c>
      <c r="Z287" s="27">
        <v>25.26</v>
      </c>
      <c r="AA287" s="117">
        <v>50.934737197821839</v>
      </c>
      <c r="AB287" s="187">
        <v>16.051632528711714</v>
      </c>
      <c r="AC287" s="17">
        <v>-9999</v>
      </c>
      <c r="AD287" s="17">
        <v>-9999</v>
      </c>
      <c r="AE287" s="17">
        <v>-9999</v>
      </c>
      <c r="AF287" s="17">
        <v>-9999</v>
      </c>
      <c r="AG287" s="17">
        <v>-9999</v>
      </c>
      <c r="AH287" s="17">
        <v>-9999</v>
      </c>
      <c r="AI287" s="17">
        <v>-9999</v>
      </c>
      <c r="AJ287" s="17">
        <v>-9999</v>
      </c>
      <c r="AK287" s="17">
        <v>-9999</v>
      </c>
      <c r="AL287" s="38">
        <v>3.4644172633677996</v>
      </c>
      <c r="AM287" s="17">
        <v>0.41112499999999996</v>
      </c>
      <c r="AN287" s="17">
        <v>0.31427500000000008</v>
      </c>
      <c r="AO287" s="37"/>
      <c r="AP287" s="35">
        <v>144</v>
      </c>
      <c r="AQ287" s="37">
        <v>7</v>
      </c>
      <c r="AR287" s="27">
        <v>23.1952</v>
      </c>
      <c r="AS287" s="27">
        <v>25.26</v>
      </c>
      <c r="AT287" s="38">
        <v>3.4644172633677996</v>
      </c>
      <c r="AU287" s="17">
        <v>0.41112499999999996</v>
      </c>
    </row>
    <row r="288" spans="1:51" x14ac:dyDescent="0.2">
      <c r="A288" s="35">
        <v>145</v>
      </c>
      <c r="B288" s="31">
        <v>1</v>
      </c>
      <c r="C288" s="32">
        <v>6</v>
      </c>
      <c r="D288" s="15">
        <v>5</v>
      </c>
      <c r="E288" s="15">
        <v>2008</v>
      </c>
      <c r="F288" s="37">
        <v>1</v>
      </c>
      <c r="G288" s="38">
        <v>2.2759999999999998</v>
      </c>
      <c r="H288" s="38">
        <v>4.5938882835827588</v>
      </c>
      <c r="I288" s="17">
        <v>200.18282197809668</v>
      </c>
      <c r="J288" s="17">
        <v>-9999</v>
      </c>
      <c r="K288" s="17">
        <v>-9999</v>
      </c>
      <c r="L288" s="17">
        <v>-9999</v>
      </c>
      <c r="M288" s="184">
        <v>0</v>
      </c>
      <c r="N288" s="184">
        <v>0</v>
      </c>
      <c r="O288" s="184">
        <v>0.15084469523469257</v>
      </c>
      <c r="P288" s="184">
        <v>1.3305381852016809E-2</v>
      </c>
      <c r="Q288" s="182">
        <v>0.9166996925698585</v>
      </c>
      <c r="R288" s="27">
        <v>8.0587729018244367</v>
      </c>
      <c r="S288" s="21">
        <v>2.4270500397501832E-3</v>
      </c>
      <c r="T288" s="83">
        <v>2091.1</v>
      </c>
      <c r="U288" s="83">
        <v>415.7</v>
      </c>
      <c r="V288" s="27">
        <v>37.015000000000001</v>
      </c>
      <c r="W288" s="17">
        <v>-9999</v>
      </c>
      <c r="X288" s="27">
        <v>37.011000000000003</v>
      </c>
      <c r="Y288" s="27">
        <v>26.231300000000001</v>
      </c>
      <c r="Z288" s="27">
        <v>24.4786</v>
      </c>
      <c r="AA288" s="117">
        <v>22.197815815384164</v>
      </c>
      <c r="AB288" s="117">
        <v>7.9120527520085018</v>
      </c>
      <c r="AC288" s="84">
        <v>74.477545228098819</v>
      </c>
      <c r="AD288" s="84">
        <v>13.157376398926006</v>
      </c>
      <c r="AE288" s="84">
        <v>6.6039358302369875</v>
      </c>
      <c r="AF288" s="17">
        <f t="shared" ref="AF288:AF306" si="20">AC288/1.0247</f>
        <v>72.682292600857636</v>
      </c>
      <c r="AG288" s="17">
        <f t="shared" ref="AG288:AG306" si="21">AD288/1.0247</f>
        <v>12.840222893457604</v>
      </c>
      <c r="AH288" s="17">
        <v>-9999</v>
      </c>
      <c r="AI288" s="17">
        <v>-9999</v>
      </c>
      <c r="AJ288" s="38">
        <v>70.358305189999996</v>
      </c>
      <c r="AK288" s="38">
        <v>71.499971399999993</v>
      </c>
      <c r="AL288" s="38">
        <v>2.7827259014033836</v>
      </c>
      <c r="AM288" s="17">
        <v>0.1990625</v>
      </c>
      <c r="AN288" s="17">
        <v>0.10383750000000001</v>
      </c>
      <c r="AO288" s="37"/>
      <c r="AP288" s="35">
        <v>145</v>
      </c>
      <c r="AQ288" s="37">
        <v>1</v>
      </c>
      <c r="AR288" s="27">
        <v>26.231300000000001</v>
      </c>
      <c r="AS288" s="27">
        <v>24.4786</v>
      </c>
      <c r="AT288" s="38">
        <v>2.7827259014033836</v>
      </c>
      <c r="AU288" s="17">
        <v>0.1990625</v>
      </c>
      <c r="AV288" s="29">
        <f>AVERAGE(AR288:AR289)</f>
        <v>26.001899999999999</v>
      </c>
      <c r="AW288" s="29">
        <f>AVERAGE(AS288:AS289)</f>
        <v>24.548999999999999</v>
      </c>
      <c r="AX288" s="29">
        <f>AVERAGE(AT288:AT289)</f>
        <v>2.8066301308726276</v>
      </c>
      <c r="AY288" s="29">
        <f>AVERAGE(AU288:AU289)</f>
        <v>0.20068750000000002</v>
      </c>
    </row>
    <row r="289" spans="1:51" x14ac:dyDescent="0.2">
      <c r="A289" s="35">
        <v>145</v>
      </c>
      <c r="B289" s="31">
        <v>1</v>
      </c>
      <c r="C289" s="32">
        <v>6</v>
      </c>
      <c r="D289" s="15">
        <v>5</v>
      </c>
      <c r="E289" s="15">
        <v>2008</v>
      </c>
      <c r="F289" s="37">
        <v>7</v>
      </c>
      <c r="G289" s="38">
        <v>6.4260000000000002</v>
      </c>
      <c r="H289" s="38">
        <v>4.6263661029849157</v>
      </c>
      <c r="I289" s="17">
        <v>201.57034975019891</v>
      </c>
      <c r="J289" s="17">
        <v>-9999</v>
      </c>
      <c r="K289" s="17">
        <v>-9999</v>
      </c>
      <c r="L289" s="17">
        <v>-9999</v>
      </c>
      <c r="M289" s="183">
        <v>1.3089529526294199</v>
      </c>
      <c r="N289" s="185">
        <v>0.91931227549574235</v>
      </c>
      <c r="O289" s="183">
        <v>5.2262940902387429</v>
      </c>
      <c r="P289" s="185">
        <v>0.2126956185306795</v>
      </c>
      <c r="Q289" s="182">
        <v>1.0319044355483755</v>
      </c>
      <c r="R289" s="27">
        <v>8.0629941249141783</v>
      </c>
      <c r="S289" s="21">
        <v>2.4458420402154036E-3</v>
      </c>
      <c r="T289" s="83">
        <v>2105.5</v>
      </c>
      <c r="U289" s="83">
        <v>406.8</v>
      </c>
      <c r="V289" s="27">
        <v>37.024999999999999</v>
      </c>
      <c r="W289" s="17">
        <v>-9999</v>
      </c>
      <c r="X289" s="27">
        <v>37.006500000000003</v>
      </c>
      <c r="Y289" s="27">
        <v>25.772500000000001</v>
      </c>
      <c r="Z289" s="27">
        <v>24.619399999999999</v>
      </c>
      <c r="AA289" s="117">
        <v>21.713170711262112</v>
      </c>
      <c r="AB289" s="17">
        <v>-9999</v>
      </c>
      <c r="AC289" s="84">
        <v>97.244497052584506</v>
      </c>
      <c r="AD289" s="84">
        <v>15.464096984916418</v>
      </c>
      <c r="AE289" s="84">
        <v>7.3364719154746325</v>
      </c>
      <c r="AF289" s="17">
        <f t="shared" si="20"/>
        <v>94.900455794461323</v>
      </c>
      <c r="AG289" s="17">
        <f t="shared" si="21"/>
        <v>15.091340865537639</v>
      </c>
      <c r="AH289" s="17">
        <v>-9999</v>
      </c>
      <c r="AI289" s="17">
        <v>-9999</v>
      </c>
      <c r="AJ289" s="17">
        <v>-9999</v>
      </c>
      <c r="AK289" s="17">
        <v>-9999</v>
      </c>
      <c r="AL289" s="38">
        <v>2.8305343603418711</v>
      </c>
      <c r="AM289" s="17">
        <v>0.20231250000000001</v>
      </c>
      <c r="AN289" s="17">
        <v>0.10318750000000003</v>
      </c>
      <c r="AO289" s="161"/>
      <c r="AP289" s="35">
        <v>145</v>
      </c>
      <c r="AQ289" s="37">
        <v>7</v>
      </c>
      <c r="AR289" s="27">
        <v>25.772500000000001</v>
      </c>
      <c r="AS289" s="27">
        <v>24.619399999999999</v>
      </c>
      <c r="AT289" s="38">
        <v>2.8305343603418711</v>
      </c>
      <c r="AU289" s="17">
        <v>0.20231250000000001</v>
      </c>
    </row>
    <row r="290" spans="1:51" x14ac:dyDescent="0.2">
      <c r="A290" s="35">
        <v>146</v>
      </c>
      <c r="B290" s="31">
        <v>1</v>
      </c>
      <c r="C290" s="32">
        <v>4</v>
      </c>
      <c r="D290" s="15">
        <v>6</v>
      </c>
      <c r="E290" s="15">
        <v>2008</v>
      </c>
      <c r="F290" s="37">
        <v>1</v>
      </c>
      <c r="G290" s="38">
        <v>2.58</v>
      </c>
      <c r="H290" s="38">
        <v>4.5557333991591769</v>
      </c>
      <c r="I290" s="17">
        <v>198.6012197635566</v>
      </c>
      <c r="J290" s="17">
        <v>-9999</v>
      </c>
      <c r="K290" s="17">
        <v>-9999</v>
      </c>
      <c r="L290" s="17">
        <v>-9999</v>
      </c>
      <c r="M290" s="188">
        <v>0.26779066158136344</v>
      </c>
      <c r="N290" s="188">
        <v>7.1814846746911382E-2</v>
      </c>
      <c r="O290" s="188">
        <v>0.12084776766357827</v>
      </c>
      <c r="P290" s="188">
        <v>3.2287014425738447E-2</v>
      </c>
      <c r="Q290" s="188">
        <v>0.77907084418660122</v>
      </c>
      <c r="R290" s="18">
        <v>8.0497532811563985</v>
      </c>
      <c r="S290" s="21">
        <v>2.4153485010859708E-3</v>
      </c>
      <c r="T290" s="40">
        <v>2086.5</v>
      </c>
      <c r="U290" s="40">
        <v>446.1</v>
      </c>
      <c r="V290" s="27">
        <v>36.996666666666663</v>
      </c>
      <c r="W290" s="17">
        <v>-9999</v>
      </c>
      <c r="X290" s="27">
        <v>36.996400000000001</v>
      </c>
      <c r="Y290" s="27">
        <v>27.499400000000001</v>
      </c>
      <c r="Z290" s="27">
        <v>24.060700000000001</v>
      </c>
      <c r="AA290" s="186">
        <v>29.620620215088167</v>
      </c>
      <c r="AB290" s="186">
        <v>2.7551023131095591</v>
      </c>
      <c r="AC290" s="84">
        <v>76.207566410376813</v>
      </c>
      <c r="AD290" s="84">
        <v>14.248948013427604</v>
      </c>
      <c r="AE290" s="84">
        <v>6.2396765989313066</v>
      </c>
      <c r="AF290" s="17">
        <f t="shared" si="20"/>
        <v>74.370612286890619</v>
      </c>
      <c r="AG290" s="17">
        <f t="shared" si="21"/>
        <v>13.905482593371334</v>
      </c>
      <c r="AH290" s="17">
        <v>-9999</v>
      </c>
      <c r="AI290" s="17">
        <v>-9999</v>
      </c>
      <c r="AJ290" s="38">
        <v>71.016638259999993</v>
      </c>
      <c r="AK290" s="17">
        <v>-9999</v>
      </c>
      <c r="AL290" s="38">
        <v>0.95996015945175694</v>
      </c>
      <c r="AM290" s="84">
        <v>0.11699999999999999</v>
      </c>
      <c r="AN290" s="84">
        <v>9.1260000000000008E-2</v>
      </c>
      <c r="AP290" s="35">
        <v>146</v>
      </c>
      <c r="AQ290" s="37">
        <v>1</v>
      </c>
      <c r="AR290" s="27">
        <v>27.499400000000001</v>
      </c>
      <c r="AS290" s="27">
        <v>24.060700000000001</v>
      </c>
      <c r="AT290" s="38">
        <v>0.95996015945175694</v>
      </c>
      <c r="AU290" s="84">
        <v>0.11699999999999999</v>
      </c>
      <c r="AV290" s="29">
        <f>AVERAGE(AR290:AR291)</f>
        <v>27.337949999999999</v>
      </c>
      <c r="AW290" s="29">
        <f>AVERAGE(AS290:AS291)</f>
        <v>24.111699999999999</v>
      </c>
      <c r="AX290" s="29">
        <f>AVERAGE(AT290:AT291)</f>
        <v>0.83161632562706589</v>
      </c>
      <c r="AY290" s="29">
        <f>AVERAGE(AU290:AU291)</f>
        <v>0.11513124999999999</v>
      </c>
    </row>
    <row r="291" spans="1:51" x14ac:dyDescent="0.2">
      <c r="A291" s="35">
        <v>146</v>
      </c>
      <c r="B291" s="31">
        <v>1</v>
      </c>
      <c r="C291" s="32">
        <v>4</v>
      </c>
      <c r="D291" s="15">
        <v>6</v>
      </c>
      <c r="E291" s="15">
        <v>2008</v>
      </c>
      <c r="F291" s="37">
        <v>7</v>
      </c>
      <c r="G291" s="38">
        <v>7.0730000000000004</v>
      </c>
      <c r="H291" s="38">
        <v>4.5291106520341522</v>
      </c>
      <c r="I291" s="17">
        <v>197.42095306620089</v>
      </c>
      <c r="J291" s="17">
        <v>-9999</v>
      </c>
      <c r="K291" s="17">
        <v>-9999</v>
      </c>
      <c r="L291" s="17">
        <v>-9999</v>
      </c>
      <c r="M291" s="188">
        <v>0.1659092023577784</v>
      </c>
      <c r="N291" s="188">
        <v>1.2174476416620734E-2</v>
      </c>
      <c r="O291" s="188">
        <v>1.2174476416620734E-2</v>
      </c>
      <c r="P291" s="188">
        <v>1.9733764351854879E-2</v>
      </c>
      <c r="Q291" s="188">
        <v>0.92387969351173305</v>
      </c>
      <c r="R291" s="18">
        <v>8.0520699603616919</v>
      </c>
      <c r="S291" s="21">
        <v>2.4470452732533528E-3</v>
      </c>
      <c r="T291" s="40">
        <v>2113.9</v>
      </c>
      <c r="U291" s="40">
        <v>444</v>
      </c>
      <c r="V291" s="27">
        <v>36.996000000000002</v>
      </c>
      <c r="W291" s="17">
        <v>-9999</v>
      </c>
      <c r="X291" s="27">
        <v>36.992800000000003</v>
      </c>
      <c r="Y291" s="27">
        <v>27.176500000000001</v>
      </c>
      <c r="Z291" s="27">
        <v>24.162700000000001</v>
      </c>
      <c r="AA291" s="186">
        <v>26.837509112763854</v>
      </c>
      <c r="AB291" s="17">
        <v>-9999</v>
      </c>
      <c r="AC291" s="84">
        <v>81.04631754333731</v>
      </c>
      <c r="AD291" s="84">
        <v>15.590906436561134</v>
      </c>
      <c r="AE291" s="84">
        <v>6.0646914609250384</v>
      </c>
      <c r="AF291" s="17">
        <f t="shared" si="20"/>
        <v>79.092727181943317</v>
      </c>
      <c r="AG291" s="17">
        <f t="shared" si="21"/>
        <v>15.215093624047171</v>
      </c>
      <c r="AH291" s="17">
        <v>-9999</v>
      </c>
      <c r="AI291" s="17">
        <v>-9999</v>
      </c>
      <c r="AJ291" s="17">
        <v>-9999</v>
      </c>
      <c r="AK291" s="17">
        <v>-9999</v>
      </c>
      <c r="AL291" s="38">
        <v>0.70327249180237472</v>
      </c>
      <c r="AM291" s="84">
        <v>0.1132625</v>
      </c>
      <c r="AN291" s="84">
        <v>9.7597500000000031E-2</v>
      </c>
      <c r="AP291" s="35">
        <v>146</v>
      </c>
      <c r="AQ291" s="37">
        <v>7</v>
      </c>
      <c r="AR291" s="27">
        <v>27.176500000000001</v>
      </c>
      <c r="AS291" s="27">
        <v>24.162700000000001</v>
      </c>
      <c r="AT291" s="38">
        <v>0.70327249180237472</v>
      </c>
      <c r="AU291" s="84">
        <v>0.1132625</v>
      </c>
    </row>
    <row r="292" spans="1:51" x14ac:dyDescent="0.2">
      <c r="A292" s="35">
        <v>147</v>
      </c>
      <c r="B292" s="31">
        <v>1</v>
      </c>
      <c r="C292" s="32">
        <v>8</v>
      </c>
      <c r="D292" s="15">
        <v>7</v>
      </c>
      <c r="E292" s="15">
        <v>2008</v>
      </c>
      <c r="F292" s="37">
        <v>1</v>
      </c>
      <c r="G292" s="38">
        <v>2.4470000000000001</v>
      </c>
      <c r="H292" s="38">
        <v>4.6243809998630896</v>
      </c>
      <c r="I292" s="17">
        <v>201.5254769003428</v>
      </c>
      <c r="J292" s="17">
        <v>-9999</v>
      </c>
      <c r="K292" s="17">
        <v>-9999</v>
      </c>
      <c r="L292" s="17">
        <v>-9999</v>
      </c>
      <c r="M292" s="188">
        <v>0.12894513227022597</v>
      </c>
      <c r="N292" s="188">
        <v>3.5409293978728211E-2</v>
      </c>
      <c r="O292" s="188">
        <v>3.5409293978728211E-2</v>
      </c>
      <c r="P292" s="188">
        <v>2.8891851660012118E-2</v>
      </c>
      <c r="Q292" s="188">
        <v>1.8347331095450303</v>
      </c>
      <c r="R292" s="27">
        <v>8.0334628469717746</v>
      </c>
      <c r="S292" s="21">
        <v>2.4151626015441155E-3</v>
      </c>
      <c r="T292" s="40">
        <v>2097.8000000000002</v>
      </c>
      <c r="U292" s="40">
        <v>444.3</v>
      </c>
      <c r="V292" s="189">
        <v>36.884666666666668</v>
      </c>
      <c r="W292" s="17">
        <v>-9999</v>
      </c>
      <c r="X292" s="27">
        <v>36.883899999999997</v>
      </c>
      <c r="Y292" s="190">
        <v>26.1511</v>
      </c>
      <c r="Z292" s="190">
        <v>24.408000000000001</v>
      </c>
      <c r="AA292" s="117">
        <v>44.626616460422063</v>
      </c>
      <c r="AB292" s="187">
        <v>2.4498535683234333</v>
      </c>
      <c r="AC292" s="84">
        <v>128.11912396918007</v>
      </c>
      <c r="AD292" s="84">
        <v>18.246411082255907</v>
      </c>
      <c r="AE292" s="84">
        <v>8.1918745896684371</v>
      </c>
      <c r="AF292" s="17">
        <f t="shared" si="20"/>
        <v>125.03086168554707</v>
      </c>
      <c r="AG292" s="17">
        <f t="shared" si="21"/>
        <v>17.806588350010646</v>
      </c>
      <c r="AH292" s="17">
        <v>-9999</v>
      </c>
      <c r="AI292" s="17">
        <v>-9999</v>
      </c>
      <c r="AJ292" s="38">
        <v>64.199974319999995</v>
      </c>
      <c r="AK292" s="17">
        <v>-9999</v>
      </c>
      <c r="AL292" s="38">
        <v>1.9006534721036361</v>
      </c>
      <c r="AM292" s="84">
        <v>0.20019999999999999</v>
      </c>
      <c r="AN292" s="84">
        <v>7.2280000000000011E-2</v>
      </c>
      <c r="AP292" s="35">
        <v>147</v>
      </c>
      <c r="AQ292" s="37">
        <v>1</v>
      </c>
      <c r="AR292" s="190">
        <v>26.1511</v>
      </c>
      <c r="AS292" s="190">
        <v>24.408000000000001</v>
      </c>
      <c r="AT292" s="38">
        <v>1.9006534721036361</v>
      </c>
      <c r="AU292" s="84">
        <v>0.20019999999999999</v>
      </c>
      <c r="AV292" s="29">
        <f>AVERAGE(AR292:AR293)</f>
        <v>25.528100000000002</v>
      </c>
      <c r="AW292" s="29">
        <f>AVERAGE(AS292:AS293)</f>
        <v>24.60145</v>
      </c>
      <c r="AX292" s="29">
        <f>AVERAGE(AT292:AT293)</f>
        <v>2.0213149519118807</v>
      </c>
      <c r="AY292" s="29">
        <f>AVERAGE(AU292:AU293)</f>
        <v>0.18866250000000001</v>
      </c>
    </row>
    <row r="293" spans="1:51" x14ac:dyDescent="0.2">
      <c r="A293" s="35">
        <v>147</v>
      </c>
      <c r="B293" s="31">
        <v>1</v>
      </c>
      <c r="C293" s="32">
        <v>8</v>
      </c>
      <c r="D293" s="15">
        <v>7</v>
      </c>
      <c r="E293" s="15">
        <v>2008</v>
      </c>
      <c r="F293" s="37">
        <v>7</v>
      </c>
      <c r="G293" s="38">
        <v>7.1740000000000004</v>
      </c>
      <c r="H293" s="38">
        <v>4.6645860523177758</v>
      </c>
      <c r="I293" s="17">
        <v>203.2008641328282</v>
      </c>
      <c r="J293" s="17">
        <v>-9999</v>
      </c>
      <c r="K293" s="17">
        <v>-9999</v>
      </c>
      <c r="L293" s="17">
        <v>-9999</v>
      </c>
      <c r="M293" s="188">
        <v>0.27864143066685654</v>
      </c>
      <c r="N293" s="188">
        <v>4.7238870859624908E-2</v>
      </c>
      <c r="O293" s="188">
        <v>4.7238870859624908E-2</v>
      </c>
      <c r="P293" s="188">
        <v>3.8544379820914042E-2</v>
      </c>
      <c r="Q293" s="188">
        <v>0.75887530869575448</v>
      </c>
      <c r="R293" s="27">
        <v>8.0463121176660621</v>
      </c>
      <c r="S293" s="21">
        <v>2.427610557178802E-3</v>
      </c>
      <c r="T293" s="40">
        <v>2101</v>
      </c>
      <c r="U293" s="40">
        <v>409.8</v>
      </c>
      <c r="V293" s="189">
        <v>36.894666666666666</v>
      </c>
      <c r="W293" s="17">
        <v>-9999</v>
      </c>
      <c r="X293" s="27">
        <v>36.883899999999997</v>
      </c>
      <c r="Y293" s="190">
        <v>24.905100000000001</v>
      </c>
      <c r="Z293" s="190">
        <v>24.794899999999998</v>
      </c>
      <c r="AA293" s="117">
        <v>41.454345178802008</v>
      </c>
      <c r="AB293" s="17">
        <v>-9999</v>
      </c>
      <c r="AC293" s="84">
        <v>124.80273490085324</v>
      </c>
      <c r="AD293" s="84">
        <v>16.893653126587669</v>
      </c>
      <c r="AE293" s="84">
        <v>8.6188102494248593</v>
      </c>
      <c r="AF293" s="17">
        <f t="shared" si="20"/>
        <v>121.79441290216965</v>
      </c>
      <c r="AG293" s="17">
        <f t="shared" si="21"/>
        <v>16.486438105384668</v>
      </c>
      <c r="AH293" s="17">
        <v>-9999</v>
      </c>
      <c r="AI293" s="17">
        <v>-9999</v>
      </c>
      <c r="AJ293" s="17">
        <v>-9999</v>
      </c>
      <c r="AK293" s="17">
        <v>-9999</v>
      </c>
      <c r="AL293" s="38">
        <v>2.1419764317201255</v>
      </c>
      <c r="AM293" s="84">
        <v>0.177125</v>
      </c>
      <c r="AN293" s="84">
        <v>0.10107499999999998</v>
      </c>
      <c r="AO293" s="37"/>
      <c r="AP293" s="35">
        <v>147</v>
      </c>
      <c r="AQ293" s="37">
        <v>7</v>
      </c>
      <c r="AR293" s="190">
        <v>24.905100000000001</v>
      </c>
      <c r="AS293" s="190">
        <v>24.794899999999998</v>
      </c>
      <c r="AT293" s="38">
        <v>2.1419764317201255</v>
      </c>
      <c r="AU293" s="84">
        <v>0.177125</v>
      </c>
    </row>
    <row r="294" spans="1:51" x14ac:dyDescent="0.2">
      <c r="A294" s="35">
        <v>148</v>
      </c>
      <c r="B294" s="31">
        <v>1</v>
      </c>
      <c r="C294" s="32">
        <v>5</v>
      </c>
      <c r="D294" s="15">
        <v>8</v>
      </c>
      <c r="E294" s="15">
        <v>2008</v>
      </c>
      <c r="F294" s="16">
        <v>1</v>
      </c>
      <c r="G294" s="38">
        <v>2.2130000000000001</v>
      </c>
      <c r="H294" s="17">
        <v>4.3380692967868768</v>
      </c>
      <c r="I294" s="17">
        <v>189.08446575830382</v>
      </c>
      <c r="J294" s="17">
        <v>-9999</v>
      </c>
      <c r="K294" s="17">
        <v>-9999</v>
      </c>
      <c r="L294" s="17">
        <v>-9999</v>
      </c>
      <c r="M294" s="188">
        <v>0.55547509987582844</v>
      </c>
      <c r="N294" s="188">
        <v>4.1556650531079778E-2</v>
      </c>
      <c r="O294" s="188">
        <v>4.1556650531079778E-2</v>
      </c>
      <c r="P294" s="188">
        <v>1.7373175979811296E-2</v>
      </c>
      <c r="Q294" s="188">
        <v>1.4718875625570145</v>
      </c>
      <c r="R294" s="27">
        <v>8.0476194224051287</v>
      </c>
      <c r="S294" s="21">
        <v>2.4033276969361349E-3</v>
      </c>
      <c r="T294" s="40">
        <v>2079.1</v>
      </c>
      <c r="U294" s="40">
        <v>427.6</v>
      </c>
      <c r="V294" s="27">
        <v>36.695666666666661</v>
      </c>
      <c r="W294" s="17">
        <v>-9999</v>
      </c>
      <c r="X294" s="27">
        <v>36.7072</v>
      </c>
      <c r="Y294" s="27">
        <v>26.347799999999999</v>
      </c>
      <c r="Z294" s="27">
        <v>24.212399999999999</v>
      </c>
      <c r="AA294" s="117">
        <v>57.190590239023386</v>
      </c>
      <c r="AB294" s="187">
        <v>9.0505879786937999</v>
      </c>
      <c r="AC294" s="84">
        <v>128.68542816836313</v>
      </c>
      <c r="AD294" s="84">
        <v>19.742124486274825</v>
      </c>
      <c r="AE294" s="84">
        <v>7.6047033151945147</v>
      </c>
      <c r="AF294" s="17">
        <f t="shared" si="20"/>
        <v>125.58351533947803</v>
      </c>
      <c r="AG294" s="17">
        <f t="shared" si="21"/>
        <v>19.266248156801822</v>
      </c>
      <c r="AH294" s="17">
        <v>-9999</v>
      </c>
      <c r="AI294" s="17">
        <v>-9999</v>
      </c>
      <c r="AJ294" s="38">
        <v>68.449972619999983</v>
      </c>
      <c r="AK294" s="17">
        <v>-9999</v>
      </c>
      <c r="AL294" s="17">
        <v>1.8803621446520573</v>
      </c>
      <c r="AM294" s="84">
        <v>0.23497499999999999</v>
      </c>
      <c r="AN294" s="84">
        <v>0.11966499999999998</v>
      </c>
      <c r="AP294" s="35">
        <v>148</v>
      </c>
      <c r="AQ294" s="16">
        <v>1</v>
      </c>
      <c r="AR294" s="27">
        <v>26.347799999999999</v>
      </c>
      <c r="AS294" s="27">
        <v>24.212399999999999</v>
      </c>
      <c r="AT294" s="17">
        <v>1.8803621446520573</v>
      </c>
      <c r="AU294" s="84">
        <v>0.23497499999999999</v>
      </c>
      <c r="AV294" s="29">
        <f>AVERAGE(AR294:AR295)</f>
        <v>26.343399999999999</v>
      </c>
      <c r="AW294" s="29">
        <f>AVERAGE(AS294:AS295)</f>
        <v>24.2134</v>
      </c>
      <c r="AX294" s="29">
        <f>AVERAGE(AT294:AT295)</f>
        <v>1.7448019173444105</v>
      </c>
      <c r="AY294" s="29">
        <f>AVERAGE(AU294:AU295)</f>
        <v>0.24732499999999999</v>
      </c>
    </row>
    <row r="295" spans="1:51" x14ac:dyDescent="0.2">
      <c r="A295" s="35">
        <v>148</v>
      </c>
      <c r="B295" s="31">
        <v>1</v>
      </c>
      <c r="C295" s="32">
        <v>5</v>
      </c>
      <c r="D295" s="15">
        <v>8</v>
      </c>
      <c r="E295" s="15">
        <v>2008</v>
      </c>
      <c r="F295" s="16">
        <v>7</v>
      </c>
      <c r="G295" s="38">
        <v>6.7889999999999997</v>
      </c>
      <c r="H295" s="17">
        <v>4.3761096675103897</v>
      </c>
      <c r="I295" s="17">
        <v>190.74214942380812</v>
      </c>
      <c r="J295" s="17">
        <v>-9999</v>
      </c>
      <c r="K295" s="17">
        <v>-9999</v>
      </c>
      <c r="L295" s="17">
        <v>-9999</v>
      </c>
      <c r="M295" s="188">
        <v>0.25099356240393966</v>
      </c>
      <c r="N295" s="188">
        <v>6.8583484637079556E-2</v>
      </c>
      <c r="O295" s="188">
        <v>6.8583484637079556E-2</v>
      </c>
      <c r="P295" s="188">
        <v>1.0700950915633282E-2</v>
      </c>
      <c r="Q295" s="188">
        <v>1.5329159189700423</v>
      </c>
      <c r="R295" s="27">
        <v>8.0516679540728493</v>
      </c>
      <c r="S295" s="21">
        <v>2.425641073199133E-3</v>
      </c>
      <c r="T295" s="40">
        <v>2096.6999999999998</v>
      </c>
      <c r="U295" s="40">
        <v>426.7</v>
      </c>
      <c r="V295" s="27">
        <v>36.696666666666665</v>
      </c>
      <c r="W295" s="17">
        <v>-9999</v>
      </c>
      <c r="X295" s="27">
        <v>36.706200000000003</v>
      </c>
      <c r="Y295" s="27">
        <v>26.338999999999999</v>
      </c>
      <c r="Z295" s="27">
        <v>24.214400000000001</v>
      </c>
      <c r="AA295" s="117">
        <v>62.888677270075704</v>
      </c>
      <c r="AB295" s="187">
        <v>8.8942723331305586</v>
      </c>
      <c r="AC295" s="84">
        <v>127.0591605894197</v>
      </c>
      <c r="AD295" s="84">
        <v>19.704110983600305</v>
      </c>
      <c r="AE295" s="84">
        <v>7.5230842679326804</v>
      </c>
      <c r="AF295" s="17">
        <f t="shared" si="20"/>
        <v>123.99644831601417</v>
      </c>
      <c r="AG295" s="17">
        <f t="shared" si="21"/>
        <v>19.229150955011523</v>
      </c>
      <c r="AH295" s="17">
        <v>-9999</v>
      </c>
      <c r="AI295" s="17">
        <v>-9999</v>
      </c>
      <c r="AJ295" s="17">
        <v>-9999</v>
      </c>
      <c r="AK295" s="17">
        <v>-9999</v>
      </c>
      <c r="AL295" s="17">
        <v>1.6092416900367634</v>
      </c>
      <c r="AM295" s="84">
        <v>0.25967499999999999</v>
      </c>
      <c r="AN295" s="84">
        <v>0.13864500000000002</v>
      </c>
      <c r="AP295" s="35">
        <v>148</v>
      </c>
      <c r="AQ295" s="16">
        <v>7</v>
      </c>
      <c r="AR295" s="27">
        <v>26.338999999999999</v>
      </c>
      <c r="AS295" s="27">
        <v>24.214400000000001</v>
      </c>
      <c r="AT295" s="17">
        <v>1.6092416900367634</v>
      </c>
      <c r="AU295" s="84">
        <v>0.25967499999999999</v>
      </c>
    </row>
    <row r="296" spans="1:51" x14ac:dyDescent="0.2">
      <c r="A296" s="35">
        <v>149</v>
      </c>
      <c r="B296" s="31">
        <v>1</v>
      </c>
      <c r="C296" s="32">
        <v>10</v>
      </c>
      <c r="D296" s="15">
        <v>9</v>
      </c>
      <c r="E296" s="15">
        <v>2008</v>
      </c>
      <c r="F296" s="16">
        <v>1</v>
      </c>
      <c r="G296" s="38">
        <v>2.4470000000000001</v>
      </c>
      <c r="H296" s="17">
        <v>4.4684416111992604</v>
      </c>
      <c r="I296" s="17">
        <v>195.0928696980894</v>
      </c>
      <c r="J296" s="17">
        <v>-9999</v>
      </c>
      <c r="K296" s="17">
        <v>-9999</v>
      </c>
      <c r="L296" s="17">
        <v>-9999</v>
      </c>
      <c r="M296" s="95">
        <v>0.58331331311771084</v>
      </c>
      <c r="N296" s="95">
        <v>7.8972328924921897E-2</v>
      </c>
      <c r="O296" s="95">
        <v>0.11046084708122234</v>
      </c>
      <c r="P296" s="95">
        <v>4.1123190565365314E-2</v>
      </c>
      <c r="Q296" s="95">
        <v>2.2770602503458202</v>
      </c>
      <c r="R296" s="27">
        <v>8.0870727722749542</v>
      </c>
      <c r="S296" s="21">
        <v>2.404348726640478E-3</v>
      </c>
      <c r="T296" s="40">
        <v>2060.3000000000002</v>
      </c>
      <c r="U296" s="40">
        <v>444.3</v>
      </c>
      <c r="V296" s="27">
        <v>36.357666666666667</v>
      </c>
      <c r="W296" s="17">
        <v>-9999</v>
      </c>
      <c r="X296" s="27">
        <v>36.0334</v>
      </c>
      <c r="Y296" s="27">
        <v>29.9985</v>
      </c>
      <c r="Z296" s="27">
        <v>22.5017</v>
      </c>
      <c r="AA296" s="117">
        <v>23.257795888128662</v>
      </c>
      <c r="AB296" s="17">
        <v>-9999</v>
      </c>
      <c r="AC296" s="84">
        <v>54.88933983418071</v>
      </c>
      <c r="AD296" s="84">
        <v>5.4848372827443379</v>
      </c>
      <c r="AE296" s="84">
        <v>11.675380661035089</v>
      </c>
      <c r="AF296" s="17">
        <f t="shared" si="20"/>
        <v>53.566253375798489</v>
      </c>
      <c r="AG296" s="17">
        <f t="shared" si="21"/>
        <v>5.3526273863026628</v>
      </c>
      <c r="AH296" s="17">
        <v>-9999</v>
      </c>
      <c r="AI296" s="17">
        <v>-9999</v>
      </c>
      <c r="AJ296" s="42">
        <v>165.05034635567606</v>
      </c>
      <c r="AK296" s="42">
        <v>311.45757552102367</v>
      </c>
      <c r="AL296" s="17">
        <v>1.7578247517228662</v>
      </c>
      <c r="AM296" s="84">
        <v>0.13698750000000001</v>
      </c>
      <c r="AN296" s="84">
        <v>7.1012500000000006E-2</v>
      </c>
      <c r="AO296" s="191"/>
      <c r="AP296" s="35">
        <v>149</v>
      </c>
      <c r="AQ296" s="16">
        <v>1</v>
      </c>
      <c r="AR296" s="27">
        <v>29.9985</v>
      </c>
      <c r="AS296" s="27">
        <v>22.5017</v>
      </c>
      <c r="AT296" s="17">
        <v>1.7578247517228662</v>
      </c>
      <c r="AU296" s="84">
        <v>0.13698750000000001</v>
      </c>
      <c r="AV296" s="29">
        <f>AVERAGE(AR296:AR297)</f>
        <v>29.741849999999999</v>
      </c>
      <c r="AW296" s="29">
        <f>AVERAGE(AS296:AS297)</f>
        <v>22.584249999999997</v>
      </c>
      <c r="AX296" s="29">
        <f>AVERAGE(AT296:AT297)</f>
        <v>1.7953840096698579</v>
      </c>
      <c r="AY296" s="29">
        <f>AVERAGE(AU296:AU297)</f>
        <v>0.13901875000000002</v>
      </c>
    </row>
    <row r="297" spans="1:51" x14ac:dyDescent="0.2">
      <c r="A297" s="35">
        <v>149</v>
      </c>
      <c r="B297" s="31">
        <v>1</v>
      </c>
      <c r="C297" s="32">
        <v>10</v>
      </c>
      <c r="D297" s="15">
        <v>9</v>
      </c>
      <c r="E297" s="15">
        <v>2008</v>
      </c>
      <c r="F297" s="16">
        <v>7</v>
      </c>
      <c r="G297" s="38">
        <v>7.524</v>
      </c>
      <c r="H297" s="17">
        <v>4.4936476205596083</v>
      </c>
      <c r="I297" s="17">
        <v>196.16163712789069</v>
      </c>
      <c r="J297" s="17">
        <v>-9999</v>
      </c>
      <c r="K297" s="17">
        <v>-9999</v>
      </c>
      <c r="L297" s="17">
        <v>-9999</v>
      </c>
      <c r="M297" s="95">
        <v>0</v>
      </c>
      <c r="N297" s="95">
        <v>4.9467349072882832E-2</v>
      </c>
      <c r="O297" s="95">
        <v>5.4839067616582825E-2</v>
      </c>
      <c r="P297" s="95">
        <v>9.2828467692526E-3</v>
      </c>
      <c r="Q297" s="95">
        <v>2.3697468176120315</v>
      </c>
      <c r="R297" s="27">
        <v>8.0916442023495296</v>
      </c>
      <c r="S297" s="21">
        <v>2.4091065262083359E-3</v>
      </c>
      <c r="T297" s="40">
        <v>2061.4</v>
      </c>
      <c r="U297" s="40">
        <v>430.2</v>
      </c>
      <c r="V297" s="27">
        <v>36.361333333333334</v>
      </c>
      <c r="W297" s="17">
        <v>-9999</v>
      </c>
      <c r="X297" s="27">
        <v>36.020299999999999</v>
      </c>
      <c r="Y297" s="27">
        <v>29.485199999999999</v>
      </c>
      <c r="Z297" s="27">
        <v>22.666799999999999</v>
      </c>
      <c r="AA297" s="117">
        <v>21.647732242702084</v>
      </c>
      <c r="AB297" s="17">
        <v>-9999</v>
      </c>
      <c r="AC297" s="84">
        <v>63.922581770845014</v>
      </c>
      <c r="AD297" s="84">
        <v>8.6007421103134334</v>
      </c>
      <c r="AE297" s="84">
        <v>8.6709198395673592</v>
      </c>
      <c r="AF297" s="17">
        <f t="shared" si="20"/>
        <v>62.381752484478397</v>
      </c>
      <c r="AG297" s="17">
        <f t="shared" si="21"/>
        <v>8.3934245245568793</v>
      </c>
      <c r="AH297" s="17">
        <v>-9999</v>
      </c>
      <c r="AI297" s="17">
        <v>-9999</v>
      </c>
      <c r="AJ297" s="17">
        <v>-9999</v>
      </c>
      <c r="AK297" s="17">
        <v>-9999</v>
      </c>
      <c r="AL297" s="17">
        <v>1.8329432676168496</v>
      </c>
      <c r="AM297" s="84">
        <v>0.14105000000000001</v>
      </c>
      <c r="AN297" s="84">
        <v>7.3710000000000025E-2</v>
      </c>
      <c r="AO297" s="118"/>
      <c r="AP297" s="35">
        <v>149</v>
      </c>
      <c r="AQ297" s="16">
        <v>7</v>
      </c>
      <c r="AR297" s="27">
        <v>29.485199999999999</v>
      </c>
      <c r="AS297" s="27">
        <v>22.666799999999999</v>
      </c>
      <c r="AT297" s="17">
        <v>1.8329432676168496</v>
      </c>
      <c r="AU297" s="84">
        <v>0.14105000000000001</v>
      </c>
    </row>
    <row r="298" spans="1:51" x14ac:dyDescent="0.2">
      <c r="A298" s="35">
        <v>150</v>
      </c>
      <c r="B298" s="31">
        <v>1</v>
      </c>
      <c r="C298" s="32">
        <v>10</v>
      </c>
      <c r="D298" s="15">
        <v>10</v>
      </c>
      <c r="E298" s="15">
        <v>2008</v>
      </c>
      <c r="F298" s="16">
        <v>1</v>
      </c>
      <c r="G298" s="38">
        <v>2.4470000000000001</v>
      </c>
      <c r="H298" s="19">
        <v>4.408296009431135</v>
      </c>
      <c r="I298" s="19">
        <v>192.46690318232399</v>
      </c>
      <c r="J298" s="17">
        <v>-9999</v>
      </c>
      <c r="K298" s="17">
        <v>-9999</v>
      </c>
      <c r="L298" s="17">
        <v>-9999</v>
      </c>
      <c r="M298" s="95">
        <v>0</v>
      </c>
      <c r="N298" s="95">
        <v>1.9895175043373139E-2</v>
      </c>
      <c r="O298" s="95">
        <v>6.0207414385166858E-2</v>
      </c>
      <c r="P298" s="95">
        <v>9.9837474650195934E-3</v>
      </c>
      <c r="Q298" s="192">
        <v>2.7286837066939174</v>
      </c>
      <c r="R298" s="57">
        <v>8.1142554566921365</v>
      </c>
      <c r="S298" s="21">
        <v>2.3473257613007181E-3</v>
      </c>
      <c r="T298" s="58">
        <v>1991.7</v>
      </c>
      <c r="U298" s="40">
        <v>400.9</v>
      </c>
      <c r="V298" s="56">
        <v>36.036000000000001</v>
      </c>
      <c r="W298" s="17">
        <v>-9999</v>
      </c>
      <c r="X298" s="27">
        <v>36.0334</v>
      </c>
      <c r="Y298" s="27">
        <v>29.986599999999999</v>
      </c>
      <c r="Z298" s="27">
        <v>22.505800000000001</v>
      </c>
      <c r="AA298" s="187">
        <v>30.644541569578351</v>
      </c>
      <c r="AB298" s="187">
        <v>5.2146415134507142</v>
      </c>
      <c r="AC298" s="84">
        <v>96.093058262868965</v>
      </c>
      <c r="AD298" s="84">
        <v>15.872055378070897</v>
      </c>
      <c r="AE298" s="84">
        <v>7.0632671889639598</v>
      </c>
      <c r="AF298" s="17">
        <f t="shared" si="20"/>
        <v>93.776771994602299</v>
      </c>
      <c r="AG298" s="17">
        <f t="shared" si="21"/>
        <v>15.489465578287204</v>
      </c>
      <c r="AH298" s="17">
        <v>-9999</v>
      </c>
      <c r="AI298" s="17">
        <v>-9999</v>
      </c>
      <c r="AJ298" s="38">
        <v>73.486641730326184</v>
      </c>
      <c r="AK298" s="17">
        <v>-9999</v>
      </c>
      <c r="AL298" s="17">
        <v>-9999</v>
      </c>
      <c r="AM298" s="84">
        <v>0.1015625</v>
      </c>
      <c r="AN298" s="84">
        <v>9.1097500000000053E-2</v>
      </c>
      <c r="AP298" s="35">
        <v>150</v>
      </c>
      <c r="AQ298" s="16">
        <v>1</v>
      </c>
      <c r="AR298" s="27">
        <v>29.986599999999999</v>
      </c>
      <c r="AS298" s="27">
        <v>22.505800000000001</v>
      </c>
      <c r="AT298" s="17">
        <v>-9999</v>
      </c>
      <c r="AU298" s="84">
        <v>0.1015625</v>
      </c>
      <c r="AV298" s="29">
        <f>AVERAGE(AR298:AR299)</f>
        <v>29.7393</v>
      </c>
      <c r="AW298" s="29">
        <f>AVERAGE(AS298:AS299)</f>
        <v>22.584800000000001</v>
      </c>
      <c r="AX298" s="29">
        <f>AVERAGE(AT298:AT299)</f>
        <v>-9999</v>
      </c>
      <c r="AY298" s="29">
        <f>AVERAGE(AU298:AU299)</f>
        <v>9.9206249999999996E-2</v>
      </c>
    </row>
    <row r="299" spans="1:51" x14ac:dyDescent="0.2">
      <c r="A299" s="35">
        <v>150</v>
      </c>
      <c r="B299" s="31">
        <v>1</v>
      </c>
      <c r="C299" s="32">
        <v>10</v>
      </c>
      <c r="D299" s="15">
        <v>10</v>
      </c>
      <c r="E299" s="15">
        <v>2008</v>
      </c>
      <c r="F299" s="16">
        <v>7</v>
      </c>
      <c r="G299" s="38">
        <v>7.524</v>
      </c>
      <c r="H299" s="19">
        <v>4.9629489100721962</v>
      </c>
      <c r="I299" s="19">
        <v>216.64824030647898</v>
      </c>
      <c r="J299" s="17">
        <v>-9999</v>
      </c>
      <c r="K299" s="17">
        <v>-9999</v>
      </c>
      <c r="L299" s="17">
        <v>-9999</v>
      </c>
      <c r="M299" s="95">
        <v>6.842948497871093E-3</v>
      </c>
      <c r="N299" s="95">
        <v>6.92023644859803E-3</v>
      </c>
      <c r="O299" s="95">
        <v>4.5326642321056279E-2</v>
      </c>
      <c r="P299" s="95">
        <v>1.6335108939347399E-2</v>
      </c>
      <c r="Q299" s="192">
        <v>4.0925384451225701</v>
      </c>
      <c r="R299" s="27">
        <v>8.110768503367126</v>
      </c>
      <c r="S299" s="21">
        <v>2.3756580082871085E-3</v>
      </c>
      <c r="T299" s="40">
        <v>2019</v>
      </c>
      <c r="U299" s="40">
        <v>401.4</v>
      </c>
      <c r="V299" s="56">
        <v>36.023000000000003</v>
      </c>
      <c r="W299" s="17">
        <v>-9999</v>
      </c>
      <c r="X299" s="27">
        <v>36.019399999999997</v>
      </c>
      <c r="Y299" s="27">
        <v>29.492000000000001</v>
      </c>
      <c r="Z299" s="27">
        <v>22.663799999999998</v>
      </c>
      <c r="AA299" s="187">
        <v>27.168193668554927</v>
      </c>
      <c r="AB299" s="187">
        <v>5.0426315402449982</v>
      </c>
      <c r="AC299" s="84">
        <v>80.336918497993068</v>
      </c>
      <c r="AD299" s="84">
        <v>12.864523944751305</v>
      </c>
      <c r="AE299" s="84">
        <v>7.2856489145535299</v>
      </c>
      <c r="AF299" s="17">
        <f t="shared" si="20"/>
        <v>78.400427928167332</v>
      </c>
      <c r="AG299" s="17">
        <f t="shared" si="21"/>
        <v>12.554429535231098</v>
      </c>
      <c r="AH299" s="17">
        <v>-9999</v>
      </c>
      <c r="AI299" s="17">
        <v>-9999</v>
      </c>
      <c r="AJ299" s="17">
        <v>-9999</v>
      </c>
      <c r="AK299" s="17">
        <v>-9999</v>
      </c>
      <c r="AL299" s="17">
        <v>-9999</v>
      </c>
      <c r="AM299" s="84">
        <v>9.6849999999999992E-2</v>
      </c>
      <c r="AN299" s="84">
        <v>7.8650000000000025E-2</v>
      </c>
      <c r="AP299" s="35">
        <v>150</v>
      </c>
      <c r="AQ299" s="16">
        <v>7</v>
      </c>
      <c r="AR299" s="27">
        <v>29.492000000000001</v>
      </c>
      <c r="AS299" s="27">
        <v>22.663799999999998</v>
      </c>
      <c r="AT299" s="17">
        <v>-9999</v>
      </c>
      <c r="AU299" s="84">
        <v>9.6849999999999992E-2</v>
      </c>
    </row>
    <row r="300" spans="1:51" x14ac:dyDescent="0.2">
      <c r="A300" s="35">
        <v>151</v>
      </c>
      <c r="B300" s="31">
        <v>1</v>
      </c>
      <c r="C300" s="32">
        <v>18</v>
      </c>
      <c r="D300" s="15">
        <v>11</v>
      </c>
      <c r="E300" s="15">
        <v>2008</v>
      </c>
      <c r="F300" s="16">
        <v>1</v>
      </c>
      <c r="G300" s="38">
        <v>2.681</v>
      </c>
      <c r="H300" s="17">
        <v>4.4685070240295026</v>
      </c>
      <c r="I300" s="17">
        <v>194.87668402625684</v>
      </c>
      <c r="J300" s="17">
        <v>-9999</v>
      </c>
      <c r="K300" s="17">
        <v>-9999</v>
      </c>
      <c r="L300" s="17">
        <v>-9999</v>
      </c>
      <c r="M300" s="95">
        <v>0.41043466205306478</v>
      </c>
      <c r="N300" s="95">
        <v>0.22633399002707744</v>
      </c>
      <c r="O300" s="95">
        <v>0.72067275361940131</v>
      </c>
      <c r="P300" s="95">
        <v>9.9999537334994809E-2</v>
      </c>
      <c r="Q300" s="193">
        <v>3.694409717072316</v>
      </c>
      <c r="R300" s="27">
        <v>8.0584238628532674</v>
      </c>
      <c r="S300" s="21">
        <v>2.3845974892576561E-3</v>
      </c>
      <c r="T300" s="40">
        <v>2056.4</v>
      </c>
      <c r="U300" s="40">
        <v>437.8</v>
      </c>
      <c r="V300" s="39">
        <v>36.677</v>
      </c>
      <c r="W300" s="17">
        <v>-9999</v>
      </c>
      <c r="X300" s="27">
        <v>36.6081</v>
      </c>
      <c r="Y300" s="27">
        <v>27.858599999999999</v>
      </c>
      <c r="Z300" s="27">
        <v>23.651</v>
      </c>
      <c r="AA300" s="187">
        <v>30.023187891011997</v>
      </c>
      <c r="AB300" s="17">
        <v>-9999</v>
      </c>
      <c r="AC300" s="84">
        <v>82.847659226091224</v>
      </c>
      <c r="AD300" s="84">
        <v>10.370025956046764</v>
      </c>
      <c r="AE300" s="84">
        <v>9.3206712153000808</v>
      </c>
      <c r="AF300" s="17">
        <f t="shared" si="20"/>
        <v>80.850648215176378</v>
      </c>
      <c r="AG300" s="17">
        <f t="shared" si="21"/>
        <v>10.120060462620049</v>
      </c>
      <c r="AH300" s="17">
        <v>-9999</v>
      </c>
      <c r="AI300" s="17">
        <v>-9999</v>
      </c>
      <c r="AJ300" s="38">
        <v>71.82052454783414</v>
      </c>
      <c r="AK300" s="17">
        <v>-9999</v>
      </c>
      <c r="AL300" s="17">
        <v>-9999</v>
      </c>
      <c r="AM300" s="84">
        <v>0.12236249999999999</v>
      </c>
      <c r="AN300" s="84">
        <v>9.3697500000000017E-2</v>
      </c>
      <c r="AP300" s="35">
        <v>151</v>
      </c>
      <c r="AQ300" s="16">
        <v>1</v>
      </c>
      <c r="AR300" s="27">
        <v>27.858599999999999</v>
      </c>
      <c r="AS300" s="27">
        <v>23.651</v>
      </c>
      <c r="AT300" s="17">
        <v>-9999</v>
      </c>
      <c r="AU300" s="84">
        <v>0.12236249999999999</v>
      </c>
      <c r="AV300" s="29">
        <f>AVERAGE(AR300:AR301)</f>
        <v>27.458500000000001</v>
      </c>
      <c r="AW300" s="29">
        <f>AVERAGE(AS300:AS301)</f>
        <v>23.777850000000001</v>
      </c>
      <c r="AX300" s="29">
        <f>AVERAGE(AT300:AT301)</f>
        <v>-9999</v>
      </c>
      <c r="AY300" s="29">
        <f>AVERAGE(AU300:AU301)</f>
        <v>0.1272375</v>
      </c>
    </row>
    <row r="301" spans="1:51" x14ac:dyDescent="0.2">
      <c r="A301" s="35">
        <v>151</v>
      </c>
      <c r="B301" s="31">
        <v>1</v>
      </c>
      <c r="C301" s="32">
        <v>18</v>
      </c>
      <c r="D301" s="15">
        <v>11</v>
      </c>
      <c r="E301" s="15">
        <v>2008</v>
      </c>
      <c r="F301" s="16">
        <v>7</v>
      </c>
      <c r="G301" s="38">
        <v>6.6390000000000002</v>
      </c>
      <c r="H301" s="17">
        <v>4.5041398062596052</v>
      </c>
      <c r="I301" s="17">
        <v>196.38192285044983</v>
      </c>
      <c r="J301" s="17">
        <v>-9999</v>
      </c>
      <c r="K301" s="17">
        <v>-9999</v>
      </c>
      <c r="L301" s="17">
        <v>-9999</v>
      </c>
      <c r="M301" s="95">
        <v>0.47917848598583257</v>
      </c>
      <c r="N301" s="95">
        <v>4.7520713376236604E-2</v>
      </c>
      <c r="O301" s="95">
        <v>5.0787743283997877E-2</v>
      </c>
      <c r="P301" s="95">
        <v>5.06393793940925E-2</v>
      </c>
      <c r="Q301" s="193">
        <v>4.0979478482293068</v>
      </c>
      <c r="R301" s="27">
        <v>8.0658731203921636</v>
      </c>
      <c r="S301" s="21">
        <v>2.4014719943712352E-3</v>
      </c>
      <c r="T301" s="40">
        <v>2066.6999999999998</v>
      </c>
      <c r="U301" s="40">
        <v>417.7</v>
      </c>
      <c r="V301" s="39">
        <v>36.606999999999999</v>
      </c>
      <c r="W301" s="17">
        <v>-9999</v>
      </c>
      <c r="X301" s="27">
        <v>36.6</v>
      </c>
      <c r="Y301" s="27">
        <v>27.058399999999999</v>
      </c>
      <c r="Z301" s="27">
        <v>23.904699999999998</v>
      </c>
      <c r="AA301" s="187">
        <v>80.122036046814969</v>
      </c>
      <c r="AB301" s="17">
        <v>-9999</v>
      </c>
      <c r="AC301" s="84">
        <v>80.664559257720271</v>
      </c>
      <c r="AD301" s="84">
        <v>10.198155512124885</v>
      </c>
      <c r="AE301" s="84">
        <v>9.2280071975223148</v>
      </c>
      <c r="AF301" s="17">
        <f t="shared" si="20"/>
        <v>78.720171033200231</v>
      </c>
      <c r="AG301" s="17">
        <f t="shared" si="21"/>
        <v>9.9523328897481065</v>
      </c>
      <c r="AH301" s="17">
        <v>-9999</v>
      </c>
      <c r="AI301" s="17">
        <v>-9999</v>
      </c>
      <c r="AJ301" s="17">
        <v>-9999</v>
      </c>
      <c r="AK301" s="17">
        <v>-9999</v>
      </c>
      <c r="AL301" s="17">
        <v>-9999</v>
      </c>
      <c r="AM301" s="84">
        <v>0.13211250000000002</v>
      </c>
      <c r="AN301" s="84">
        <v>0.10526749999999997</v>
      </c>
      <c r="AO301" s="62"/>
      <c r="AP301" s="35">
        <v>151</v>
      </c>
      <c r="AQ301" s="16">
        <v>7</v>
      </c>
      <c r="AR301" s="27">
        <v>27.058399999999999</v>
      </c>
      <c r="AS301" s="27">
        <v>23.904699999999998</v>
      </c>
      <c r="AT301" s="17">
        <v>-9999</v>
      </c>
      <c r="AU301" s="84">
        <v>0.13211250000000002</v>
      </c>
    </row>
    <row r="302" spans="1:51" x14ac:dyDescent="0.2">
      <c r="A302" s="35">
        <v>152</v>
      </c>
      <c r="B302" s="31">
        <v>1</v>
      </c>
      <c r="C302" s="32">
        <v>10</v>
      </c>
      <c r="D302" s="15">
        <v>12</v>
      </c>
      <c r="E302" s="15">
        <v>2008</v>
      </c>
      <c r="F302" s="16">
        <v>1</v>
      </c>
      <c r="G302" s="38">
        <v>2.363</v>
      </c>
      <c r="H302" s="17">
        <v>4.4663830877698212</v>
      </c>
      <c r="I302" s="17">
        <v>194.70078667758489</v>
      </c>
      <c r="J302" s="17">
        <v>-9999</v>
      </c>
      <c r="K302" s="17">
        <v>-9999</v>
      </c>
      <c r="L302" s="17">
        <v>-9999</v>
      </c>
      <c r="M302" s="95">
        <v>4.2080173831161805E-2</v>
      </c>
      <c r="N302" s="95">
        <v>4.2971473752394969E-2</v>
      </c>
      <c r="O302" s="95">
        <v>4.2971473752394969E-2</v>
      </c>
      <c r="P302" s="95">
        <v>0</v>
      </c>
      <c r="Q302" s="95">
        <v>7.9216310155659677</v>
      </c>
      <c r="R302" s="27">
        <v>8.073102266893919</v>
      </c>
      <c r="S302" s="21">
        <v>2.3980337944070336E-3</v>
      </c>
      <c r="T302" s="40">
        <v>2058.5</v>
      </c>
      <c r="U302" s="40">
        <v>401.5</v>
      </c>
      <c r="V302" s="27">
        <v>36.660333333333334</v>
      </c>
      <c r="W302" s="17">
        <v>-9999</v>
      </c>
      <c r="X302" s="27">
        <v>36.653700000000001</v>
      </c>
      <c r="Y302" s="27">
        <v>26.611000000000001</v>
      </c>
      <c r="Z302" s="27">
        <v>24.0884</v>
      </c>
      <c r="AA302" s="187">
        <v>14.435347386170985</v>
      </c>
      <c r="AB302" s="187">
        <v>2.1267592443659393</v>
      </c>
      <c r="AC302" s="79">
        <v>54.960409336566137</v>
      </c>
      <c r="AD302" s="79">
        <v>5.7219021791672002</v>
      </c>
      <c r="AE302" s="84">
        <v>11.206147108348441</v>
      </c>
      <c r="AF302" s="17">
        <f t="shared" si="20"/>
        <v>53.635609775120656</v>
      </c>
      <c r="AG302" s="17">
        <f t="shared" si="21"/>
        <v>5.5839779244336887</v>
      </c>
      <c r="AH302" s="17">
        <v>-9999</v>
      </c>
      <c r="AI302" s="17">
        <v>-9999</v>
      </c>
      <c r="AJ302" s="38">
        <v>69.449304521019883</v>
      </c>
      <c r="AK302" s="17">
        <v>-9999</v>
      </c>
      <c r="AL302" s="17">
        <v>0.41393039157340261</v>
      </c>
      <c r="AM302" s="38">
        <v>0.11732499999999998</v>
      </c>
      <c r="AN302" s="84">
        <v>0.11641500000000005</v>
      </c>
      <c r="AP302" s="35">
        <v>152</v>
      </c>
      <c r="AQ302" s="16">
        <v>1</v>
      </c>
      <c r="AR302" s="27">
        <v>26.611000000000001</v>
      </c>
      <c r="AS302" s="27">
        <v>24.0884</v>
      </c>
      <c r="AT302" s="17">
        <v>0.41393039157340261</v>
      </c>
      <c r="AU302" s="38">
        <v>0.11732499999999998</v>
      </c>
      <c r="AV302" s="29">
        <f>AVERAGE(AR302:AR303)</f>
        <v>26.6096</v>
      </c>
      <c r="AW302" s="29">
        <f>AVERAGE(AS302:AS303)</f>
        <v>24.088749999999997</v>
      </c>
      <c r="AX302" s="29">
        <f>AVERAGE(AT302:AT303)</f>
        <v>0.41393039157340261</v>
      </c>
      <c r="AY302" s="29">
        <f>AVERAGE(AU302:AU303)</f>
        <v>0.12057499999999999</v>
      </c>
    </row>
    <row r="303" spans="1:51" x14ac:dyDescent="0.2">
      <c r="A303" s="35">
        <v>152</v>
      </c>
      <c r="B303" s="31">
        <v>1</v>
      </c>
      <c r="C303" s="32">
        <v>10</v>
      </c>
      <c r="D303" s="15">
        <v>12</v>
      </c>
      <c r="E303" s="15">
        <v>2008</v>
      </c>
      <c r="F303" s="16">
        <v>7</v>
      </c>
      <c r="G303" s="38">
        <v>7.3570000000000002</v>
      </c>
      <c r="H303" s="17">
        <v>4.4935210106408547</v>
      </c>
      <c r="I303" s="17">
        <v>195.88375821551236</v>
      </c>
      <c r="J303" s="17">
        <v>-9999</v>
      </c>
      <c r="K303" s="17">
        <v>-9999</v>
      </c>
      <c r="L303" s="17">
        <v>-9999</v>
      </c>
      <c r="M303" s="95">
        <v>0.15627279565102065</v>
      </c>
      <c r="N303" s="95">
        <v>8.3829939673983403E-2</v>
      </c>
      <c r="O303" s="95">
        <v>8.3829939673983403E-2</v>
      </c>
      <c r="P303" s="95">
        <v>0</v>
      </c>
      <c r="Q303" s="95">
        <v>1.743241898748197</v>
      </c>
      <c r="R303" s="27">
        <v>8.07913370278062</v>
      </c>
      <c r="S303" s="21">
        <v>2.4018571545356099E-3</v>
      </c>
      <c r="T303" s="40">
        <v>2058.5</v>
      </c>
      <c r="U303" s="40">
        <v>395.3</v>
      </c>
      <c r="V303" s="27">
        <v>36.678666666666665</v>
      </c>
      <c r="W303" s="17">
        <v>-9999</v>
      </c>
      <c r="X303" s="27">
        <v>36.653399999999998</v>
      </c>
      <c r="Y303" s="27">
        <v>26.6082</v>
      </c>
      <c r="Z303" s="27">
        <v>24.089099999999998</v>
      </c>
      <c r="AA303" s="187">
        <v>13.726224617929974</v>
      </c>
      <c r="AB303" s="187">
        <v>1.6971264408342845</v>
      </c>
      <c r="AC303" s="79">
        <v>51.623208349859155</v>
      </c>
      <c r="AD303" s="79">
        <v>5.5063422886009343</v>
      </c>
      <c r="AE303" s="84">
        <v>10.937764717759974</v>
      </c>
      <c r="AF303" s="17">
        <f t="shared" si="20"/>
        <v>50.378850736663566</v>
      </c>
      <c r="AG303" s="17">
        <f t="shared" si="21"/>
        <v>5.3736140222513269</v>
      </c>
      <c r="AH303" s="17">
        <v>-9999</v>
      </c>
      <c r="AI303" s="17">
        <v>-9999</v>
      </c>
      <c r="AJ303" s="17">
        <v>-9999</v>
      </c>
      <c r="AK303" s="17">
        <v>-9999</v>
      </c>
      <c r="AL303" s="17">
        <v>-9999</v>
      </c>
      <c r="AM303" s="38">
        <v>0.12382499999999999</v>
      </c>
      <c r="AN303" s="84">
        <v>0.11433500000000002</v>
      </c>
      <c r="AP303" s="35">
        <v>152</v>
      </c>
      <c r="AQ303" s="16">
        <v>7</v>
      </c>
      <c r="AR303" s="27">
        <v>26.6082</v>
      </c>
      <c r="AS303" s="27">
        <v>24.089099999999998</v>
      </c>
      <c r="AT303" s="17"/>
      <c r="AU303" s="38">
        <v>0.12382499999999999</v>
      </c>
    </row>
    <row r="304" spans="1:51" x14ac:dyDescent="0.2">
      <c r="A304" s="35">
        <v>153</v>
      </c>
      <c r="B304" s="31">
        <v>1</v>
      </c>
      <c r="C304" s="32">
        <v>13</v>
      </c>
      <c r="D304" s="15">
        <v>1</v>
      </c>
      <c r="E304" s="15">
        <v>2009</v>
      </c>
      <c r="F304" s="16">
        <v>1</v>
      </c>
      <c r="G304" s="38">
        <v>1.5820000000000001</v>
      </c>
      <c r="H304" s="38">
        <v>4.5810868992478815</v>
      </c>
      <c r="I304" s="146">
        <v>199.56055322540652</v>
      </c>
      <c r="J304" s="17">
        <v>-9999</v>
      </c>
      <c r="K304" s="17">
        <v>-9999</v>
      </c>
      <c r="L304" s="17">
        <v>-9999</v>
      </c>
      <c r="M304" s="95">
        <v>0.13852078100026602</v>
      </c>
      <c r="N304" s="95">
        <v>0.12634851607988848</v>
      </c>
      <c r="O304" s="95">
        <v>0.12634851607988848</v>
      </c>
      <c r="P304" s="95">
        <v>2.4333501658937346E-2</v>
      </c>
      <c r="Q304" s="95">
        <v>1.112835649954504</v>
      </c>
      <c r="R304" s="27">
        <v>8.0561607470091054</v>
      </c>
      <c r="S304" s="21">
        <v>2.4126310651432039E-3</v>
      </c>
      <c r="T304" s="40">
        <v>2081.9</v>
      </c>
      <c r="U304" s="40">
        <v>397.2</v>
      </c>
      <c r="V304" s="27">
        <v>36.820999999999998</v>
      </c>
      <c r="W304" s="17">
        <v>-9999</v>
      </c>
      <c r="X304" s="27">
        <v>36.824300000000001</v>
      </c>
      <c r="Y304" s="27">
        <v>24.9847</v>
      </c>
      <c r="Z304" s="27">
        <v>24.7254</v>
      </c>
      <c r="AA304" s="79">
        <v>48.388236677398673</v>
      </c>
      <c r="AB304" s="79">
        <v>11.881136098868577</v>
      </c>
      <c r="AC304" s="79">
        <v>192.80175678778366</v>
      </c>
      <c r="AD304" s="79">
        <v>21.096370770619806</v>
      </c>
      <c r="AE304" s="79">
        <v>10.662278614876296</v>
      </c>
      <c r="AF304" s="17">
        <f t="shared" si="20"/>
        <v>188.1543444791487</v>
      </c>
      <c r="AG304" s="17">
        <f t="shared" si="21"/>
        <v>20.587850854513327</v>
      </c>
      <c r="AH304" s="17">
        <v>-9999</v>
      </c>
      <c r="AI304" s="17">
        <v>-9999</v>
      </c>
      <c r="AJ304" s="38">
        <v>68.109368189875099</v>
      </c>
      <c r="AK304" s="17">
        <v>-9999</v>
      </c>
      <c r="AL304" s="38">
        <v>7.0636398160925049</v>
      </c>
      <c r="AM304" s="38">
        <v>1.68025</v>
      </c>
      <c r="AN304" s="84">
        <v>0.94055000000000022</v>
      </c>
      <c r="AP304" s="35">
        <v>153</v>
      </c>
      <c r="AQ304" s="16">
        <v>1</v>
      </c>
      <c r="AR304" s="27">
        <v>24.9847</v>
      </c>
      <c r="AS304" s="27">
        <v>24.7254</v>
      </c>
      <c r="AT304" s="38">
        <v>7.0636398160925049</v>
      </c>
      <c r="AU304" s="38">
        <v>1.68025</v>
      </c>
      <c r="AV304" s="29">
        <f>AVERAGE(AR304:AR305)</f>
        <v>24.984349999999999</v>
      </c>
      <c r="AW304" s="29">
        <f>AVERAGE(AS304:AS305)</f>
        <v>24.725450000000002</v>
      </c>
      <c r="AX304" s="29">
        <f>AVERAGE(AT304:AT305)</f>
        <v>8.4430064955899038</v>
      </c>
      <c r="AY304" s="29">
        <f>AVERAGE(AU304:AU305)</f>
        <v>1.625</v>
      </c>
    </row>
    <row r="305" spans="1:51" x14ac:dyDescent="0.2">
      <c r="A305" s="35">
        <v>153</v>
      </c>
      <c r="B305" s="31">
        <v>1</v>
      </c>
      <c r="C305" s="32">
        <v>13</v>
      </c>
      <c r="D305" s="15">
        <v>1</v>
      </c>
      <c r="E305" s="15">
        <v>2009</v>
      </c>
      <c r="F305" s="16">
        <v>7</v>
      </c>
      <c r="G305" s="38">
        <v>4.9729999999999999</v>
      </c>
      <c r="H305" s="38">
        <v>4.5757246251910733</v>
      </c>
      <c r="I305" s="146">
        <v>199.33050269385743</v>
      </c>
      <c r="J305" s="17">
        <v>-9999</v>
      </c>
      <c r="K305" s="17">
        <v>-9999</v>
      </c>
      <c r="L305" s="17">
        <v>-9999</v>
      </c>
      <c r="M305" s="95">
        <v>0.18020927918414917</v>
      </c>
      <c r="N305" s="95">
        <v>0.1569777567924156</v>
      </c>
      <c r="O305" s="95">
        <v>0.1569777567924156</v>
      </c>
      <c r="P305" s="95">
        <v>0.13538576231316451</v>
      </c>
      <c r="Q305" s="95">
        <v>1.2634594061055475</v>
      </c>
      <c r="R305" s="27">
        <v>8.0541151725661972</v>
      </c>
      <c r="S305" s="21">
        <v>2.4236275686160373E-3</v>
      </c>
      <c r="T305" s="40">
        <v>2092.9</v>
      </c>
      <c r="U305" s="40">
        <v>401.3</v>
      </c>
      <c r="V305" s="27">
        <v>36.837000000000003</v>
      </c>
      <c r="W305" s="17">
        <v>-9999</v>
      </c>
      <c r="X305" s="27">
        <v>36.824199999999998</v>
      </c>
      <c r="Y305" s="27">
        <v>24.984000000000002</v>
      </c>
      <c r="Z305" s="27">
        <v>24.7255</v>
      </c>
      <c r="AA305" s="79">
        <v>80.800422740669859</v>
      </c>
      <c r="AB305" s="79">
        <v>12.629605967721652</v>
      </c>
      <c r="AC305" s="79">
        <v>212.74405999993797</v>
      </c>
      <c r="AD305" s="79">
        <v>27.132054546423909</v>
      </c>
      <c r="AE305" s="79">
        <v>9.1479030055972927</v>
      </c>
      <c r="AF305" s="17">
        <f t="shared" si="20"/>
        <v>207.61594613051429</v>
      </c>
      <c r="AG305" s="17">
        <f t="shared" si="21"/>
        <v>26.478046790693774</v>
      </c>
      <c r="AH305" s="17">
        <v>-9999</v>
      </c>
      <c r="AI305" s="17">
        <v>-9999</v>
      </c>
      <c r="AJ305" s="17">
        <v>-9999</v>
      </c>
      <c r="AK305" s="17">
        <v>-9999</v>
      </c>
      <c r="AL305" s="38">
        <v>9.8223731750873036</v>
      </c>
      <c r="AM305" s="38">
        <v>1.5697500000000002</v>
      </c>
      <c r="AN305" s="84">
        <v>0.66104999999999992</v>
      </c>
      <c r="AP305" s="35">
        <v>153</v>
      </c>
      <c r="AQ305" s="16">
        <v>7</v>
      </c>
      <c r="AR305" s="27">
        <v>24.984000000000002</v>
      </c>
      <c r="AS305" s="27">
        <v>24.7255</v>
      </c>
      <c r="AT305" s="38">
        <v>9.8223731750873036</v>
      </c>
      <c r="AU305" s="38">
        <v>1.5697500000000002</v>
      </c>
    </row>
    <row r="306" spans="1:51" x14ac:dyDescent="0.2">
      <c r="A306" s="35">
        <v>154</v>
      </c>
      <c r="B306" s="31">
        <v>1</v>
      </c>
      <c r="C306" s="32">
        <v>10</v>
      </c>
      <c r="D306" s="15">
        <v>2</v>
      </c>
      <c r="E306" s="15">
        <v>2009</v>
      </c>
      <c r="F306" s="16">
        <v>1</v>
      </c>
      <c r="G306" s="17">
        <v>-9999</v>
      </c>
      <c r="H306" s="17">
        <v>4.5176775514588918</v>
      </c>
      <c r="I306" s="146">
        <v>196.76509038026845</v>
      </c>
      <c r="J306" s="17">
        <v>-9999</v>
      </c>
      <c r="K306" s="17">
        <v>-9999</v>
      </c>
      <c r="L306" s="17">
        <v>-9999</v>
      </c>
      <c r="M306" s="194">
        <v>0.19171629254506195</v>
      </c>
      <c r="N306" s="95">
        <v>9.9088793663521635E-2</v>
      </c>
      <c r="O306" s="95">
        <v>0.24791526109777146</v>
      </c>
      <c r="P306" s="95">
        <v>4.4708985135541141E-2</v>
      </c>
      <c r="Q306" s="192">
        <v>0.25614700562657905</v>
      </c>
      <c r="R306" s="27">
        <v>8.0302541020872944</v>
      </c>
      <c r="S306" s="195">
        <v>2.4264171230435859E-3</v>
      </c>
      <c r="T306" s="40">
        <v>2123.6999999999998</v>
      </c>
      <c r="U306" s="40">
        <v>437.1</v>
      </c>
      <c r="V306" s="27">
        <v>36.85</v>
      </c>
      <c r="W306" s="17">
        <v>-9999</v>
      </c>
      <c r="X306" s="17">
        <v>-9999</v>
      </c>
      <c r="Y306" s="17">
        <v>-9999</v>
      </c>
      <c r="Z306" s="17">
        <v>-9999</v>
      </c>
      <c r="AA306" s="17">
        <v>-9999</v>
      </c>
      <c r="AB306" s="17">
        <v>-9999</v>
      </c>
      <c r="AC306" s="79">
        <v>146.40812289055302</v>
      </c>
      <c r="AD306" s="79">
        <v>22.516176810777861</v>
      </c>
      <c r="AE306" s="84">
        <v>7.5860781402233215</v>
      </c>
      <c r="AF306" s="17">
        <f t="shared" si="20"/>
        <v>142.8790113111672</v>
      </c>
      <c r="AG306" s="17">
        <f t="shared" si="21"/>
        <v>21.973433015299953</v>
      </c>
      <c r="AH306" s="17">
        <v>-9999</v>
      </c>
      <c r="AI306" s="17">
        <v>-9999</v>
      </c>
      <c r="AJ306" s="38">
        <v>61.814129461695437</v>
      </c>
      <c r="AK306" s="17">
        <v>-9999</v>
      </c>
      <c r="AL306" s="38">
        <v>1.8036658169271471</v>
      </c>
      <c r="AM306" s="38">
        <v>0.31</v>
      </c>
      <c r="AN306" s="84">
        <v>0.28925000000000001</v>
      </c>
      <c r="AP306" s="35">
        <v>154</v>
      </c>
      <c r="AQ306" s="16">
        <v>1</v>
      </c>
      <c r="AR306" s="17">
        <v>-9999</v>
      </c>
      <c r="AS306" s="17">
        <v>-9999</v>
      </c>
      <c r="AT306" s="38">
        <v>1.8036658169271471</v>
      </c>
      <c r="AU306" s="38">
        <v>0.31</v>
      </c>
      <c r="AV306" s="29">
        <f>AVERAGE(AR306:AR307)</f>
        <v>-9999</v>
      </c>
      <c r="AW306" s="29">
        <f>AVERAGE(AS306:AS307)</f>
        <v>-9999</v>
      </c>
      <c r="AX306" s="29">
        <f>AVERAGE(AT306:AT307)</f>
        <v>1.9731082254624988</v>
      </c>
      <c r="AY306" s="29">
        <f>AVERAGE(AU306:AU307)</f>
        <v>0.32</v>
      </c>
    </row>
    <row r="307" spans="1:51" x14ac:dyDescent="0.2">
      <c r="A307" s="35">
        <v>154</v>
      </c>
      <c r="B307" s="31">
        <v>1</v>
      </c>
      <c r="C307" s="32">
        <v>10</v>
      </c>
      <c r="D307" s="15">
        <v>2</v>
      </c>
      <c r="E307" s="15">
        <v>2009</v>
      </c>
      <c r="F307" s="16">
        <v>7</v>
      </c>
      <c r="G307" s="17">
        <v>-9999</v>
      </c>
      <c r="H307" s="17">
        <v>-9999</v>
      </c>
      <c r="I307" s="17">
        <v>-9999</v>
      </c>
      <c r="J307" s="17">
        <v>-9999</v>
      </c>
      <c r="K307" s="17">
        <v>-9999</v>
      </c>
      <c r="L307" s="17">
        <v>-9999</v>
      </c>
      <c r="M307" s="17">
        <v>-9999</v>
      </c>
      <c r="N307" s="17">
        <v>-9999</v>
      </c>
      <c r="O307" s="17">
        <v>-9999</v>
      </c>
      <c r="P307" s="17">
        <v>-9999</v>
      </c>
      <c r="Q307" s="17">
        <v>-9999</v>
      </c>
      <c r="R307" s="17">
        <v>-9999</v>
      </c>
      <c r="S307" s="17">
        <v>-9999</v>
      </c>
      <c r="T307" s="17">
        <v>-9999</v>
      </c>
      <c r="U307" s="17">
        <v>-9999</v>
      </c>
      <c r="V307" s="17">
        <v>-9999</v>
      </c>
      <c r="W307" s="17">
        <v>-9999</v>
      </c>
      <c r="X307" s="17">
        <v>-9999</v>
      </c>
      <c r="Y307" s="17">
        <v>-9999</v>
      </c>
      <c r="Z307" s="17">
        <v>-9999</v>
      </c>
      <c r="AA307" s="17">
        <v>-9999</v>
      </c>
      <c r="AB307" s="17">
        <v>-9999</v>
      </c>
      <c r="AC307" s="17">
        <v>-9999</v>
      </c>
      <c r="AD307" s="17">
        <v>-9999</v>
      </c>
      <c r="AE307" s="17">
        <v>-9999</v>
      </c>
      <c r="AF307" s="17">
        <v>-9999</v>
      </c>
      <c r="AG307" s="17">
        <v>-9999</v>
      </c>
      <c r="AH307" s="17">
        <v>-9999</v>
      </c>
      <c r="AI307" s="17">
        <v>-9999</v>
      </c>
      <c r="AJ307" s="17">
        <v>-9999</v>
      </c>
      <c r="AK307" s="17">
        <v>-9999</v>
      </c>
      <c r="AL307" s="38">
        <v>2.1425506339978502</v>
      </c>
      <c r="AM307" s="38">
        <v>0.33</v>
      </c>
      <c r="AN307" s="84">
        <v>0.268125</v>
      </c>
      <c r="AP307" s="35">
        <v>154</v>
      </c>
      <c r="AQ307" s="16">
        <v>7</v>
      </c>
      <c r="AR307" s="17">
        <v>-9999</v>
      </c>
      <c r="AS307" s="17">
        <v>-9999</v>
      </c>
      <c r="AT307" s="38">
        <v>2.1425506339978502</v>
      </c>
      <c r="AU307" s="38">
        <v>0.33</v>
      </c>
    </row>
    <row r="308" spans="1:51" x14ac:dyDescent="0.2">
      <c r="A308" s="35">
        <v>155</v>
      </c>
      <c r="B308" s="31">
        <v>1</v>
      </c>
      <c r="C308" s="32">
        <v>3</v>
      </c>
      <c r="D308" s="15">
        <v>3</v>
      </c>
      <c r="E308" s="15">
        <v>2009</v>
      </c>
      <c r="F308" s="16">
        <v>1</v>
      </c>
      <c r="G308" s="38">
        <v>2.0470000000000002</v>
      </c>
      <c r="H308" s="38">
        <v>4.708806655850962</v>
      </c>
      <c r="I308" s="17">
        <v>205.12886395229302</v>
      </c>
      <c r="J308" s="17">
        <v>-9999</v>
      </c>
      <c r="K308" s="17">
        <v>-9999</v>
      </c>
      <c r="L308" s="17">
        <v>-9999</v>
      </c>
      <c r="M308" s="194">
        <v>0.22413245805012011</v>
      </c>
      <c r="N308" s="95">
        <v>6.2072997806540874E-2</v>
      </c>
      <c r="O308" s="95">
        <v>6.2072997806540874E-2</v>
      </c>
      <c r="P308" s="95">
        <v>9.2243370542065009E-2</v>
      </c>
      <c r="Q308" s="95">
        <v>3.0408853617986944</v>
      </c>
      <c r="R308" s="27">
        <v>8.0265818107434939</v>
      </c>
      <c r="S308" s="21">
        <v>2.4069999999999999E-3</v>
      </c>
      <c r="T308" s="40">
        <v>2093.6</v>
      </c>
      <c r="U308" s="40">
        <v>419.7</v>
      </c>
      <c r="V308" s="39">
        <v>36.871000000000002</v>
      </c>
      <c r="W308" s="17">
        <v>-9999</v>
      </c>
      <c r="X308" s="27">
        <v>36.943100000000001</v>
      </c>
      <c r="Y308" s="27">
        <v>24.389900000000001</v>
      </c>
      <c r="Z308" s="27">
        <v>24.996200000000002</v>
      </c>
      <c r="AA308" s="79">
        <v>41.82843209918672</v>
      </c>
      <c r="AB308" s="79">
        <v>8.3631069217326122</v>
      </c>
      <c r="AC308" s="79">
        <v>161.89347150441165</v>
      </c>
      <c r="AD308" s="79">
        <v>20.810697396460426</v>
      </c>
      <c r="AE308" s="79">
        <v>9.0758955914313439</v>
      </c>
      <c r="AF308" s="17">
        <f t="shared" ref="AF308:AF321" si="22">AC308/1.0247</f>
        <v>157.99109154329233</v>
      </c>
      <c r="AG308" s="17">
        <f t="shared" ref="AG308:AG321" si="23">AD308/1.0247</f>
        <v>20.309063527335248</v>
      </c>
      <c r="AH308" s="17">
        <v>-9999</v>
      </c>
      <c r="AI308" s="17">
        <v>-9999</v>
      </c>
      <c r="AJ308" s="38">
        <v>70.56968995429051</v>
      </c>
      <c r="AK308" s="17">
        <v>-9999</v>
      </c>
      <c r="AL308" s="17">
        <v>2.1627632306592517</v>
      </c>
      <c r="AM308" s="38">
        <v>0.70687500000000003</v>
      </c>
      <c r="AN308" s="84">
        <v>0.56712499999999999</v>
      </c>
      <c r="AP308" s="35">
        <v>155</v>
      </c>
      <c r="AQ308" s="16">
        <v>1</v>
      </c>
      <c r="AR308" s="27">
        <v>24.389900000000001</v>
      </c>
      <c r="AS308" s="27">
        <v>24.996200000000002</v>
      </c>
      <c r="AT308" s="17">
        <v>2.1627632306592517</v>
      </c>
      <c r="AU308" s="38">
        <v>0.70687500000000003</v>
      </c>
      <c r="AV308" s="29">
        <f>AVERAGE(AR308:AR309)</f>
        <v>24.19275</v>
      </c>
      <c r="AW308" s="29">
        <f>AVERAGE(AS308:AS309)</f>
        <v>25.02675</v>
      </c>
      <c r="AX308" s="29">
        <f>AVERAGE(AT308:AT309)</f>
        <v>2.1627632306592517</v>
      </c>
      <c r="AY308" s="29">
        <f>AVERAGE(AU308:AU309)</f>
        <v>0.71012500000000012</v>
      </c>
    </row>
    <row r="309" spans="1:51" x14ac:dyDescent="0.2">
      <c r="A309" s="35">
        <v>155</v>
      </c>
      <c r="B309" s="31">
        <v>1</v>
      </c>
      <c r="C309" s="32">
        <v>3</v>
      </c>
      <c r="D309" s="15">
        <v>3</v>
      </c>
      <c r="E309" s="15">
        <v>2009</v>
      </c>
      <c r="F309" s="16">
        <v>7</v>
      </c>
      <c r="G309" s="38">
        <v>5.0839999999999996</v>
      </c>
      <c r="H309" s="38">
        <v>4.7175928074260476</v>
      </c>
      <c r="I309" s="17">
        <v>205.45816345871407</v>
      </c>
      <c r="J309" s="17">
        <v>-9999</v>
      </c>
      <c r="K309" s="17">
        <v>-9999</v>
      </c>
      <c r="L309" s="17">
        <v>-9999</v>
      </c>
      <c r="M309" s="194">
        <v>0.13036931343222721</v>
      </c>
      <c r="N309" s="95">
        <v>5.3664581371076867E-2</v>
      </c>
      <c r="O309" s="95">
        <v>5.3664581371076867E-2</v>
      </c>
      <c r="P309" s="95">
        <v>0</v>
      </c>
      <c r="Q309" s="95">
        <v>1.0988404410966481</v>
      </c>
      <c r="R309" s="27">
        <v>8.0320854367444632</v>
      </c>
      <c r="S309" s="21">
        <v>2.4088793457176664E-3</v>
      </c>
      <c r="T309" s="40">
        <v>2092.9</v>
      </c>
      <c r="U309" s="40">
        <v>407.9</v>
      </c>
      <c r="V309" s="39">
        <v>36.864333333333327</v>
      </c>
      <c r="W309" s="17">
        <v>-9999</v>
      </c>
      <c r="X309" s="27">
        <v>36.8675</v>
      </c>
      <c r="Y309" s="27">
        <v>23.9956</v>
      </c>
      <c r="Z309" s="27">
        <v>25.057300000000001</v>
      </c>
      <c r="AA309" s="79">
        <v>76.759121032892821</v>
      </c>
      <c r="AB309" s="79">
        <v>13.118070123732457</v>
      </c>
      <c r="AC309" s="79">
        <v>195.11942853120183</v>
      </c>
      <c r="AD309" s="79">
        <v>27.107937754303478</v>
      </c>
      <c r="AE309" s="79">
        <v>8.3975157147564143</v>
      </c>
      <c r="AF309" s="17">
        <f t="shared" si="22"/>
        <v>190.41614963521209</v>
      </c>
      <c r="AG309" s="17">
        <f t="shared" si="23"/>
        <v>26.4545113245862</v>
      </c>
      <c r="AH309" s="17">
        <v>-9999</v>
      </c>
      <c r="AI309" s="17">
        <v>-9999</v>
      </c>
      <c r="AJ309" s="17">
        <v>-9999</v>
      </c>
      <c r="AK309" s="17">
        <v>-9999</v>
      </c>
      <c r="AL309" s="17">
        <v>-9999</v>
      </c>
      <c r="AM309" s="38">
        <v>0.71337500000000009</v>
      </c>
      <c r="AN309" s="84">
        <v>0.51642500000000002</v>
      </c>
      <c r="AP309" s="35">
        <v>155</v>
      </c>
      <c r="AQ309" s="16">
        <v>7</v>
      </c>
      <c r="AR309" s="27">
        <v>23.9956</v>
      </c>
      <c r="AS309" s="27">
        <v>25.057300000000001</v>
      </c>
      <c r="AT309" s="17"/>
      <c r="AU309" s="38">
        <v>0.71337500000000009</v>
      </c>
    </row>
    <row r="310" spans="1:51" x14ac:dyDescent="0.2">
      <c r="A310" s="35">
        <v>156</v>
      </c>
      <c r="B310" s="31">
        <v>1</v>
      </c>
      <c r="C310" s="32">
        <v>7</v>
      </c>
      <c r="D310" s="15">
        <v>4</v>
      </c>
      <c r="E310" s="15">
        <v>2009</v>
      </c>
      <c r="F310" s="62">
        <v>1</v>
      </c>
      <c r="G310" s="17">
        <v>-9999</v>
      </c>
      <c r="H310" s="38">
        <v>4.4998298287831116</v>
      </c>
      <c r="I310" s="17">
        <v>196.01667641149365</v>
      </c>
      <c r="J310" s="17">
        <v>-9999</v>
      </c>
      <c r="K310" s="17">
        <v>-9999</v>
      </c>
      <c r="L310" s="17">
        <v>-9999</v>
      </c>
      <c r="M310" s="95">
        <v>4.590647149434364E-2</v>
      </c>
      <c r="N310" s="95">
        <v>0</v>
      </c>
      <c r="O310" s="95">
        <v>0</v>
      </c>
      <c r="P310" s="95">
        <v>1.228690939750126E-2</v>
      </c>
      <c r="Q310" s="193">
        <v>0.41331592207594359</v>
      </c>
      <c r="R310" s="27">
        <v>8.0268925437383842</v>
      </c>
      <c r="S310" s="21">
        <v>2.416792794737679E-3</v>
      </c>
      <c r="T310" s="40">
        <v>2117.3000000000002</v>
      </c>
      <c r="U310" s="40">
        <v>439.1</v>
      </c>
      <c r="V310" s="27">
        <v>36.890333333333338</v>
      </c>
      <c r="W310" s="17">
        <v>-9999</v>
      </c>
      <c r="X310" s="17">
        <v>-9999</v>
      </c>
      <c r="Y310" s="17">
        <v>-9999</v>
      </c>
      <c r="Z310" s="17">
        <v>-9999</v>
      </c>
      <c r="AA310" s="17">
        <v>-9999</v>
      </c>
      <c r="AB310" s="17">
        <v>-9999</v>
      </c>
      <c r="AC310" s="79">
        <v>101.69308106550737</v>
      </c>
      <c r="AD310" s="79">
        <v>12.369382179254641</v>
      </c>
      <c r="AE310" s="79">
        <v>9.5915807427099615</v>
      </c>
      <c r="AF310" s="17">
        <f t="shared" si="22"/>
        <v>99.241808398074923</v>
      </c>
      <c r="AG310" s="17">
        <f t="shared" si="23"/>
        <v>12.071222971849949</v>
      </c>
      <c r="AH310" s="17">
        <v>-9999</v>
      </c>
      <c r="AI310" s="17">
        <v>-9999</v>
      </c>
      <c r="AJ310" s="42">
        <v>397.16650779999998</v>
      </c>
      <c r="AK310" s="38">
        <v>75.802386345699986</v>
      </c>
      <c r="AL310" s="17">
        <v>2.2095624727127912</v>
      </c>
      <c r="AM310" s="38">
        <v>0.26455000000000001</v>
      </c>
      <c r="AN310" s="84">
        <v>0.20657000000000006</v>
      </c>
      <c r="AP310" s="35">
        <v>156</v>
      </c>
      <c r="AQ310" s="62">
        <v>1</v>
      </c>
      <c r="AR310" s="17">
        <v>-9999</v>
      </c>
      <c r="AS310" s="17">
        <v>-9999</v>
      </c>
      <c r="AT310" s="17">
        <v>2.2095624727127912</v>
      </c>
      <c r="AU310" s="38">
        <v>0.26455000000000001</v>
      </c>
      <c r="AV310" s="29">
        <f>AVERAGE(AR310:AR311)</f>
        <v>-9999</v>
      </c>
      <c r="AW310" s="29">
        <f>AVERAGE(AS310:AS311)</f>
        <v>-9999</v>
      </c>
      <c r="AX310" s="29">
        <f>AVERAGE(AT310:AT311)</f>
        <v>2.0327738962479316</v>
      </c>
      <c r="AY310" s="29">
        <f>AVERAGE(AU310:AU311)</f>
        <v>0.27974374999999996</v>
      </c>
    </row>
    <row r="311" spans="1:51" x14ac:dyDescent="0.2">
      <c r="A311" s="35">
        <v>156</v>
      </c>
      <c r="B311" s="31">
        <v>1</v>
      </c>
      <c r="C311" s="32">
        <v>7</v>
      </c>
      <c r="D311" s="15">
        <v>4</v>
      </c>
      <c r="E311" s="15">
        <v>2009</v>
      </c>
      <c r="F311" s="62">
        <v>7</v>
      </c>
      <c r="G311" s="17">
        <v>-9999</v>
      </c>
      <c r="H311" s="38">
        <v>4.4784241812453622</v>
      </c>
      <c r="I311" s="17">
        <v>195.05023525330984</v>
      </c>
      <c r="J311" s="17">
        <v>-9999</v>
      </c>
      <c r="K311" s="17">
        <v>-9999</v>
      </c>
      <c r="L311" s="17">
        <v>-9999</v>
      </c>
      <c r="M311" s="95">
        <v>9.6288051206221734E-2</v>
      </c>
      <c r="N311" s="95">
        <v>2.3149539748651849E-4</v>
      </c>
      <c r="O311" s="95">
        <v>6.6799090372208214E-3</v>
      </c>
      <c r="P311" s="95">
        <v>2.7773029014373323E-2</v>
      </c>
      <c r="Q311" s="193">
        <v>0.30322609094316577</v>
      </c>
      <c r="R311" s="27">
        <v>8.0276145111128798</v>
      </c>
      <c r="S311" s="21">
        <v>2.4182026882301404E-3</v>
      </c>
      <c r="T311" s="40">
        <v>2117.6</v>
      </c>
      <c r="U311" s="40">
        <v>438</v>
      </c>
      <c r="V311" s="27">
        <v>36.886000000000003</v>
      </c>
      <c r="W311" s="17">
        <v>-9999</v>
      </c>
      <c r="X311" s="17">
        <v>-9999</v>
      </c>
      <c r="Y311" s="17">
        <v>-9999</v>
      </c>
      <c r="Z311" s="17">
        <v>-9999</v>
      </c>
      <c r="AA311" s="17">
        <v>-9999</v>
      </c>
      <c r="AB311" s="17">
        <v>-9999</v>
      </c>
      <c r="AC311" s="79">
        <v>121.66313115585361</v>
      </c>
      <c r="AD311" s="79">
        <v>19.056562892282717</v>
      </c>
      <c r="AE311" s="79">
        <v>7.448369387708965</v>
      </c>
      <c r="AF311" s="17">
        <f t="shared" si="22"/>
        <v>118.73048809978883</v>
      </c>
      <c r="AG311" s="17">
        <f t="shared" si="23"/>
        <v>18.59721176176707</v>
      </c>
      <c r="AH311" s="17">
        <v>-9999</v>
      </c>
      <c r="AI311" s="17">
        <v>-9999</v>
      </c>
      <c r="AJ311" s="17">
        <v>-9999</v>
      </c>
      <c r="AK311" s="17">
        <v>-9999</v>
      </c>
      <c r="AL311" s="17">
        <v>1.8559853197830722</v>
      </c>
      <c r="AM311" s="38">
        <v>0.29493749999999996</v>
      </c>
      <c r="AN311" s="84">
        <v>0.2419625</v>
      </c>
      <c r="AP311" s="35">
        <v>156</v>
      </c>
      <c r="AQ311" s="62">
        <v>7</v>
      </c>
      <c r="AR311" s="17">
        <v>-9999</v>
      </c>
      <c r="AS311" s="17">
        <v>-9999</v>
      </c>
      <c r="AT311" s="17">
        <v>1.8559853197830722</v>
      </c>
      <c r="AU311" s="38">
        <v>0.29493749999999996</v>
      </c>
    </row>
    <row r="312" spans="1:51" x14ac:dyDescent="0.2">
      <c r="A312" s="35">
        <v>157</v>
      </c>
      <c r="B312" s="31">
        <v>1</v>
      </c>
      <c r="C312" s="32">
        <v>8</v>
      </c>
      <c r="D312" s="15">
        <v>5</v>
      </c>
      <c r="E312" s="15">
        <v>2009</v>
      </c>
      <c r="F312" s="62">
        <v>1</v>
      </c>
      <c r="G312" s="38">
        <v>1.698</v>
      </c>
      <c r="H312" s="38">
        <v>4.4825879435546643</v>
      </c>
      <c r="I312" s="17">
        <v>195.24605747184535</v>
      </c>
      <c r="J312" s="17">
        <v>-9999</v>
      </c>
      <c r="K312" s="17">
        <v>-9999</v>
      </c>
      <c r="L312" s="17">
        <v>-9999</v>
      </c>
      <c r="M312" s="95">
        <v>3.25710021262378E-2</v>
      </c>
      <c r="N312" s="95">
        <v>0.10375414673158502</v>
      </c>
      <c r="O312" s="95">
        <v>0.25434031223780418</v>
      </c>
      <c r="P312" s="95">
        <v>3.0183049439794021E-2</v>
      </c>
      <c r="Q312" s="95">
        <v>2.1308980126669423</v>
      </c>
      <c r="R312" s="27">
        <v>8.028555790645413</v>
      </c>
      <c r="S312" s="21">
        <v>2.421128507145182E-3</v>
      </c>
      <c r="T312" s="40">
        <v>2105.6999999999998</v>
      </c>
      <c r="U312" s="40">
        <v>420.4</v>
      </c>
      <c r="V312" s="39">
        <v>36.866</v>
      </c>
      <c r="W312" s="17">
        <v>-9999</v>
      </c>
      <c r="X312" s="27">
        <v>36.863</v>
      </c>
      <c r="Y312" s="27">
        <v>24.401499999999999</v>
      </c>
      <c r="Z312" s="27">
        <v>24.931999999999999</v>
      </c>
      <c r="AA312" s="197">
        <v>97.070991403062152</v>
      </c>
      <c r="AB312" s="198">
        <v>48.311074275583167</v>
      </c>
      <c r="AC312" s="79">
        <v>181.1341326592962</v>
      </c>
      <c r="AD312" s="79">
        <v>29.368993128265451</v>
      </c>
      <c r="AE312" s="79">
        <v>7.1954511292318104</v>
      </c>
      <c r="AF312" s="17">
        <f t="shared" si="22"/>
        <v>176.76796394973769</v>
      </c>
      <c r="AG312" s="17">
        <f t="shared" si="23"/>
        <v>28.661064827037624</v>
      </c>
      <c r="AH312" s="17">
        <v>-9999</v>
      </c>
      <c r="AI312" s="17">
        <v>-9999</v>
      </c>
      <c r="AJ312" s="143">
        <v>81.274967489999995</v>
      </c>
      <c r="AK312" s="38">
        <v>72.924720830099986</v>
      </c>
      <c r="AL312" s="17">
        <v>5.8637531676092793</v>
      </c>
      <c r="AM312" s="38">
        <v>0.69225000000000003</v>
      </c>
      <c r="AN312" s="38">
        <v>0.51154999999999995</v>
      </c>
      <c r="AP312" s="35">
        <v>157</v>
      </c>
      <c r="AQ312" s="62">
        <v>1</v>
      </c>
      <c r="AR312" s="27">
        <v>24.401499999999999</v>
      </c>
      <c r="AS312" s="27">
        <v>24.931999999999999</v>
      </c>
      <c r="AT312" s="17">
        <v>5.8637531676092793</v>
      </c>
      <c r="AU312" s="38">
        <v>0.69225000000000003</v>
      </c>
      <c r="AV312" s="29">
        <f>AVERAGE(AR312:AR313)</f>
        <v>24.0564</v>
      </c>
      <c r="AW312" s="29">
        <f>AVERAGE(AS312:AS313)</f>
        <v>25.036549999999998</v>
      </c>
      <c r="AX312" s="29">
        <f>AVERAGE(AT312:AT313)</f>
        <v>6.3534367989704545</v>
      </c>
      <c r="AY312" s="29">
        <f>AVERAGE(AU312:AU313)</f>
        <v>0.6825</v>
      </c>
    </row>
    <row r="313" spans="1:51" x14ac:dyDescent="0.2">
      <c r="A313" s="35">
        <v>157</v>
      </c>
      <c r="B313" s="31">
        <v>1</v>
      </c>
      <c r="C313" s="32">
        <v>8</v>
      </c>
      <c r="D313" s="15">
        <v>5</v>
      </c>
      <c r="E313" s="15">
        <v>2009</v>
      </c>
      <c r="F313" s="62">
        <v>7</v>
      </c>
      <c r="G313" s="38">
        <v>6.04</v>
      </c>
      <c r="H313" s="38">
        <v>4.42320759823874</v>
      </c>
      <c r="I313" s="17">
        <v>192.62221793579715</v>
      </c>
      <c r="J313" s="17">
        <v>-9999</v>
      </c>
      <c r="K313" s="17">
        <v>-9999</v>
      </c>
      <c r="L313" s="17">
        <v>-9999</v>
      </c>
      <c r="M313" s="95">
        <v>0.12722292805927388</v>
      </c>
      <c r="N313" s="95">
        <v>0.1529466363405747</v>
      </c>
      <c r="O313" s="95">
        <v>0.30585795225114354</v>
      </c>
      <c r="P313" s="95">
        <v>2.7928461141483799E-2</v>
      </c>
      <c r="Q313" s="95">
        <v>1.0738089320169293</v>
      </c>
      <c r="R313" s="27">
        <v>8.0294862931783957</v>
      </c>
      <c r="S313" s="21">
        <v>2.4285142558983595E-3</v>
      </c>
      <c r="T313" s="40">
        <v>2113</v>
      </c>
      <c r="U313" s="40">
        <v>410.3</v>
      </c>
      <c r="V313" s="39">
        <v>36.856000000000002</v>
      </c>
      <c r="W313" s="17">
        <v>-9999</v>
      </c>
      <c r="X313" s="27">
        <v>36.866500000000002</v>
      </c>
      <c r="Y313" s="27">
        <v>23.711300000000001</v>
      </c>
      <c r="Z313" s="27">
        <v>25.141100000000002</v>
      </c>
      <c r="AA313" s="198">
        <v>113.50349756564935</v>
      </c>
      <c r="AB313" s="198">
        <v>29.160383942301987</v>
      </c>
      <c r="AC313" s="79">
        <v>203.45905937968811</v>
      </c>
      <c r="AD313" s="79">
        <v>33.547653199811165</v>
      </c>
      <c r="AE313" s="79">
        <v>7.0755739960663551</v>
      </c>
      <c r="AF313" s="17">
        <f t="shared" si="22"/>
        <v>198.55475688463758</v>
      </c>
      <c r="AG313" s="17">
        <f t="shared" si="23"/>
        <v>32.738999902226183</v>
      </c>
      <c r="AH313" s="17">
        <v>-9999</v>
      </c>
      <c r="AI313" s="17">
        <v>-9999</v>
      </c>
      <c r="AJ313" s="17">
        <v>-9999</v>
      </c>
      <c r="AK313" s="17">
        <v>-9999</v>
      </c>
      <c r="AL313" s="17">
        <v>6.8431204303316306</v>
      </c>
      <c r="AM313" s="38">
        <v>0.67274999999999996</v>
      </c>
      <c r="AN313" s="38">
        <v>0.53365000000000007</v>
      </c>
      <c r="AP313" s="35">
        <v>157</v>
      </c>
      <c r="AQ313" s="62">
        <v>7</v>
      </c>
      <c r="AR313" s="27">
        <v>23.711300000000001</v>
      </c>
      <c r="AS313" s="27">
        <v>25.141100000000002</v>
      </c>
      <c r="AT313" s="17">
        <v>6.8431204303316306</v>
      </c>
      <c r="AU313" s="38">
        <v>0.67274999999999996</v>
      </c>
    </row>
    <row r="314" spans="1:51" x14ac:dyDescent="0.2">
      <c r="A314" s="35">
        <v>158</v>
      </c>
      <c r="B314" s="31">
        <v>1</v>
      </c>
      <c r="C314" s="32">
        <v>2</v>
      </c>
      <c r="D314" s="15">
        <v>6</v>
      </c>
      <c r="E314" s="15">
        <v>2009</v>
      </c>
      <c r="F314" s="62">
        <v>1</v>
      </c>
      <c r="G314" s="38">
        <v>1.895</v>
      </c>
      <c r="H314" s="38">
        <v>4.5917591020297603</v>
      </c>
      <c r="I314" s="17">
        <v>200.01618325715108</v>
      </c>
      <c r="J314" s="17">
        <v>-9999</v>
      </c>
      <c r="K314" s="17">
        <v>-9999</v>
      </c>
      <c r="L314" s="17">
        <v>-9999</v>
      </c>
      <c r="M314" s="95">
        <v>0.1401399844481995</v>
      </c>
      <c r="N314" s="95">
        <v>8.4012181297505234E-2</v>
      </c>
      <c r="O314" s="95">
        <v>8.4012181297505234E-2</v>
      </c>
      <c r="P314" s="95">
        <v>1.1688740129874056E-2</v>
      </c>
      <c r="Q314" s="95">
        <v>0.47855565985818344</v>
      </c>
      <c r="R314" s="56">
        <v>8.0150801790633519</v>
      </c>
      <c r="S314" s="21">
        <v>2.4281241920572801E-3</v>
      </c>
      <c r="T314" s="40">
        <v>2120.5</v>
      </c>
      <c r="U314" s="40">
        <v>446.7</v>
      </c>
      <c r="V314" s="72">
        <v>36.923999999999999</v>
      </c>
      <c r="W314" s="17">
        <v>-9999</v>
      </c>
      <c r="X314" s="27">
        <v>36.9129</v>
      </c>
      <c r="Y314" s="27">
        <v>24.868600000000001</v>
      </c>
      <c r="Z314" s="27">
        <v>24.8279</v>
      </c>
      <c r="AA314" s="197">
        <v>54.990646079412507</v>
      </c>
      <c r="AB314" s="197">
        <v>5.8407530260173237</v>
      </c>
      <c r="AC314" s="79">
        <v>553.10541877255696</v>
      </c>
      <c r="AD314" s="79">
        <v>17.464844213927623</v>
      </c>
      <c r="AE314" s="79">
        <v>36.947919336151486</v>
      </c>
      <c r="AF314" s="17">
        <f t="shared" si="22"/>
        <v>539.77302505372984</v>
      </c>
      <c r="AG314" s="17">
        <f t="shared" si="23"/>
        <v>17.043860850910143</v>
      </c>
      <c r="AH314" s="17">
        <v>-9999</v>
      </c>
      <c r="AI314" s="17">
        <v>-9999</v>
      </c>
      <c r="AJ314" s="38">
        <v>90.059963975999992</v>
      </c>
      <c r="AK314" s="17">
        <v>-9999</v>
      </c>
      <c r="AL314" s="17">
        <v>1.9281836929116325</v>
      </c>
      <c r="AM314" s="38">
        <v>0.312</v>
      </c>
      <c r="AN314" s="38">
        <v>0.27560000000000007</v>
      </c>
      <c r="AP314" s="35">
        <v>158</v>
      </c>
      <c r="AQ314" s="62">
        <v>1</v>
      </c>
      <c r="AR314" s="27">
        <v>24.868600000000001</v>
      </c>
      <c r="AS314" s="27">
        <v>24.8279</v>
      </c>
      <c r="AT314" s="17">
        <v>1.9281836929116325</v>
      </c>
      <c r="AU314" s="38">
        <v>0.312</v>
      </c>
      <c r="AV314" s="29">
        <f>AVERAGE(AR314:AR315)</f>
        <v>24.323500000000003</v>
      </c>
      <c r="AW314" s="29">
        <f>AVERAGE(AS314:AS315)</f>
        <v>24.991199999999999</v>
      </c>
      <c r="AX314" s="29">
        <f>AVERAGE(AT314:AT315)</f>
        <v>2.0681860761048689</v>
      </c>
      <c r="AY314" s="29">
        <f>AVERAGE(AU314:AU315)</f>
        <v>0.31443750000000004</v>
      </c>
    </row>
    <row r="315" spans="1:51" x14ac:dyDescent="0.2">
      <c r="A315" s="35">
        <v>158</v>
      </c>
      <c r="B315" s="31">
        <v>1</v>
      </c>
      <c r="C315" s="32">
        <v>2</v>
      </c>
      <c r="D315" s="15">
        <v>6</v>
      </c>
      <c r="E315" s="15">
        <v>2009</v>
      </c>
      <c r="F315" s="62">
        <v>7</v>
      </c>
      <c r="G315" s="38">
        <v>7.01</v>
      </c>
      <c r="H315" s="38">
        <v>4.5051632704124174</v>
      </c>
      <c r="I315" s="17">
        <v>196.19358446993417</v>
      </c>
      <c r="J315" s="17">
        <v>-9999</v>
      </c>
      <c r="K315" s="17">
        <v>-9999</v>
      </c>
      <c r="L315" s="17">
        <v>-9999</v>
      </c>
      <c r="M315" s="95">
        <v>0.30655130428220279</v>
      </c>
      <c r="N315" s="95">
        <v>0.1093778613972871</v>
      </c>
      <c r="O315" s="95">
        <v>0.1093778613972871</v>
      </c>
      <c r="P315" s="95">
        <v>1.073561454558198E-2</v>
      </c>
      <c r="Q315" s="95">
        <v>0.61311447620249071</v>
      </c>
      <c r="R315" s="56">
        <v>8.0158740432344882</v>
      </c>
      <c r="S315" s="21">
        <v>2.4240596118431548E-3</v>
      </c>
      <c r="T315" s="40">
        <v>2116.1999999999998</v>
      </c>
      <c r="U315" s="40">
        <v>425.8</v>
      </c>
      <c r="V315" s="72">
        <v>36.914000000000001</v>
      </c>
      <c r="W315" s="17">
        <v>-9999</v>
      </c>
      <c r="X315" s="27">
        <v>36.910400000000003</v>
      </c>
      <c r="Y315" s="27">
        <v>23.778400000000001</v>
      </c>
      <c r="Z315" s="27">
        <v>25.154499999999999</v>
      </c>
      <c r="AA315" s="198">
        <v>100.83045598640052</v>
      </c>
      <c r="AB315" s="197">
        <v>8.3778469932866795</v>
      </c>
      <c r="AC315" s="79">
        <v>120.24833244296836</v>
      </c>
      <c r="AD315" s="79">
        <v>19.87085180325511</v>
      </c>
      <c r="AE315" s="79">
        <v>7.0600758624993505</v>
      </c>
      <c r="AF315" s="17">
        <f t="shared" si="22"/>
        <v>117.349792566574</v>
      </c>
      <c r="AG315" s="17">
        <f t="shared" si="23"/>
        <v>19.391872551239494</v>
      </c>
      <c r="AH315" s="17">
        <v>-9999</v>
      </c>
      <c r="AI315" s="17">
        <v>-9999</v>
      </c>
      <c r="AJ315" s="17">
        <v>-9999</v>
      </c>
      <c r="AK315" s="17">
        <v>-9999</v>
      </c>
      <c r="AL315" s="17">
        <v>2.2081884592981056</v>
      </c>
      <c r="AM315" s="38">
        <v>0.31687500000000002</v>
      </c>
      <c r="AN315" s="38">
        <v>0.27852500000000008</v>
      </c>
      <c r="AP315" s="35">
        <v>158</v>
      </c>
      <c r="AQ315" s="62">
        <v>7</v>
      </c>
      <c r="AR315" s="27">
        <v>23.778400000000001</v>
      </c>
      <c r="AS315" s="27">
        <v>25.154499999999999</v>
      </c>
      <c r="AT315" s="17">
        <v>2.2081884592981056</v>
      </c>
      <c r="AU315" s="38">
        <v>0.31687500000000002</v>
      </c>
    </row>
    <row r="316" spans="1:51" x14ac:dyDescent="0.2">
      <c r="A316" s="35">
        <v>159</v>
      </c>
      <c r="B316" s="31">
        <v>1</v>
      </c>
      <c r="C316" s="32">
        <v>14</v>
      </c>
      <c r="D316" s="15">
        <v>7</v>
      </c>
      <c r="E316" s="15">
        <v>2009</v>
      </c>
      <c r="F316" s="62">
        <v>1</v>
      </c>
      <c r="G316" s="38">
        <v>1.962</v>
      </c>
      <c r="H316" s="38">
        <v>4.322130015729476</v>
      </c>
      <c r="I316" s="17">
        <v>188.40643767931445</v>
      </c>
      <c r="J316" s="17">
        <v>-9999</v>
      </c>
      <c r="K316" s="17">
        <v>-9999</v>
      </c>
      <c r="L316" s="17">
        <v>-9999</v>
      </c>
      <c r="M316" s="95">
        <v>0.18967794870812826</v>
      </c>
      <c r="N316" s="95">
        <v>2.1576284692145058E-2</v>
      </c>
      <c r="O316" s="95">
        <v>2.1576284692145058E-2</v>
      </c>
      <c r="P316" s="95">
        <v>1.3789530499526741E-2</v>
      </c>
      <c r="Q316" s="192">
        <v>0.95050579872465935</v>
      </c>
      <c r="R316" s="27">
        <v>8.060694323084979</v>
      </c>
      <c r="S316" s="21">
        <v>2.4120181899087638E-3</v>
      </c>
      <c r="T316" s="40">
        <v>2077.1</v>
      </c>
      <c r="U316" s="40">
        <v>429.5</v>
      </c>
      <c r="V316" s="27">
        <v>36.905333333333338</v>
      </c>
      <c r="W316" s="17">
        <v>-9999</v>
      </c>
      <c r="X316" s="27">
        <v>36.9133</v>
      </c>
      <c r="Y316" s="27">
        <v>27.351199999999999</v>
      </c>
      <c r="Z316" s="27">
        <v>24.046299999999999</v>
      </c>
      <c r="AA316" s="197">
        <v>32.017976807252388</v>
      </c>
      <c r="AB316" s="197">
        <v>14.912846083279026</v>
      </c>
      <c r="AC316" s="79">
        <v>62.534066279081003</v>
      </c>
      <c r="AD316" s="79">
        <v>9.140983585984527</v>
      </c>
      <c r="AE316" s="79">
        <v>7.9812429343805773</v>
      </c>
      <c r="AF316" s="17">
        <f t="shared" si="22"/>
        <v>61.026706625432816</v>
      </c>
      <c r="AG316" s="17">
        <f t="shared" si="23"/>
        <v>8.9206436869176606</v>
      </c>
      <c r="AH316" s="17">
        <v>-9999</v>
      </c>
      <c r="AI316" s="17">
        <v>-9999</v>
      </c>
      <c r="AJ316" s="38">
        <v>92.219963112000002</v>
      </c>
      <c r="AK316" s="17">
        <v>-9999</v>
      </c>
      <c r="AL316" s="17">
        <v>1.1398690840220327</v>
      </c>
      <c r="AM316" s="38">
        <v>0.10985</v>
      </c>
      <c r="AN316" s="38">
        <v>6.8538888888888899E-2</v>
      </c>
      <c r="AP316" s="35">
        <v>159</v>
      </c>
      <c r="AQ316" s="62">
        <v>1</v>
      </c>
      <c r="AR316" s="27">
        <v>27.351199999999999</v>
      </c>
      <c r="AS316" s="27">
        <v>24.046299999999999</v>
      </c>
      <c r="AT316" s="17">
        <v>1.1398690840220327</v>
      </c>
      <c r="AU316" s="38">
        <v>0.10985</v>
      </c>
      <c r="AV316" s="29">
        <f>AVERAGE(AR316:AR317)</f>
        <v>26.72195</v>
      </c>
      <c r="AW316" s="29">
        <f>AVERAGE(AS316:AS317)</f>
        <v>24.242849999999997</v>
      </c>
      <c r="AX316" s="29">
        <f>AVERAGE(AT316:AT317)</f>
        <v>1.1398690840220327</v>
      </c>
      <c r="AY316" s="29">
        <f>AVERAGE(AU316:AU317)</f>
        <v>9.8799999999999999E-2</v>
      </c>
    </row>
    <row r="317" spans="1:51" x14ac:dyDescent="0.2">
      <c r="A317" s="35">
        <v>159</v>
      </c>
      <c r="B317" s="31">
        <v>1</v>
      </c>
      <c r="C317" s="32">
        <v>14</v>
      </c>
      <c r="D317" s="15">
        <v>7</v>
      </c>
      <c r="E317" s="15">
        <v>2009</v>
      </c>
      <c r="F317" s="62">
        <v>7</v>
      </c>
      <c r="G317" s="38">
        <v>6.726</v>
      </c>
      <c r="H317" s="38">
        <v>4.4667110393740082</v>
      </c>
      <c r="I317" s="17">
        <v>194.66777010064374</v>
      </c>
      <c r="J317" s="17">
        <v>-9999</v>
      </c>
      <c r="K317" s="17">
        <v>-9999</v>
      </c>
      <c r="L317" s="17">
        <v>-9999</v>
      </c>
      <c r="M317" s="95">
        <v>0.17866550903777276</v>
      </c>
      <c r="N317" s="95">
        <v>2.8068509644872668E-2</v>
      </c>
      <c r="O317" s="95">
        <v>2.8068509644872668E-2</v>
      </c>
      <c r="P317" s="95">
        <v>1.0500394989488633E-2</v>
      </c>
      <c r="Q317" s="192">
        <v>0.83893120477678051</v>
      </c>
      <c r="R317" s="27">
        <v>8.0595993676310442</v>
      </c>
      <c r="S317" s="21">
        <v>2.429849996109088E-3</v>
      </c>
      <c r="T317" s="40">
        <v>2094.1</v>
      </c>
      <c r="U317" s="40">
        <v>413.1</v>
      </c>
      <c r="V317" s="27">
        <v>36.895333333333333</v>
      </c>
      <c r="W317" s="17">
        <v>-9999</v>
      </c>
      <c r="X317" s="27">
        <v>36.901200000000003</v>
      </c>
      <c r="Y317" s="27">
        <v>26.092700000000001</v>
      </c>
      <c r="Z317" s="27">
        <v>24.439399999999999</v>
      </c>
      <c r="AA317" s="197">
        <v>31.995282342584794</v>
      </c>
      <c r="AB317" s="197">
        <v>9.9446183204700933</v>
      </c>
      <c r="AC317" s="79">
        <v>83.838162211149708</v>
      </c>
      <c r="AD317" s="79">
        <v>10.978411404015116</v>
      </c>
      <c r="AE317" s="79">
        <v>8.9094119036720567</v>
      </c>
      <c r="AF317" s="17">
        <f t="shared" si="22"/>
        <v>81.817275506147865</v>
      </c>
      <c r="AG317" s="17">
        <f t="shared" si="23"/>
        <v>10.713781012994161</v>
      </c>
      <c r="AH317" s="17">
        <v>-9999</v>
      </c>
      <c r="AI317" s="17">
        <v>-9999</v>
      </c>
      <c r="AJ317" s="17">
        <v>-9999</v>
      </c>
      <c r="AK317" s="17">
        <v>-9999</v>
      </c>
      <c r="AL317" s="17">
        <v>-9999</v>
      </c>
      <c r="AM317" s="38">
        <v>8.7749999999999995E-2</v>
      </c>
      <c r="AN317" s="38">
        <v>0.15872999999999998</v>
      </c>
      <c r="AP317" s="35">
        <v>159</v>
      </c>
      <c r="AQ317" s="62">
        <v>7</v>
      </c>
      <c r="AR317" s="27">
        <v>26.092700000000001</v>
      </c>
      <c r="AS317" s="27">
        <v>24.439399999999999</v>
      </c>
      <c r="AT317" s="17"/>
      <c r="AU317" s="38">
        <v>8.7749999999999995E-2</v>
      </c>
    </row>
    <row r="318" spans="1:51" x14ac:dyDescent="0.2">
      <c r="A318" s="35">
        <v>160</v>
      </c>
      <c r="B318" s="31">
        <v>1</v>
      </c>
      <c r="C318" s="32">
        <v>11</v>
      </c>
      <c r="D318" s="15">
        <v>8</v>
      </c>
      <c r="E318" s="15">
        <v>2009</v>
      </c>
      <c r="F318" s="62">
        <v>1</v>
      </c>
      <c r="G318" s="38">
        <v>1.8620000000000001</v>
      </c>
      <c r="H318" s="38">
        <v>4.4860575566935168</v>
      </c>
      <c r="I318" s="17">
        <v>195.58617682048813</v>
      </c>
      <c r="J318" s="17">
        <v>-9999</v>
      </c>
      <c r="K318" s="17">
        <v>-9999</v>
      </c>
      <c r="L318" s="17">
        <v>-9999</v>
      </c>
      <c r="M318" s="95">
        <v>9.203237243516818E-2</v>
      </c>
      <c r="N318" s="95">
        <v>1.2295517476727948E-2</v>
      </c>
      <c r="O318" s="95">
        <v>1.2295517476727948E-2</v>
      </c>
      <c r="P318" s="95">
        <v>5.4677603808713643E-3</v>
      </c>
      <c r="Q318" s="95">
        <v>0</v>
      </c>
      <c r="R318" s="39">
        <v>8.060694323084979</v>
      </c>
      <c r="S318" s="55">
        <v>2.6323138424535339E-3</v>
      </c>
      <c r="T318" s="58">
        <v>2276.3000000000002</v>
      </c>
      <c r="U318" s="168">
        <v>476.8</v>
      </c>
      <c r="V318" s="27">
        <v>36.840666666666671</v>
      </c>
      <c r="W318" s="17">
        <v>-9999</v>
      </c>
      <c r="X318" s="27">
        <v>36.841700000000003</v>
      </c>
      <c r="Y318" s="27">
        <v>27.668299999999999</v>
      </c>
      <c r="Z318" s="27">
        <v>23.889099999999999</v>
      </c>
      <c r="AA318" s="197">
        <v>39.903457387291482</v>
      </c>
      <c r="AB318" s="197">
        <v>24.851562324773546</v>
      </c>
      <c r="AC318" s="79">
        <v>113.48879199291264</v>
      </c>
      <c r="AD318" s="79">
        <v>16.453925468437124</v>
      </c>
      <c r="AE318" s="79">
        <v>8.0469302545694852</v>
      </c>
      <c r="AF318" s="17">
        <f t="shared" si="22"/>
        <v>110.75318824330306</v>
      </c>
      <c r="AG318" s="17">
        <f t="shared" si="23"/>
        <v>16.057309913571899</v>
      </c>
      <c r="AH318" s="17">
        <v>-9999</v>
      </c>
      <c r="AI318" s="17">
        <v>-9999</v>
      </c>
      <c r="AJ318" s="38">
        <v>68.819972472000003</v>
      </c>
      <c r="AK318" s="17">
        <v>-9999</v>
      </c>
      <c r="AL318" s="17">
        <v>2.0888827033434305</v>
      </c>
      <c r="AM318" s="38">
        <v>0.22750000000000001</v>
      </c>
      <c r="AN318" s="38">
        <v>9.4899999999999984E-2</v>
      </c>
      <c r="AP318" s="35">
        <v>160</v>
      </c>
      <c r="AQ318" s="62">
        <v>1</v>
      </c>
      <c r="AR318" s="27">
        <v>27.668299999999999</v>
      </c>
      <c r="AS318" s="27">
        <v>23.889099999999999</v>
      </c>
      <c r="AT318" s="17">
        <v>2.0888827033434305</v>
      </c>
      <c r="AU318" s="38">
        <v>0.22750000000000001</v>
      </c>
      <c r="AV318" s="29">
        <f>AVERAGE(AR318:AR319)</f>
        <v>27.1646</v>
      </c>
      <c r="AW318" s="29">
        <f>AVERAGE(AS318:AS319)</f>
        <v>24.050599999999999</v>
      </c>
      <c r="AX318" s="29">
        <f>AVERAGE(AT318:AT319)</f>
        <v>2.0888827033434305</v>
      </c>
      <c r="AY318" s="29">
        <f>AVERAGE(AU318:AU319)</f>
        <v>0.21376875000000001</v>
      </c>
    </row>
    <row r="319" spans="1:51" x14ac:dyDescent="0.2">
      <c r="A319" s="35">
        <v>160</v>
      </c>
      <c r="B319" s="31">
        <v>1</v>
      </c>
      <c r="C319" s="32">
        <v>11</v>
      </c>
      <c r="D319" s="15">
        <v>8</v>
      </c>
      <c r="E319" s="15">
        <v>2009</v>
      </c>
      <c r="F319" s="62">
        <v>7</v>
      </c>
      <c r="G319" s="38">
        <v>6.8093500000000002</v>
      </c>
      <c r="H319" s="38">
        <v>4.4924720589143572</v>
      </c>
      <c r="I319" s="17">
        <v>195.81495302346994</v>
      </c>
      <c r="J319" s="17">
        <v>-9999</v>
      </c>
      <c r="K319" s="17">
        <v>-9999</v>
      </c>
      <c r="L319" s="17">
        <v>-9999</v>
      </c>
      <c r="M319" s="95">
        <v>0.48127178546163113</v>
      </c>
      <c r="N319" s="95">
        <v>6.021174400534085E-2</v>
      </c>
      <c r="O319" s="95">
        <v>1.2964605961949496</v>
      </c>
      <c r="P319" s="95">
        <v>6.9196286362949042E-2</v>
      </c>
      <c r="Q319" s="95">
        <v>0</v>
      </c>
      <c r="R319" s="39">
        <v>8.0595993676310442</v>
      </c>
      <c r="S319" s="55">
        <v>2.7334011437287749E-3</v>
      </c>
      <c r="T319" s="58">
        <v>2368.1</v>
      </c>
      <c r="U319" s="168">
        <v>478</v>
      </c>
      <c r="V319" s="27">
        <v>36.852333333333327</v>
      </c>
      <c r="W319" s="17">
        <v>-9999</v>
      </c>
      <c r="X319" s="27">
        <v>36.838700000000003</v>
      </c>
      <c r="Y319" s="27">
        <v>26.660900000000002</v>
      </c>
      <c r="Z319" s="27">
        <v>24.2121</v>
      </c>
      <c r="AA319" s="197">
        <v>59.865000000000002</v>
      </c>
      <c r="AB319" s="197">
        <v>10.210000000000001</v>
      </c>
      <c r="AC319" s="79">
        <v>108.61632436296878</v>
      </c>
      <c r="AD319" s="79">
        <v>15.070640856049614</v>
      </c>
      <c r="AE319" s="79">
        <v>8.4083381921521312</v>
      </c>
      <c r="AF319" s="17">
        <f t="shared" si="22"/>
        <v>105.99816957447915</v>
      </c>
      <c r="AG319" s="17">
        <f t="shared" si="23"/>
        <v>14.707368845564179</v>
      </c>
      <c r="AH319" s="17">
        <v>-9999</v>
      </c>
      <c r="AI319" s="17">
        <v>-9999</v>
      </c>
      <c r="AJ319" s="17">
        <v>-9999</v>
      </c>
      <c r="AK319" s="17">
        <v>-9999</v>
      </c>
      <c r="AL319" s="17">
        <v>-9999</v>
      </c>
      <c r="AM319" s="38">
        <v>0.20003750000000003</v>
      </c>
      <c r="AN319" s="38">
        <v>0.10910249999999998</v>
      </c>
      <c r="AP319" s="35">
        <v>160</v>
      </c>
      <c r="AQ319" s="62">
        <v>7</v>
      </c>
      <c r="AR319" s="27">
        <v>26.660900000000002</v>
      </c>
      <c r="AS319" s="27">
        <v>24.2121</v>
      </c>
      <c r="AT319" s="17"/>
      <c r="AU319" s="38">
        <v>0.20003750000000003</v>
      </c>
    </row>
    <row r="320" spans="1:51" x14ac:dyDescent="0.2">
      <c r="A320" s="35">
        <v>161</v>
      </c>
      <c r="B320" s="31">
        <v>1</v>
      </c>
      <c r="C320" s="32">
        <v>15</v>
      </c>
      <c r="D320" s="15">
        <v>9</v>
      </c>
      <c r="E320" s="15">
        <v>2009</v>
      </c>
      <c r="F320" s="16">
        <v>1</v>
      </c>
      <c r="G320" s="38">
        <v>1.6279999999999999</v>
      </c>
      <c r="H320" s="38">
        <v>4.6656108012391311</v>
      </c>
      <c r="I320" s="17">
        <v>203.4925231168267</v>
      </c>
      <c r="J320" s="17">
        <v>-9999</v>
      </c>
      <c r="K320" s="17">
        <v>-9999</v>
      </c>
      <c r="L320" s="17">
        <v>-9999</v>
      </c>
      <c r="M320" s="95">
        <v>0.27082948890552483</v>
      </c>
      <c r="N320" s="95">
        <v>3.0947921852795893E-2</v>
      </c>
      <c r="O320" s="95">
        <v>0.33237793774100716</v>
      </c>
      <c r="P320" s="95">
        <v>3.366841126942266E-2</v>
      </c>
      <c r="Q320" s="193">
        <v>0.56610627756656096</v>
      </c>
      <c r="R320" s="39">
        <v>8.0649485796522065</v>
      </c>
      <c r="S320" s="21">
        <v>2.4020084271777096E-3</v>
      </c>
      <c r="T320" s="40">
        <v>2067</v>
      </c>
      <c r="U320" s="40">
        <v>428.6</v>
      </c>
      <c r="V320" s="27">
        <v>36.756</v>
      </c>
      <c r="W320" s="17">
        <v>-9999</v>
      </c>
      <c r="X320" s="27">
        <v>36.714599999999997</v>
      </c>
      <c r="Y320" s="27">
        <v>27.6571</v>
      </c>
      <c r="Z320" s="27">
        <v>23.797000000000001</v>
      </c>
      <c r="AA320" s="197">
        <v>40.524160570398806</v>
      </c>
      <c r="AB320" s="197">
        <v>12.094390251716165</v>
      </c>
      <c r="AC320" s="79">
        <v>181.56734729538039</v>
      </c>
      <c r="AD320" s="79">
        <v>32.498260698183444</v>
      </c>
      <c r="AE320" s="79">
        <v>6.5181510423556617</v>
      </c>
      <c r="AF320" s="17">
        <f t="shared" si="22"/>
        <v>177.1907361133799</v>
      </c>
      <c r="AG320" s="17">
        <f t="shared" si="23"/>
        <v>31.714902603867909</v>
      </c>
      <c r="AH320" s="17">
        <v>-9999</v>
      </c>
      <c r="AI320" s="17">
        <v>-9999</v>
      </c>
      <c r="AJ320" s="38">
        <v>71.979971207999995</v>
      </c>
      <c r="AK320" s="17">
        <v>-9999</v>
      </c>
      <c r="AL320" s="17">
        <v>1.3680272811237368</v>
      </c>
      <c r="AM320" s="38">
        <v>0.19792499999999999</v>
      </c>
      <c r="AN320" s="38">
        <v>0.12239500000000003</v>
      </c>
      <c r="AP320" s="35">
        <v>161</v>
      </c>
      <c r="AQ320" s="16">
        <v>1</v>
      </c>
      <c r="AR320" s="27">
        <v>27.6571</v>
      </c>
      <c r="AS320" s="27">
        <v>23.797000000000001</v>
      </c>
      <c r="AT320" s="17">
        <v>1.3680272811237368</v>
      </c>
      <c r="AU320" s="38">
        <v>0.19792499999999999</v>
      </c>
      <c r="AV320" s="29">
        <f>AVERAGE(AR320:AR321)</f>
        <v>27.50835</v>
      </c>
      <c r="AW320" s="29">
        <f>AVERAGE(AS320:AS321)</f>
        <v>23.853999999999999</v>
      </c>
      <c r="AX320" s="29">
        <f>AVERAGE(AT320:AT321)</f>
        <v>1.3680272811237368</v>
      </c>
      <c r="AY320" s="29">
        <f>AVERAGE(AU320:AU321)</f>
        <v>0.22555000000000003</v>
      </c>
    </row>
    <row r="321" spans="1:51" x14ac:dyDescent="0.2">
      <c r="A321" s="35">
        <v>161</v>
      </c>
      <c r="B321" s="31">
        <v>1</v>
      </c>
      <c r="C321" s="32">
        <v>15</v>
      </c>
      <c r="D321" s="15">
        <v>9</v>
      </c>
      <c r="E321" s="15">
        <v>2009</v>
      </c>
      <c r="F321" s="62">
        <v>7</v>
      </c>
      <c r="G321" s="38">
        <v>6.391</v>
      </c>
      <c r="H321" s="38">
        <v>4.6461662576655307</v>
      </c>
      <c r="I321" s="17">
        <v>202.5690784175811</v>
      </c>
      <c r="J321" s="17">
        <v>-9999</v>
      </c>
      <c r="K321" s="17">
        <v>-9999</v>
      </c>
      <c r="L321" s="17">
        <v>-9999</v>
      </c>
      <c r="M321" s="179">
        <v>2.4136247865968117</v>
      </c>
      <c r="N321" s="179">
        <v>4.8958143728580303E-2</v>
      </c>
      <c r="O321" s="179">
        <v>8.3037132629980626</v>
      </c>
      <c r="P321" s="179">
        <v>0.37314037394613592</v>
      </c>
      <c r="Q321" s="193">
        <v>0.69223673082017845</v>
      </c>
      <c r="R321" s="39">
        <v>8.0580869087252029</v>
      </c>
      <c r="S321" s="17">
        <v>-9999</v>
      </c>
      <c r="T321" s="17">
        <v>-9999</v>
      </c>
      <c r="U321" s="17">
        <v>-9999</v>
      </c>
      <c r="V321" s="27">
        <v>36.738999999999997</v>
      </c>
      <c r="W321" s="17">
        <v>-9999</v>
      </c>
      <c r="X321" s="27">
        <v>36.737400000000001</v>
      </c>
      <c r="Y321" s="27">
        <v>27.3596</v>
      </c>
      <c r="Z321" s="27">
        <v>23.911000000000001</v>
      </c>
      <c r="AA321" s="197">
        <v>48.783051286333809</v>
      </c>
      <c r="AB321" s="197">
        <v>8.2053378660867473</v>
      </c>
      <c r="AC321" s="79">
        <v>181.61450123176655</v>
      </c>
      <c r="AD321" s="79">
        <v>22.855731475666282</v>
      </c>
      <c r="AE321" s="79">
        <v>9.270479266698576</v>
      </c>
      <c r="AF321" s="17">
        <f t="shared" si="22"/>
        <v>177.23675342223731</v>
      </c>
      <c r="AG321" s="17">
        <f t="shared" si="23"/>
        <v>22.304802845385268</v>
      </c>
      <c r="AH321" s="17">
        <v>-9999</v>
      </c>
      <c r="AI321" s="17">
        <v>-9999</v>
      </c>
      <c r="AJ321" s="17">
        <v>-9999</v>
      </c>
      <c r="AK321" s="17">
        <v>-9999</v>
      </c>
      <c r="AL321" s="17">
        <v>-9999</v>
      </c>
      <c r="AM321" s="38">
        <v>0.25317500000000004</v>
      </c>
      <c r="AN321" s="38">
        <v>0.11914499999999999</v>
      </c>
      <c r="AP321" s="35">
        <v>161</v>
      </c>
      <c r="AQ321" s="62">
        <v>7</v>
      </c>
      <c r="AR321" s="27">
        <v>27.3596</v>
      </c>
      <c r="AS321" s="27">
        <v>23.911000000000001</v>
      </c>
      <c r="AT321" s="17"/>
      <c r="AU321" s="38">
        <v>0.25317500000000004</v>
      </c>
    </row>
    <row r="322" spans="1:51" x14ac:dyDescent="0.2">
      <c r="A322" s="35">
        <v>162</v>
      </c>
      <c r="B322" s="31">
        <v>1</v>
      </c>
      <c r="C322" s="32">
        <v>6</v>
      </c>
      <c r="D322" s="15">
        <v>10</v>
      </c>
      <c r="E322" s="15">
        <v>2009</v>
      </c>
      <c r="F322" s="62">
        <v>1</v>
      </c>
      <c r="G322" s="38">
        <v>2.113</v>
      </c>
      <c r="H322" s="38">
        <v>4.6000348683034193</v>
      </c>
      <c r="I322" s="17">
        <v>200.58830832914745</v>
      </c>
      <c r="J322" s="17">
        <v>-9999</v>
      </c>
      <c r="K322" s="17">
        <v>-9999</v>
      </c>
      <c r="L322" s="17">
        <v>-9999</v>
      </c>
      <c r="M322" s="95">
        <v>0.13516175901798891</v>
      </c>
      <c r="N322" s="95">
        <v>5.1061610967649967E-3</v>
      </c>
      <c r="O322" s="95">
        <v>5.1061610967649967E-3</v>
      </c>
      <c r="P322" s="95">
        <v>2.3815747092418252E-2</v>
      </c>
      <c r="Q322" s="95">
        <v>0.97729035687520394</v>
      </c>
      <c r="R322" s="27">
        <v>8.0653212480041496</v>
      </c>
      <c r="S322" s="21">
        <v>2.3963656175537613E-3</v>
      </c>
      <c r="T322" s="83">
        <v>2063</v>
      </c>
      <c r="U322" s="83">
        <v>425</v>
      </c>
      <c r="V322" s="27">
        <v>36.575000000000003</v>
      </c>
      <c r="W322" s="17">
        <v>-9999</v>
      </c>
      <c r="X322" s="27">
        <v>36.579599999999999</v>
      </c>
      <c r="Y322" s="27">
        <v>27.4711</v>
      </c>
      <c r="Z322" s="27">
        <v>23.7559</v>
      </c>
      <c r="AA322" s="17">
        <v>-9999</v>
      </c>
      <c r="AB322" s="17">
        <v>-9999</v>
      </c>
      <c r="AC322" s="17">
        <v>-9999</v>
      </c>
      <c r="AD322" s="17">
        <v>-9999</v>
      </c>
      <c r="AE322" s="17">
        <v>-9999</v>
      </c>
      <c r="AF322" s="17">
        <v>-9999</v>
      </c>
      <c r="AG322" s="17">
        <v>-9999</v>
      </c>
      <c r="AH322" s="17">
        <v>-9999</v>
      </c>
      <c r="AI322" s="17">
        <v>-9999</v>
      </c>
      <c r="AJ322" s="38">
        <v>69.449972219999992</v>
      </c>
      <c r="AK322" s="17">
        <v>-9999</v>
      </c>
      <c r="AL322" s="17">
        <v>1.7664162236469747</v>
      </c>
      <c r="AM322" s="38">
        <v>0.13698749999999998</v>
      </c>
      <c r="AN322" s="38">
        <v>7.9592500000000024E-2</v>
      </c>
      <c r="AP322" s="35">
        <v>162</v>
      </c>
      <c r="AQ322" s="62">
        <v>1</v>
      </c>
      <c r="AR322" s="27">
        <v>27.4711</v>
      </c>
      <c r="AS322" s="27">
        <v>23.7559</v>
      </c>
      <c r="AT322" s="17">
        <v>1.7664162236469747</v>
      </c>
      <c r="AU322" s="38">
        <v>0.13698749999999998</v>
      </c>
      <c r="AV322" s="29">
        <f>AVERAGE(AR322:AR323)</f>
        <v>27.134650000000001</v>
      </c>
      <c r="AW322" s="29">
        <f>AVERAGE(AS322:AS323)</f>
        <v>23.86215</v>
      </c>
      <c r="AX322" s="29">
        <f>AVERAGE(AT322:AT323)</f>
        <v>1.7664162236469747</v>
      </c>
      <c r="AY322" s="29">
        <f>AVERAGE(AU322:AU323)</f>
        <v>0.15136875</v>
      </c>
    </row>
    <row r="323" spans="1:51" x14ac:dyDescent="0.2">
      <c r="A323" s="35">
        <v>162</v>
      </c>
      <c r="B323" s="31">
        <v>1</v>
      </c>
      <c r="C323" s="32">
        <v>6</v>
      </c>
      <c r="D323" s="15">
        <v>10</v>
      </c>
      <c r="E323" s="15">
        <v>2009</v>
      </c>
      <c r="F323" s="62">
        <v>7</v>
      </c>
      <c r="G323" s="38">
        <v>7.5449999999999999</v>
      </c>
      <c r="H323" s="38">
        <v>4.5325951582936828</v>
      </c>
      <c r="I323" s="17">
        <v>197.61617757418577</v>
      </c>
      <c r="J323" s="17">
        <v>-9999</v>
      </c>
      <c r="K323" s="17">
        <v>-9999</v>
      </c>
      <c r="L323" s="17">
        <v>-9999</v>
      </c>
      <c r="M323" s="95">
        <v>2.4801359878120155E-2</v>
      </c>
      <c r="N323" s="95">
        <v>0</v>
      </c>
      <c r="O323" s="95">
        <v>0</v>
      </c>
      <c r="P323" s="95">
        <v>1.5978729525303711E-2</v>
      </c>
      <c r="Q323" s="95">
        <v>1.4589559273179378</v>
      </c>
      <c r="R323" s="27">
        <v>8.068233471456649</v>
      </c>
      <c r="S323" s="21">
        <v>2.401518915948211E-3</v>
      </c>
      <c r="T323" s="83">
        <v>2065.8000000000002</v>
      </c>
      <c r="U323" s="83">
        <v>411.2</v>
      </c>
      <c r="V323" s="27">
        <v>36.577333333333335</v>
      </c>
      <c r="W323" s="17">
        <v>-9999</v>
      </c>
      <c r="X323" s="27">
        <v>36.573799999999999</v>
      </c>
      <c r="Y323" s="27">
        <v>26.798200000000001</v>
      </c>
      <c r="Z323" s="27">
        <v>23.968399999999999</v>
      </c>
      <c r="AA323" s="17">
        <v>-9999</v>
      </c>
      <c r="AB323" s="17">
        <v>-9999</v>
      </c>
      <c r="AC323" s="17">
        <v>-9999</v>
      </c>
      <c r="AD323" s="17">
        <v>-9999</v>
      </c>
      <c r="AE323" s="17">
        <v>-9999</v>
      </c>
      <c r="AF323" s="17">
        <v>-9999</v>
      </c>
      <c r="AG323" s="17">
        <v>-9999</v>
      </c>
      <c r="AH323" s="17">
        <v>-9999</v>
      </c>
      <c r="AI323" s="17">
        <v>-9999</v>
      </c>
      <c r="AJ323" s="17">
        <v>-9999</v>
      </c>
      <c r="AK323" s="17">
        <v>-9999</v>
      </c>
      <c r="AL323" s="17">
        <v>-9999</v>
      </c>
      <c r="AM323" s="38">
        <v>0.16575000000000001</v>
      </c>
      <c r="AN323" s="38">
        <v>9.6849999999999992E-2</v>
      </c>
      <c r="AP323" s="35">
        <v>162</v>
      </c>
      <c r="AQ323" s="62">
        <v>7</v>
      </c>
      <c r="AR323" s="27">
        <v>26.798200000000001</v>
      </c>
      <c r="AS323" s="27">
        <v>23.968399999999999</v>
      </c>
      <c r="AT323" s="17"/>
      <c r="AU323" s="38">
        <v>0.16575000000000001</v>
      </c>
    </row>
    <row r="324" spans="1:51" x14ac:dyDescent="0.2">
      <c r="A324" s="35">
        <v>163</v>
      </c>
      <c r="B324" s="31">
        <v>1</v>
      </c>
      <c r="C324" s="32">
        <v>10</v>
      </c>
      <c r="D324" s="15">
        <v>11</v>
      </c>
      <c r="E324" s="15">
        <v>2009</v>
      </c>
      <c r="F324" s="62">
        <v>1</v>
      </c>
      <c r="G324" s="38">
        <v>1.6279999999999999</v>
      </c>
      <c r="H324" s="38">
        <v>4.3938183236828046</v>
      </c>
      <c r="I324" s="17">
        <v>191.61493220334566</v>
      </c>
      <c r="J324" s="17">
        <v>-9999</v>
      </c>
      <c r="K324" s="17">
        <v>-9999</v>
      </c>
      <c r="L324" s="17">
        <v>-9999</v>
      </c>
      <c r="M324" s="95">
        <v>0.3856038737052721</v>
      </c>
      <c r="N324" s="179">
        <v>0.22753027582230734</v>
      </c>
      <c r="O324" s="95">
        <v>0.52639817592625293</v>
      </c>
      <c r="P324" s="95">
        <v>5.0842091607865396E-2</v>
      </c>
      <c r="Q324" s="95">
        <v>3.4117178279644369</v>
      </c>
      <c r="R324" s="27">
        <v>8.0923938054437858</v>
      </c>
      <c r="S324" s="21">
        <v>2.4088717412531387E-3</v>
      </c>
      <c r="T324" s="83">
        <v>2055.3000000000002</v>
      </c>
      <c r="U324" s="83">
        <v>408.7</v>
      </c>
      <c r="V324" s="27">
        <v>36.744666666666667</v>
      </c>
      <c r="W324" s="17">
        <v>-9999</v>
      </c>
      <c r="X324" s="27">
        <v>36.746400000000001</v>
      </c>
      <c r="Y324" s="27">
        <v>28.3492</v>
      </c>
      <c r="Z324" s="27">
        <v>23.593299999999999</v>
      </c>
      <c r="AA324" s="197">
        <v>36.016023732676786</v>
      </c>
      <c r="AB324" s="17">
        <v>-9999</v>
      </c>
      <c r="AC324" s="79">
        <v>71.129968566631135</v>
      </c>
      <c r="AD324" s="79">
        <v>8.613023111690687</v>
      </c>
      <c r="AE324" s="79">
        <v>9.6348241786439193</v>
      </c>
      <c r="AF324" s="17">
        <f t="shared" ref="AF324:AF345" si="24">AC324/1.0247</f>
        <v>69.415407989295545</v>
      </c>
      <c r="AG324" s="17">
        <f t="shared" ref="AG324:AG345" si="25">AD324/1.0247</f>
        <v>8.4054094971120215</v>
      </c>
      <c r="AH324" s="17">
        <v>-9999</v>
      </c>
      <c r="AI324" s="17">
        <v>-9999</v>
      </c>
      <c r="AJ324" s="38">
        <v>71.68330465999999</v>
      </c>
      <c r="AK324" s="17">
        <v>-9999</v>
      </c>
      <c r="AL324" s="17">
        <v>1.0777010242088354</v>
      </c>
      <c r="AM324" s="38">
        <v>0.12935000000000002</v>
      </c>
      <c r="AN324" s="38">
        <v>7.9949999999999993E-2</v>
      </c>
      <c r="AP324" s="35">
        <v>163</v>
      </c>
      <c r="AQ324" s="62">
        <v>1</v>
      </c>
      <c r="AR324" s="27">
        <v>28.3492</v>
      </c>
      <c r="AS324" s="27">
        <v>23.593299999999999</v>
      </c>
      <c r="AT324" s="17">
        <v>1.0777010242088354</v>
      </c>
      <c r="AU324" s="38">
        <v>0.12935000000000002</v>
      </c>
      <c r="AV324" s="29">
        <f>AVERAGE(AR324:AR325)</f>
        <v>28.3187</v>
      </c>
      <c r="AW324" s="29">
        <f>AVERAGE(AS324:AS325)</f>
        <v>23.60135</v>
      </c>
      <c r="AX324" s="29">
        <f>AVERAGE(AT324:AT325)</f>
        <v>1.0777010242088354</v>
      </c>
      <c r="AY324" s="29">
        <f>AVERAGE(AU324:AU325)</f>
        <v>0.12130625000000002</v>
      </c>
    </row>
    <row r="325" spans="1:51" x14ac:dyDescent="0.2">
      <c r="A325" s="35">
        <v>163</v>
      </c>
      <c r="B325" s="31">
        <v>1</v>
      </c>
      <c r="C325" s="32">
        <v>10</v>
      </c>
      <c r="D325" s="15">
        <v>11</v>
      </c>
      <c r="E325" s="15">
        <v>2009</v>
      </c>
      <c r="F325" s="62">
        <v>7</v>
      </c>
      <c r="G325" s="38">
        <v>6.4409999999999998</v>
      </c>
      <c r="H325" s="38">
        <v>4.5675536427500578</v>
      </c>
      <c r="I325" s="17">
        <v>199.19228925599762</v>
      </c>
      <c r="J325" s="17">
        <v>-9999</v>
      </c>
      <c r="K325" s="17">
        <v>-9999</v>
      </c>
      <c r="L325" s="17">
        <v>-9999</v>
      </c>
      <c r="M325" s="95">
        <v>0.16718095035135061</v>
      </c>
      <c r="N325" s="95">
        <v>6.2363279655679879E-2</v>
      </c>
      <c r="O325" s="95">
        <v>6.2363279655679879E-2</v>
      </c>
      <c r="P325" s="95">
        <v>2.9605587029095486E-2</v>
      </c>
      <c r="Q325" s="95">
        <v>1.9771513567997661</v>
      </c>
      <c r="R325" s="27">
        <v>8.091169154243433</v>
      </c>
      <c r="S325" s="55">
        <v>2.3389999999999999E-3</v>
      </c>
      <c r="T325" s="58">
        <v>1993.5</v>
      </c>
      <c r="U325" s="83">
        <v>396.5</v>
      </c>
      <c r="V325" s="27">
        <v>36.740333333333332</v>
      </c>
      <c r="W325" s="17">
        <v>-9999</v>
      </c>
      <c r="X325" s="27">
        <v>36.740900000000003</v>
      </c>
      <c r="Y325" s="27">
        <v>28.2882</v>
      </c>
      <c r="Z325" s="27">
        <v>23.609400000000001</v>
      </c>
      <c r="AA325" s="197">
        <v>31.412650462186257</v>
      </c>
      <c r="AB325" s="197">
        <v>6.4973470236830302</v>
      </c>
      <c r="AC325" s="79">
        <v>82.881992798135997</v>
      </c>
      <c r="AD325" s="79">
        <v>15.443750823578362</v>
      </c>
      <c r="AE325" s="79">
        <v>6.2611511522747643</v>
      </c>
      <c r="AF325" s="17">
        <f t="shared" si="24"/>
        <v>80.884154189651611</v>
      </c>
      <c r="AG325" s="17">
        <f t="shared" si="25"/>
        <v>15.071485140605409</v>
      </c>
      <c r="AH325" s="17">
        <v>-9999</v>
      </c>
      <c r="AI325" s="17">
        <v>-9999</v>
      </c>
      <c r="AJ325" s="17">
        <v>-9999</v>
      </c>
      <c r="AK325" s="17">
        <v>-9999</v>
      </c>
      <c r="AL325" s="17">
        <v>-9999</v>
      </c>
      <c r="AM325" s="38">
        <v>0.11326250000000002</v>
      </c>
      <c r="AN325" s="38">
        <v>8.7977499999999986E-2</v>
      </c>
      <c r="AP325" s="35">
        <v>163</v>
      </c>
      <c r="AQ325" s="62">
        <v>7</v>
      </c>
      <c r="AR325" s="27">
        <v>28.2882</v>
      </c>
      <c r="AS325" s="27">
        <v>23.609400000000001</v>
      </c>
      <c r="AT325" s="17"/>
      <c r="AU325" s="38">
        <v>0.11326250000000002</v>
      </c>
    </row>
    <row r="326" spans="1:51" x14ac:dyDescent="0.2">
      <c r="A326" s="35">
        <v>164</v>
      </c>
      <c r="B326" s="31">
        <v>1</v>
      </c>
      <c r="C326" s="32">
        <v>8</v>
      </c>
      <c r="D326" s="15">
        <v>12</v>
      </c>
      <c r="E326" s="15">
        <v>2009</v>
      </c>
      <c r="F326" s="62">
        <v>1</v>
      </c>
      <c r="G326" s="38">
        <v>1.762</v>
      </c>
      <c r="H326" s="38">
        <v>4.605620048227772</v>
      </c>
      <c r="I326" s="17">
        <v>200.67247819876482</v>
      </c>
      <c r="J326" s="17">
        <v>-9999</v>
      </c>
      <c r="K326" s="17">
        <v>-9999</v>
      </c>
      <c r="L326" s="17">
        <v>-9999</v>
      </c>
      <c r="M326" s="95">
        <v>0.1361364032307068</v>
      </c>
      <c r="N326" s="95">
        <v>8.3786934964975874E-3</v>
      </c>
      <c r="O326" s="95">
        <v>8.3786934964975874E-3</v>
      </c>
      <c r="P326" s="95">
        <v>1.4962947889985079E-2</v>
      </c>
      <c r="Q326" s="192">
        <v>0.75925816365200216</v>
      </c>
      <c r="R326" s="27">
        <v>8.0654575532261426</v>
      </c>
      <c r="S326" s="21">
        <v>2.4251356569012172E-3</v>
      </c>
      <c r="T326" s="40">
        <v>2086.6999999999998</v>
      </c>
      <c r="U326" s="40">
        <v>401.3</v>
      </c>
      <c r="V326" s="27">
        <v>36.854333333333336</v>
      </c>
      <c r="W326" s="17">
        <v>-9999</v>
      </c>
      <c r="X326" s="27">
        <v>36.8628</v>
      </c>
      <c r="Y326" s="27">
        <v>25.7667</v>
      </c>
      <c r="Z326" s="27">
        <v>24.512599999999999</v>
      </c>
      <c r="AA326" s="197">
        <v>32.991475124549936</v>
      </c>
      <c r="AB326" s="197">
        <v>25.287332799344963</v>
      </c>
      <c r="AC326" s="79">
        <v>113.41050925792867</v>
      </c>
      <c r="AD326" s="79">
        <v>11.262044328839906</v>
      </c>
      <c r="AE326" s="79">
        <v>11.748511809893236</v>
      </c>
      <c r="AF326" s="17">
        <f t="shared" si="24"/>
        <v>110.67679248358414</v>
      </c>
      <c r="AG326" s="17">
        <f t="shared" si="25"/>
        <v>10.9905770750853</v>
      </c>
      <c r="AH326" s="17">
        <v>-9999</v>
      </c>
      <c r="AI326" s="17">
        <v>-9999</v>
      </c>
      <c r="AJ326" s="38">
        <v>67.208306449999995</v>
      </c>
      <c r="AK326" s="17">
        <v>-9999</v>
      </c>
      <c r="AL326" s="17">
        <v>1.1194530897560215</v>
      </c>
      <c r="AM326" s="38">
        <v>0.22831249999999997</v>
      </c>
      <c r="AN326" s="38">
        <v>0.13438750000000005</v>
      </c>
      <c r="AP326" s="35">
        <v>164</v>
      </c>
      <c r="AQ326" s="62">
        <v>1</v>
      </c>
      <c r="AR326" s="27">
        <v>25.7667</v>
      </c>
      <c r="AS326" s="27">
        <v>24.512599999999999</v>
      </c>
      <c r="AT326" s="17">
        <v>1.1194530897560215</v>
      </c>
      <c r="AU326" s="38">
        <v>0.22831249999999997</v>
      </c>
      <c r="AV326" s="29">
        <f>AVERAGE(AR326:AR327)</f>
        <v>25.64425</v>
      </c>
      <c r="AW326" s="29">
        <f>AVERAGE(AS326:AS327)</f>
        <v>24.549949999999999</v>
      </c>
      <c r="AX326" s="29">
        <f>AVERAGE(AT326:AT327)</f>
        <v>1.1194530897560215</v>
      </c>
      <c r="AY326" s="29">
        <f>AVERAGE(AU326:AU327)</f>
        <v>0.21644999999999998</v>
      </c>
    </row>
    <row r="327" spans="1:51" x14ac:dyDescent="0.2">
      <c r="A327" s="35">
        <v>164</v>
      </c>
      <c r="B327" s="31">
        <v>1</v>
      </c>
      <c r="C327" s="32">
        <v>8</v>
      </c>
      <c r="D327" s="15">
        <v>12</v>
      </c>
      <c r="E327" s="15">
        <v>2009</v>
      </c>
      <c r="F327" s="62">
        <v>7</v>
      </c>
      <c r="G327" s="38">
        <v>6.5419999999999998</v>
      </c>
      <c r="H327" s="38">
        <v>4.6562677939624688</v>
      </c>
      <c r="I327" s="17">
        <v>202.8786681770668</v>
      </c>
      <c r="J327" s="17">
        <v>-9999</v>
      </c>
      <c r="K327" s="17">
        <v>-9999</v>
      </c>
      <c r="L327" s="17">
        <v>-9999</v>
      </c>
      <c r="M327" s="95">
        <v>0.15508935005505287</v>
      </c>
      <c r="N327" s="95">
        <v>1.5031263727278036E-2</v>
      </c>
      <c r="O327" s="95">
        <v>1.5031263727278036E-2</v>
      </c>
      <c r="P327" s="95">
        <v>1.1462480740448273E-2</v>
      </c>
      <c r="Q327" s="192">
        <v>0.68117833999872157</v>
      </c>
      <c r="R327" s="27">
        <v>8.064502036632879</v>
      </c>
      <c r="S327" s="21">
        <v>2.4307260878411435E-3</v>
      </c>
      <c r="T327" s="40">
        <v>2091.8000000000002</v>
      </c>
      <c r="U327" s="40">
        <v>398.4</v>
      </c>
      <c r="V327" s="27">
        <v>36.857999999999997</v>
      </c>
      <c r="W327" s="17">
        <v>-9999</v>
      </c>
      <c r="X327" s="27">
        <v>36.860700000000001</v>
      </c>
      <c r="Y327" s="27">
        <v>25.521799999999999</v>
      </c>
      <c r="Z327" s="27">
        <v>24.587299999999999</v>
      </c>
      <c r="AA327" s="197">
        <v>33.226276524904733</v>
      </c>
      <c r="AB327" s="197">
        <v>6.0522617479782204</v>
      </c>
      <c r="AC327" s="79">
        <v>127.81103964905103</v>
      </c>
      <c r="AD327" s="79">
        <v>12.624097497401605</v>
      </c>
      <c r="AE327" s="79">
        <v>11.811765523931605</v>
      </c>
      <c r="AF327" s="17">
        <f t="shared" si="24"/>
        <v>124.73020361964578</v>
      </c>
      <c r="AG327" s="17">
        <f t="shared" si="25"/>
        <v>12.31979847506744</v>
      </c>
      <c r="AH327" s="17">
        <v>-9999</v>
      </c>
      <c r="AI327" s="17">
        <v>-9999</v>
      </c>
      <c r="AJ327" s="17">
        <v>-9999</v>
      </c>
      <c r="AK327" s="17">
        <v>-9999</v>
      </c>
      <c r="AL327" s="17">
        <v>-9999</v>
      </c>
      <c r="AM327" s="38">
        <v>0.20458749999999998</v>
      </c>
      <c r="AN327" s="38">
        <v>0.15447250000000007</v>
      </c>
      <c r="AP327" s="35">
        <v>164</v>
      </c>
      <c r="AQ327" s="62">
        <v>7</v>
      </c>
      <c r="AR327" s="27">
        <v>25.521799999999999</v>
      </c>
      <c r="AS327" s="27">
        <v>24.587299999999999</v>
      </c>
      <c r="AT327" s="17"/>
      <c r="AU327" s="38">
        <v>0.20458749999999998</v>
      </c>
    </row>
    <row r="328" spans="1:51" x14ac:dyDescent="0.2">
      <c r="A328" s="35">
        <v>165</v>
      </c>
      <c r="B328" s="31">
        <v>1</v>
      </c>
      <c r="C328" s="32">
        <v>12</v>
      </c>
      <c r="D328" s="15">
        <v>1</v>
      </c>
      <c r="E328" s="15">
        <v>2010</v>
      </c>
      <c r="F328" s="62">
        <v>1</v>
      </c>
      <c r="G328" s="38">
        <v>1.57</v>
      </c>
      <c r="H328" s="38">
        <v>4.5685527267405668</v>
      </c>
      <c r="I328" s="17">
        <v>199.03761475781582</v>
      </c>
      <c r="J328" s="17">
        <v>-9999</v>
      </c>
      <c r="K328" s="17">
        <v>-9999</v>
      </c>
      <c r="L328" s="17">
        <v>-9999</v>
      </c>
      <c r="M328" s="95">
        <v>0.45139482290821675</v>
      </c>
      <c r="N328" s="95">
        <v>1.1956462382946065E-2</v>
      </c>
      <c r="O328" s="95">
        <v>0.32492052596423759</v>
      </c>
      <c r="P328" s="95">
        <v>4.9052716972436641E-2</v>
      </c>
      <c r="Q328" s="95">
        <v>1.5200521225950427</v>
      </c>
      <c r="R328" s="39">
        <v>8.04491985698664</v>
      </c>
      <c r="S328" s="21">
        <v>2.4284072701948661E-3</v>
      </c>
      <c r="T328" s="40">
        <v>2102.1</v>
      </c>
      <c r="U328" s="40">
        <v>422.9</v>
      </c>
      <c r="V328" s="39">
        <v>36.906999999999996</v>
      </c>
      <c r="W328" s="17">
        <v>-9999</v>
      </c>
      <c r="X328" s="27">
        <v>36.908299999999997</v>
      </c>
      <c r="Y328" s="27">
        <v>25.626200000000001</v>
      </c>
      <c r="Z328" s="27">
        <v>24.590800000000002</v>
      </c>
      <c r="AA328" s="197">
        <v>41.763623178603929</v>
      </c>
      <c r="AB328" s="197">
        <v>3.7572882061363115</v>
      </c>
      <c r="AC328" s="79">
        <v>81.85616444394563</v>
      </c>
      <c r="AD328" s="79">
        <v>10.704256395609905</v>
      </c>
      <c r="AE328" s="79">
        <v>8.9215780142470376</v>
      </c>
      <c r="AF328" s="17">
        <f t="shared" si="24"/>
        <v>79.883053034005698</v>
      </c>
      <c r="AG328" s="17">
        <f t="shared" si="25"/>
        <v>10.446234405786967</v>
      </c>
      <c r="AH328" s="17">
        <v>-9999</v>
      </c>
      <c r="AI328" s="17">
        <v>-9999</v>
      </c>
      <c r="AJ328" s="38">
        <v>67.174973129999984</v>
      </c>
      <c r="AK328" s="17">
        <v>-9999</v>
      </c>
      <c r="AL328" s="17">
        <v>1.3394134975644405</v>
      </c>
      <c r="AM328" s="38">
        <v>0.2305875</v>
      </c>
      <c r="AN328" s="38">
        <v>0.18047250000000009</v>
      </c>
      <c r="AP328" s="35">
        <v>165</v>
      </c>
      <c r="AQ328" s="62">
        <v>1</v>
      </c>
      <c r="AR328" s="27">
        <v>25.626200000000001</v>
      </c>
      <c r="AS328" s="27">
        <v>24.590800000000002</v>
      </c>
      <c r="AT328" s="17">
        <v>1.3394134975644405</v>
      </c>
      <c r="AU328" s="38">
        <v>0.2305875</v>
      </c>
      <c r="AV328" s="29">
        <f>AVERAGE(AR328:AR329)</f>
        <v>25.333750000000002</v>
      </c>
      <c r="AW328" s="29">
        <f>AVERAGE(AS328:AS329)</f>
        <v>24.6799</v>
      </c>
      <c r="AX328" s="29">
        <f>AVERAGE(AT328:AT329)</f>
        <v>1.3394134975644405</v>
      </c>
      <c r="AY328" s="29">
        <f>AVERAGE(AU328:AU329)</f>
        <v>0.22725624999999999</v>
      </c>
    </row>
    <row r="329" spans="1:51" x14ac:dyDescent="0.2">
      <c r="A329" s="35">
        <v>165</v>
      </c>
      <c r="B329" s="31">
        <v>1</v>
      </c>
      <c r="C329" s="32">
        <v>12</v>
      </c>
      <c r="D329" s="15">
        <v>1</v>
      </c>
      <c r="E329" s="15">
        <v>2010</v>
      </c>
      <c r="F329" s="62">
        <v>7</v>
      </c>
      <c r="G329" s="38">
        <v>7</v>
      </c>
      <c r="H329" s="38">
        <v>4.5013051257675372</v>
      </c>
      <c r="I329" s="17">
        <v>196.07816746050551</v>
      </c>
      <c r="J329" s="17">
        <v>-9999</v>
      </c>
      <c r="K329" s="17">
        <v>-9999</v>
      </c>
      <c r="L329" s="17">
        <v>-9999</v>
      </c>
      <c r="M329" s="95">
        <v>4.4224248814901938E-2</v>
      </c>
      <c r="N329" s="95">
        <v>1.5873236269112759E-2</v>
      </c>
      <c r="O329" s="95">
        <v>1.5873236269112759E-2</v>
      </c>
      <c r="P329" s="95">
        <v>2.2709284673644903E-2</v>
      </c>
      <c r="Q329" s="95">
        <v>2.5422963638273566</v>
      </c>
      <c r="R329" s="39">
        <v>8.0453952356703731</v>
      </c>
      <c r="S329" s="21">
        <v>2.4313239355763213E-3</v>
      </c>
      <c r="T329" s="40">
        <v>2104.6999999999998</v>
      </c>
      <c r="U329" s="40">
        <v>413.7</v>
      </c>
      <c r="V329" s="39">
        <v>36.908999999999999</v>
      </c>
      <c r="W329" s="17">
        <v>-9999</v>
      </c>
      <c r="X329" s="27">
        <v>36.904899999999998</v>
      </c>
      <c r="Y329" s="27">
        <v>25.0413</v>
      </c>
      <c r="Z329" s="27">
        <v>24.768999999999998</v>
      </c>
      <c r="AA329" s="197">
        <v>34.129479212349743</v>
      </c>
      <c r="AB329" s="197">
        <v>4.7805748782357789</v>
      </c>
      <c r="AC329" s="79">
        <v>93.371427730989055</v>
      </c>
      <c r="AD329" s="79">
        <v>10.590161512684373</v>
      </c>
      <c r="AE329" s="79">
        <v>10.286276769466225</v>
      </c>
      <c r="AF329" s="17">
        <f t="shared" si="24"/>
        <v>91.120745321546849</v>
      </c>
      <c r="AG329" s="17">
        <f t="shared" si="25"/>
        <v>10.334889736200228</v>
      </c>
      <c r="AH329" s="17">
        <v>-9999</v>
      </c>
      <c r="AI329" s="17">
        <v>-9999</v>
      </c>
      <c r="AJ329" s="17">
        <v>-9999</v>
      </c>
      <c r="AK329" s="17">
        <v>-9999</v>
      </c>
      <c r="AL329" s="17">
        <v>-9999</v>
      </c>
      <c r="AM329" s="38">
        <v>0.22392500000000001</v>
      </c>
      <c r="AN329" s="38">
        <v>0.17959499999999998</v>
      </c>
      <c r="AP329" s="35">
        <v>165</v>
      </c>
      <c r="AQ329" s="62">
        <v>7</v>
      </c>
      <c r="AR329" s="27">
        <v>25.0413</v>
      </c>
      <c r="AS329" s="27">
        <v>24.768999999999998</v>
      </c>
      <c r="AT329" s="17"/>
      <c r="AU329" s="38">
        <v>0.22392500000000001</v>
      </c>
    </row>
    <row r="330" spans="1:51" x14ac:dyDescent="0.2">
      <c r="A330" s="35">
        <v>166</v>
      </c>
      <c r="B330" s="31">
        <v>1</v>
      </c>
      <c r="C330" s="32">
        <v>11</v>
      </c>
      <c r="D330" s="15">
        <v>2</v>
      </c>
      <c r="E330" s="15">
        <v>2010</v>
      </c>
      <c r="F330" s="62">
        <v>1</v>
      </c>
      <c r="G330" s="38">
        <v>2.363</v>
      </c>
      <c r="H330" s="38">
        <v>5.2162088962055488</v>
      </c>
      <c r="I330" s="17">
        <v>227.14232304036165</v>
      </c>
      <c r="J330" s="17">
        <v>-9999</v>
      </c>
      <c r="K330" s="17">
        <v>-9999</v>
      </c>
      <c r="L330" s="17">
        <v>-9999</v>
      </c>
      <c r="M330" s="180">
        <v>0.55894049775791987</v>
      </c>
      <c r="N330" s="95">
        <v>3.4343381827231095E-2</v>
      </c>
      <c r="O330" s="179">
        <v>13.913082185150829</v>
      </c>
      <c r="P330" s="179">
        <v>1.0724777893214112</v>
      </c>
      <c r="Q330" s="199">
        <v>11.616573434433088</v>
      </c>
      <c r="R330" s="27">
        <v>8.0555931806725667</v>
      </c>
      <c r="S330" s="21">
        <v>2.4226131457287248E-3</v>
      </c>
      <c r="T330" s="40">
        <v>2089.3000000000002</v>
      </c>
      <c r="U330" s="40">
        <v>376.8</v>
      </c>
      <c r="V330" s="39">
        <v>36.81633333333334</v>
      </c>
      <c r="W330" s="17">
        <v>-9999</v>
      </c>
      <c r="X330" s="27">
        <v>36.810200000000002</v>
      </c>
      <c r="Y330" s="27">
        <v>23.551200000000001</v>
      </c>
      <c r="Z330" s="27">
        <v>25.145800000000001</v>
      </c>
      <c r="AA330" s="197">
        <v>146.24605169573454</v>
      </c>
      <c r="AB330" s="197">
        <v>30.758558945420862</v>
      </c>
      <c r="AC330" s="79">
        <v>434.93584875659838</v>
      </c>
      <c r="AD330" s="79">
        <v>50.119252366497697</v>
      </c>
      <c r="AE330" s="79">
        <v>10.124356069243511</v>
      </c>
      <c r="AF330" s="17">
        <f t="shared" si="24"/>
        <v>424.4518871441382</v>
      </c>
      <c r="AG330" s="17">
        <f t="shared" si="25"/>
        <v>48.911147034739628</v>
      </c>
      <c r="AH330" s="17">
        <v>-9999</v>
      </c>
      <c r="AI330" s="17">
        <v>-9999</v>
      </c>
      <c r="AJ330" s="38">
        <v>66.766639959999992</v>
      </c>
      <c r="AK330" s="17">
        <v>-9999</v>
      </c>
      <c r="AL330" s="17">
        <v>16.971389119398712</v>
      </c>
      <c r="AM330" s="38">
        <v>3.496458333333333</v>
      </c>
      <c r="AN330" s="38">
        <v>2.3492083333333342</v>
      </c>
      <c r="AP330" s="35">
        <v>166</v>
      </c>
      <c r="AQ330" s="62">
        <v>1</v>
      </c>
      <c r="AR330" s="27">
        <v>23.551200000000001</v>
      </c>
      <c r="AS330" s="27">
        <v>25.145800000000001</v>
      </c>
      <c r="AT330" s="17">
        <v>16.971389119398712</v>
      </c>
      <c r="AU330" s="38">
        <v>3.496458333333333</v>
      </c>
      <c r="AV330" s="29">
        <f>AVERAGE(AR330:AR331)</f>
        <v>22.998699999999999</v>
      </c>
      <c r="AW330" s="29">
        <f>AVERAGE(AS330:AS331)</f>
        <v>25.304850000000002</v>
      </c>
      <c r="AX330" s="29">
        <f>AVERAGE(AT330:AT331)</f>
        <v>15.272233809942916</v>
      </c>
      <c r="AY330" s="29">
        <f>AVERAGE(AU330:AU331)</f>
        <v>3.5966666666666667</v>
      </c>
    </row>
    <row r="331" spans="1:51" x14ac:dyDescent="0.2">
      <c r="A331" s="35">
        <v>166</v>
      </c>
      <c r="B331" s="31">
        <v>1</v>
      </c>
      <c r="C331" s="32">
        <v>11</v>
      </c>
      <c r="D331" s="15">
        <v>2</v>
      </c>
      <c r="E331" s="15">
        <v>2010</v>
      </c>
      <c r="F331" s="62">
        <v>7</v>
      </c>
      <c r="G331" s="38">
        <v>6.742</v>
      </c>
      <c r="H331" s="38">
        <v>5.4485143982578368</v>
      </c>
      <c r="I331" s="17">
        <v>237.19809163008625</v>
      </c>
      <c r="J331" s="17">
        <v>-9999</v>
      </c>
      <c r="K331" s="17">
        <v>-9999</v>
      </c>
      <c r="L331" s="17">
        <v>-9999</v>
      </c>
      <c r="M331" s="95">
        <v>0.10653096777730256</v>
      </c>
      <c r="N331" s="95">
        <v>2.2124674258191451E-2</v>
      </c>
      <c r="O331" s="95">
        <v>0.14286726648511289</v>
      </c>
      <c r="P331" s="95">
        <v>3.1111174047100714E-2</v>
      </c>
      <c r="Q331" s="200">
        <v>0.35357686805479938</v>
      </c>
      <c r="R331" s="27">
        <v>8.0729275149997815</v>
      </c>
      <c r="S331" s="55">
        <v>2.4768381626504394E-3</v>
      </c>
      <c r="T331" s="40">
        <v>2128.5</v>
      </c>
      <c r="U331" s="40">
        <v>351.1</v>
      </c>
      <c r="V331" s="39">
        <v>36.814</v>
      </c>
      <c r="W331" s="17">
        <v>-9999</v>
      </c>
      <c r="X331" s="27">
        <v>36.805999999999997</v>
      </c>
      <c r="Y331" s="27">
        <v>22.446200000000001</v>
      </c>
      <c r="Z331" s="27">
        <v>25.463899999999999</v>
      </c>
      <c r="AA331" s="197">
        <v>163.48855707080628</v>
      </c>
      <c r="AB331" s="197">
        <v>74.138983194259993</v>
      </c>
      <c r="AC331" s="79">
        <v>574.08887654808711</v>
      </c>
      <c r="AD331" s="79">
        <v>64.969826043309197</v>
      </c>
      <c r="AE331" s="79">
        <v>10.308944886604687</v>
      </c>
      <c r="AF331" s="17">
        <f t="shared" si="24"/>
        <v>560.25068463753996</v>
      </c>
      <c r="AG331" s="17">
        <f t="shared" si="25"/>
        <v>63.403753335912171</v>
      </c>
      <c r="AH331" s="17">
        <v>-9999</v>
      </c>
      <c r="AI331" s="17">
        <v>-9999</v>
      </c>
      <c r="AJ331" s="17">
        <v>-9999</v>
      </c>
      <c r="AK331" s="17">
        <v>-9999</v>
      </c>
      <c r="AL331" s="17">
        <v>13.573078500487121</v>
      </c>
      <c r="AM331" s="38">
        <v>3.6968749999999999</v>
      </c>
      <c r="AN331" s="38">
        <v>2.6947916666666667</v>
      </c>
      <c r="AP331" s="35">
        <v>166</v>
      </c>
      <c r="AQ331" s="62">
        <v>7</v>
      </c>
      <c r="AR331" s="27">
        <v>22.446200000000001</v>
      </c>
      <c r="AS331" s="27">
        <v>25.463899999999999</v>
      </c>
      <c r="AT331" s="17">
        <v>13.573078500487121</v>
      </c>
      <c r="AU331" s="38">
        <v>3.6968749999999999</v>
      </c>
      <c r="AV331" s="29"/>
      <c r="AW331" s="29"/>
      <c r="AX331" s="29"/>
      <c r="AY331" s="29"/>
    </row>
    <row r="332" spans="1:51" x14ac:dyDescent="0.2">
      <c r="A332" s="35">
        <v>167</v>
      </c>
      <c r="B332" s="31">
        <v>1</v>
      </c>
      <c r="C332" s="32">
        <v>9</v>
      </c>
      <c r="D332" s="15">
        <v>3</v>
      </c>
      <c r="E332" s="15">
        <v>2010</v>
      </c>
      <c r="F332" s="62">
        <v>1</v>
      </c>
      <c r="G332" s="38">
        <v>2.012</v>
      </c>
      <c r="H332" s="38">
        <v>4.595450465991286</v>
      </c>
      <c r="I332" s="17">
        <v>200.39122029289197</v>
      </c>
      <c r="J332" s="17">
        <v>-9999</v>
      </c>
      <c r="K332" s="17">
        <v>-9999</v>
      </c>
      <c r="L332" s="17">
        <v>-9999</v>
      </c>
      <c r="M332" s="95">
        <v>0.37108134595295728</v>
      </c>
      <c r="N332" s="95">
        <v>1.4548424980620357E-2</v>
      </c>
      <c r="O332" s="95">
        <v>1.4548424980620357E-2</v>
      </c>
      <c r="P332" s="95">
        <v>2.358368750011211E-2</v>
      </c>
      <c r="Q332" s="95">
        <v>2.1034707181132215</v>
      </c>
      <c r="R332" s="27">
        <v>8.0584045898718486</v>
      </c>
      <c r="S332" s="21">
        <v>2.4100506342371875E-3</v>
      </c>
      <c r="T332" s="40">
        <v>2077.6999999999998</v>
      </c>
      <c r="U332" s="40">
        <v>446.5</v>
      </c>
      <c r="V332" s="27">
        <v>36.815666666666665</v>
      </c>
      <c r="W332" s="17">
        <v>-9999</v>
      </c>
      <c r="X332" s="27">
        <v>36.781300000000002</v>
      </c>
      <c r="Y332" s="27">
        <v>28.149799999999999</v>
      </c>
      <c r="Z332" s="27">
        <v>23.685600000000001</v>
      </c>
      <c r="AA332" s="197">
        <v>30.857954164736412</v>
      </c>
      <c r="AB332" s="197">
        <v>6.9780520024934907</v>
      </c>
      <c r="AC332" s="79">
        <v>78.844770893181035</v>
      </c>
      <c r="AD332" s="143">
        <v>3.3615157453743003</v>
      </c>
      <c r="AE332" s="143">
        <v>27.364312116825165</v>
      </c>
      <c r="AF332" s="17">
        <f t="shared" si="24"/>
        <v>76.94424796836249</v>
      </c>
      <c r="AG332" s="50">
        <f t="shared" si="25"/>
        <v>3.2804876992039627</v>
      </c>
      <c r="AH332" s="17">
        <v>-9999</v>
      </c>
      <c r="AI332" s="17">
        <v>-9999</v>
      </c>
      <c r="AJ332" s="38">
        <v>69.108305689999995</v>
      </c>
      <c r="AK332" s="17">
        <v>-9999</v>
      </c>
      <c r="AL332" s="17">
        <v>1.5457013549943155</v>
      </c>
      <c r="AM332" s="38">
        <v>0.15405000000000002</v>
      </c>
      <c r="AN332" s="38">
        <v>9.7630000000000022E-2</v>
      </c>
      <c r="AP332" s="35">
        <v>167</v>
      </c>
      <c r="AQ332" s="62">
        <v>1</v>
      </c>
      <c r="AR332" s="27">
        <v>28.149799999999999</v>
      </c>
      <c r="AS332" s="27">
        <v>23.685600000000001</v>
      </c>
      <c r="AT332" s="17">
        <v>1.5457013549943155</v>
      </c>
      <c r="AU332" s="38">
        <v>0.15405000000000002</v>
      </c>
      <c r="AV332" s="29">
        <f>AVERAGE(AR332:AR333)</f>
        <v>27.52215</v>
      </c>
      <c r="AW332" s="29">
        <f>AVERAGE(AS332:AS333)</f>
        <v>23.883150000000001</v>
      </c>
      <c r="AX332" s="29">
        <f>AVERAGE(AT332:AT333)</f>
        <v>1.5457013549943155</v>
      </c>
      <c r="AY332" s="29">
        <f>AVERAGE(AU332:AU333)</f>
        <v>0.15535000000000002</v>
      </c>
    </row>
    <row r="333" spans="1:51" x14ac:dyDescent="0.2">
      <c r="A333" s="35">
        <v>167</v>
      </c>
      <c r="B333" s="31">
        <v>1</v>
      </c>
      <c r="C333" s="32">
        <v>9</v>
      </c>
      <c r="D333" s="15">
        <v>3</v>
      </c>
      <c r="E333" s="15">
        <v>2010</v>
      </c>
      <c r="F333" s="62">
        <v>7</v>
      </c>
      <c r="G333" s="38">
        <v>7.1269999999999998</v>
      </c>
      <c r="H333" s="38">
        <v>4.6361890169718016</v>
      </c>
      <c r="I333" s="17">
        <v>202.09529548219942</v>
      </c>
      <c r="J333" s="17">
        <v>-9999</v>
      </c>
      <c r="K333" s="17">
        <v>-9999</v>
      </c>
      <c r="L333" s="17">
        <v>-9999</v>
      </c>
      <c r="M333" s="95">
        <v>0.617794932137262</v>
      </c>
      <c r="N333" s="95">
        <v>5.4713847418231144E-3</v>
      </c>
      <c r="O333" s="95">
        <v>5.4713847418231144E-3</v>
      </c>
      <c r="P333" s="95">
        <v>2.4170343807865983E-2</v>
      </c>
      <c r="Q333" s="95">
        <v>2.2191049622391179</v>
      </c>
      <c r="R333" s="27">
        <v>8.0615279902375381</v>
      </c>
      <c r="S333" s="34">
        <v>2.4290920815696572E-3</v>
      </c>
      <c r="T333" s="40">
        <v>2093.1</v>
      </c>
      <c r="U333" s="40">
        <v>424.8</v>
      </c>
      <c r="V333" s="27">
        <v>36.785666666666664</v>
      </c>
      <c r="W333" s="17">
        <v>-9999</v>
      </c>
      <c r="X333" s="27">
        <v>36.763599999999997</v>
      </c>
      <c r="Y333" s="27">
        <v>26.894500000000001</v>
      </c>
      <c r="Z333" s="27">
        <v>24.0807</v>
      </c>
      <c r="AA333" s="197">
        <v>37.220434875526557</v>
      </c>
      <c r="AB333" s="197">
        <v>4.6933665775244453</v>
      </c>
      <c r="AC333" s="79">
        <v>61.823547141410884</v>
      </c>
      <c r="AD333" s="79">
        <v>11.718059432200263</v>
      </c>
      <c r="AE333" s="79">
        <v>6.1552403008623608</v>
      </c>
      <c r="AF333" s="17">
        <f t="shared" si="24"/>
        <v>60.333314278726348</v>
      </c>
      <c r="AG333" s="17">
        <f t="shared" si="25"/>
        <v>11.43560010949572</v>
      </c>
      <c r="AH333" s="17">
        <v>-9999</v>
      </c>
      <c r="AI333" s="17">
        <v>-9999</v>
      </c>
      <c r="AJ333" s="17">
        <v>-9999</v>
      </c>
      <c r="AK333" s="17">
        <v>-9999</v>
      </c>
      <c r="AL333" s="17">
        <v>-9999</v>
      </c>
      <c r="AM333" s="38">
        <v>0.15665000000000001</v>
      </c>
      <c r="AN333" s="38">
        <v>0.13871000000000006</v>
      </c>
      <c r="AP333" s="35">
        <v>167</v>
      </c>
      <c r="AQ333" s="62">
        <v>7</v>
      </c>
      <c r="AR333" s="27">
        <v>26.894500000000001</v>
      </c>
      <c r="AS333" s="27">
        <v>24.0807</v>
      </c>
      <c r="AT333" s="17"/>
      <c r="AU333" s="38">
        <v>0.15665000000000001</v>
      </c>
    </row>
    <row r="334" spans="1:51" x14ac:dyDescent="0.2">
      <c r="A334" s="35">
        <v>168</v>
      </c>
      <c r="B334" s="31">
        <v>1</v>
      </c>
      <c r="C334" s="32">
        <v>7</v>
      </c>
      <c r="D334" s="15">
        <v>4</v>
      </c>
      <c r="E334" s="15">
        <v>2010</v>
      </c>
      <c r="F334" s="62">
        <v>1</v>
      </c>
      <c r="G334" s="38">
        <v>1.879</v>
      </c>
      <c r="H334" s="38">
        <v>4.7696608240890654</v>
      </c>
      <c r="I334" s="68">
        <v>207.85718121056863</v>
      </c>
      <c r="J334" s="17">
        <v>-9999</v>
      </c>
      <c r="K334" s="17">
        <v>-9999</v>
      </c>
      <c r="L334" s="17">
        <v>-9999</v>
      </c>
      <c r="M334" s="194">
        <v>0.60354999071747772</v>
      </c>
      <c r="N334" s="194">
        <v>3.3195279952492586E-2</v>
      </c>
      <c r="O334" s="194">
        <v>0.69454618945791591</v>
      </c>
      <c r="P334" s="194">
        <v>5.7497721434736263E-2</v>
      </c>
      <c r="Q334" s="95">
        <v>1.3760947700969861</v>
      </c>
      <c r="R334" s="80">
        <v>8.0484266306376657</v>
      </c>
      <c r="S334" s="195">
        <v>2.4134216906275254E-3</v>
      </c>
      <c r="T334" s="40">
        <v>2086.6999999999998</v>
      </c>
      <c r="U334" s="40">
        <v>428</v>
      </c>
      <c r="V334" s="27">
        <v>36.859333333333332</v>
      </c>
      <c r="W334" s="17">
        <v>-9999</v>
      </c>
      <c r="X334" s="27">
        <v>36.860599999999998</v>
      </c>
      <c r="Y334" s="27">
        <v>26.325099999999999</v>
      </c>
      <c r="Z334" s="27">
        <v>24.3354</v>
      </c>
      <c r="AA334" s="197">
        <v>34.598727903165376</v>
      </c>
      <c r="AB334" s="197">
        <v>3.4868295319788172</v>
      </c>
      <c r="AC334" s="79">
        <v>117.64543025052201</v>
      </c>
      <c r="AD334" s="79">
        <v>9.1661264891877607</v>
      </c>
      <c r="AE334" s="79">
        <v>14.973937150097605</v>
      </c>
      <c r="AF334" s="17">
        <f t="shared" si="24"/>
        <v>114.80963233192351</v>
      </c>
      <c r="AG334" s="17">
        <f t="shared" si="25"/>
        <v>8.9451805300944294</v>
      </c>
      <c r="AH334" s="17">
        <v>-9999</v>
      </c>
      <c r="AI334" s="17">
        <v>-9999</v>
      </c>
      <c r="AJ334" s="38">
        <v>81.341634129999989</v>
      </c>
      <c r="AK334" s="17">
        <v>-9999</v>
      </c>
      <c r="AL334" s="17">
        <v>1.3646899742375185</v>
      </c>
      <c r="AM334" s="38">
        <v>0.17403750000000001</v>
      </c>
      <c r="AN334" s="38">
        <v>0.1325025</v>
      </c>
      <c r="AP334" s="35">
        <v>168</v>
      </c>
      <c r="AQ334" s="62">
        <v>1</v>
      </c>
      <c r="AR334" s="27">
        <v>26.325099999999999</v>
      </c>
      <c r="AS334" s="27">
        <v>24.3354</v>
      </c>
      <c r="AT334" s="17">
        <v>1.3646899742375185</v>
      </c>
      <c r="AU334" s="38">
        <v>0.17403750000000001</v>
      </c>
      <c r="AV334" s="29">
        <f>AVERAGE(AR334:AR335)</f>
        <v>26.107199999999999</v>
      </c>
      <c r="AW334" s="29">
        <f>AVERAGE(AS334:AS335)</f>
        <v>24.402149999999999</v>
      </c>
      <c r="AX334" s="29">
        <f>AVERAGE(AT334:AT335)</f>
        <v>1.6291311700078128</v>
      </c>
      <c r="AY334" s="29">
        <f>AVERAGE(AU334:AU335)</f>
        <v>0.17728750000000001</v>
      </c>
    </row>
    <row r="335" spans="1:51" x14ac:dyDescent="0.2">
      <c r="A335" s="35">
        <v>168</v>
      </c>
      <c r="B335" s="31">
        <v>1</v>
      </c>
      <c r="C335" s="32">
        <v>7</v>
      </c>
      <c r="D335" s="15">
        <v>4</v>
      </c>
      <c r="E335" s="15">
        <v>2010</v>
      </c>
      <c r="F335" s="62">
        <v>7</v>
      </c>
      <c r="G335" s="38">
        <v>7.194</v>
      </c>
      <c r="H335" s="38">
        <v>4.713768045314481</v>
      </c>
      <c r="I335" s="68">
        <v>205.39912344049111</v>
      </c>
      <c r="J335" s="17">
        <v>-9999</v>
      </c>
      <c r="K335" s="17">
        <v>-9999</v>
      </c>
      <c r="L335" s="17">
        <v>-9999</v>
      </c>
      <c r="M335" s="194">
        <v>4.168287924778824E-2</v>
      </c>
      <c r="N335" s="194">
        <v>2.7406168071982293E-2</v>
      </c>
      <c r="O335" s="194">
        <v>2.7406168071982293E-2</v>
      </c>
      <c r="P335" s="194">
        <v>3.2140491603009871E-2</v>
      </c>
      <c r="Q335" s="95">
        <v>1.1639810149107519</v>
      </c>
      <c r="R335" s="80">
        <v>8.0522737224421146</v>
      </c>
      <c r="S335" s="195">
        <v>2.4236236020630142E-3</v>
      </c>
      <c r="T335" s="40">
        <v>2093.6</v>
      </c>
      <c r="U335" s="40">
        <v>417.9</v>
      </c>
      <c r="V335" s="27">
        <v>36.854999999999997</v>
      </c>
      <c r="W335" s="17">
        <v>-9999</v>
      </c>
      <c r="X335" s="27">
        <v>36.855699999999999</v>
      </c>
      <c r="Y335" s="27">
        <v>25.889299999999999</v>
      </c>
      <c r="Z335" s="27">
        <v>24.468900000000001</v>
      </c>
      <c r="AA335" s="197">
        <v>48.503244395172764</v>
      </c>
      <c r="AB335" s="197">
        <v>12.108925926996587</v>
      </c>
      <c r="AC335" s="79">
        <v>112.22688083890837</v>
      </c>
      <c r="AD335" s="79">
        <v>17.264041946537912</v>
      </c>
      <c r="AE335" s="79">
        <v>7.5840502116587531</v>
      </c>
      <c r="AF335" s="17">
        <f t="shared" si="24"/>
        <v>109.52169497307347</v>
      </c>
      <c r="AG335" s="17">
        <f t="shared" si="25"/>
        <v>16.847898845064812</v>
      </c>
      <c r="AH335" s="17">
        <v>-9999</v>
      </c>
      <c r="AI335" s="17">
        <v>-9999</v>
      </c>
      <c r="AJ335" s="17">
        <v>-9999</v>
      </c>
      <c r="AK335" s="17">
        <v>-9999</v>
      </c>
      <c r="AL335" s="17">
        <v>1.8935723657781069</v>
      </c>
      <c r="AM335" s="38">
        <v>0.18053750000000002</v>
      </c>
      <c r="AN335" s="38">
        <v>0.12080250000000001</v>
      </c>
      <c r="AP335" s="35">
        <v>168</v>
      </c>
      <c r="AQ335" s="62">
        <v>7</v>
      </c>
      <c r="AR335" s="27">
        <v>25.889299999999999</v>
      </c>
      <c r="AS335" s="27">
        <v>24.468900000000001</v>
      </c>
      <c r="AT335" s="17">
        <v>1.8935723657781069</v>
      </c>
      <c r="AU335" s="38">
        <v>0.18053750000000002</v>
      </c>
    </row>
    <row r="336" spans="1:51" x14ac:dyDescent="0.2">
      <c r="A336" s="35">
        <v>169</v>
      </c>
      <c r="B336" s="31">
        <v>2</v>
      </c>
      <c r="C336" s="32">
        <v>11</v>
      </c>
      <c r="D336" s="15">
        <v>5</v>
      </c>
      <c r="E336" s="15">
        <v>2010</v>
      </c>
      <c r="F336" s="62">
        <v>1</v>
      </c>
      <c r="G336" s="38">
        <v>2.1459999999999999</v>
      </c>
      <c r="H336" s="38">
        <v>4.6713935340681232</v>
      </c>
      <c r="I336" s="68">
        <v>203.49415827587413</v>
      </c>
      <c r="J336" s="17">
        <v>-9999</v>
      </c>
      <c r="K336" s="17">
        <v>-9999</v>
      </c>
      <c r="L336" s="17">
        <v>-9999</v>
      </c>
      <c r="M336" s="95">
        <v>8.1303071199799876E-2</v>
      </c>
      <c r="N336" s="95">
        <v>1.8647745005918953E-2</v>
      </c>
      <c r="O336" s="95">
        <v>1.8647745005918953E-2</v>
      </c>
      <c r="P336" s="95">
        <v>4.0139035183622829E-2</v>
      </c>
      <c r="Q336" s="192">
        <v>0.42025748300229726</v>
      </c>
      <c r="R336" s="27">
        <v>8.0644732336678526</v>
      </c>
      <c r="S336" s="21">
        <v>2.4367290858321802E-3</v>
      </c>
      <c r="T336" s="40">
        <v>2096.9</v>
      </c>
      <c r="U336" s="40">
        <v>404.8</v>
      </c>
      <c r="V336" s="27">
        <v>36.943666666666665</v>
      </c>
      <c r="W336" s="17">
        <v>-9999</v>
      </c>
      <c r="X336" s="27">
        <v>36.941699999999997</v>
      </c>
      <c r="Y336" s="27">
        <v>25.839700000000001</v>
      </c>
      <c r="Z336" s="27">
        <v>24.549399999999999</v>
      </c>
      <c r="AA336" s="202">
        <v>60.03340589547247</v>
      </c>
      <c r="AB336" s="202">
        <v>7.1671249091749551</v>
      </c>
      <c r="AC336" s="79">
        <v>171.19532851271163</v>
      </c>
      <c r="AD336" s="79">
        <v>18.417867826328685</v>
      </c>
      <c r="AE336" s="79">
        <v>10.844245661233137</v>
      </c>
      <c r="AF336" s="17">
        <f t="shared" si="24"/>
        <v>167.06873086045832</v>
      </c>
      <c r="AG336" s="17">
        <f t="shared" si="25"/>
        <v>17.973912195109481</v>
      </c>
      <c r="AH336" s="17">
        <v>-9999</v>
      </c>
      <c r="AI336" s="17">
        <v>-9999</v>
      </c>
      <c r="AJ336" s="64">
        <v>85.666632399999997</v>
      </c>
      <c r="AK336" s="17">
        <v>-9999</v>
      </c>
      <c r="AL336" s="17">
        <v>1.2206922973040626</v>
      </c>
      <c r="AM336" s="38">
        <v>0.187525</v>
      </c>
      <c r="AN336" s="38">
        <v>0.15723500000000001</v>
      </c>
      <c r="AP336" s="35">
        <v>169</v>
      </c>
      <c r="AQ336" s="62">
        <v>1</v>
      </c>
      <c r="AR336" s="27">
        <v>25.839700000000001</v>
      </c>
      <c r="AS336" s="27">
        <v>24.549399999999999</v>
      </c>
      <c r="AT336" s="17">
        <v>1.2206922973040626</v>
      </c>
      <c r="AU336" s="38">
        <v>0.187525</v>
      </c>
      <c r="AV336" s="29">
        <f>AVERAGE(AR336:AR337)</f>
        <v>25.439900000000002</v>
      </c>
      <c r="AW336" s="29">
        <f>AVERAGE(AS336:AS337)</f>
        <v>24.671900000000001</v>
      </c>
      <c r="AX336" s="29">
        <f>AVERAGE(AT336:AT337)</f>
        <v>1.2206922973040626</v>
      </c>
      <c r="AY336" s="29">
        <f>AVERAGE(AU336:AU337)</f>
        <v>0.20653749999999998</v>
      </c>
    </row>
    <row r="337" spans="1:51" x14ac:dyDescent="0.2">
      <c r="A337" s="35">
        <v>169</v>
      </c>
      <c r="B337" s="31">
        <v>2</v>
      </c>
      <c r="C337" s="32">
        <v>11</v>
      </c>
      <c r="D337" s="15">
        <v>5</v>
      </c>
      <c r="E337" s="15">
        <v>2010</v>
      </c>
      <c r="F337" s="62">
        <v>7</v>
      </c>
      <c r="G337" s="38">
        <v>6.9770000000000003</v>
      </c>
      <c r="H337" s="38">
        <v>4.6432351517591197</v>
      </c>
      <c r="I337" s="68">
        <v>202.22508414189306</v>
      </c>
      <c r="J337" s="17">
        <v>-9999</v>
      </c>
      <c r="K337" s="17">
        <v>-9999</v>
      </c>
      <c r="L337" s="17">
        <v>-9999</v>
      </c>
      <c r="M337" s="95">
        <v>0</v>
      </c>
      <c r="N337" s="95">
        <v>7.5993389174871771E-3</v>
      </c>
      <c r="O337" s="95">
        <v>7.5993389174871771E-3</v>
      </c>
      <c r="P337" s="95">
        <v>0</v>
      </c>
      <c r="Q337" s="192">
        <v>0.95063763839136173</v>
      </c>
      <c r="R337" s="27">
        <v>8.0647638606250922</v>
      </c>
      <c r="S337" s="21">
        <v>2.446246430313681E-3</v>
      </c>
      <c r="T337" s="40">
        <v>2105.3000000000002</v>
      </c>
      <c r="U337" s="40">
        <v>393.4</v>
      </c>
      <c r="V337" s="27">
        <v>36.947000000000003</v>
      </c>
      <c r="W337" s="17">
        <v>-9999</v>
      </c>
      <c r="X337" s="27">
        <v>36.938000000000002</v>
      </c>
      <c r="Y337" s="27">
        <v>25.040099999999999</v>
      </c>
      <c r="Z337" s="27">
        <v>24.7944</v>
      </c>
      <c r="AA337" s="202">
        <v>45.45303870776474</v>
      </c>
      <c r="AB337" s="202">
        <v>10.14076605202537</v>
      </c>
      <c r="AC337" s="79">
        <v>172.653502099245</v>
      </c>
      <c r="AD337" s="79">
        <v>19.886468227197973</v>
      </c>
      <c r="AE337" s="79">
        <v>10.1289521840266</v>
      </c>
      <c r="AF337" s="17">
        <f t="shared" si="24"/>
        <v>168.49175573264858</v>
      </c>
      <c r="AG337" s="17">
        <f t="shared" si="25"/>
        <v>19.407112547280153</v>
      </c>
      <c r="AH337" s="17">
        <v>-9999</v>
      </c>
      <c r="AI337" s="17">
        <v>-9999</v>
      </c>
      <c r="AJ337" s="17">
        <v>-9999</v>
      </c>
      <c r="AK337" s="17">
        <v>-9999</v>
      </c>
      <c r="AL337" s="17">
        <v>-9999</v>
      </c>
      <c r="AM337" s="38">
        <v>0.22554999999999997</v>
      </c>
      <c r="AN337" s="38">
        <v>0.20397000000000007</v>
      </c>
      <c r="AP337" s="35">
        <v>169</v>
      </c>
      <c r="AQ337" s="62">
        <v>7</v>
      </c>
      <c r="AR337" s="27">
        <v>25.040099999999999</v>
      </c>
      <c r="AS337" s="27">
        <v>24.7944</v>
      </c>
      <c r="AT337" s="17"/>
      <c r="AU337" s="38">
        <v>0.22554999999999997</v>
      </c>
    </row>
    <row r="338" spans="1:51" x14ac:dyDescent="0.2">
      <c r="A338" s="35">
        <v>170</v>
      </c>
      <c r="B338" s="31">
        <v>1</v>
      </c>
      <c r="C338" s="32">
        <v>8</v>
      </c>
      <c r="D338" s="15">
        <v>6</v>
      </c>
      <c r="E338" s="15">
        <v>2010</v>
      </c>
      <c r="F338" s="62">
        <v>1</v>
      </c>
      <c r="G338" s="38">
        <v>1.8620000000000001</v>
      </c>
      <c r="H338" s="38">
        <v>4.4847090044802549</v>
      </c>
      <c r="I338" s="68">
        <v>195.58758898370289</v>
      </c>
      <c r="J338" s="17">
        <v>-9999</v>
      </c>
      <c r="K338" s="17">
        <v>-9999</v>
      </c>
      <c r="L338" s="17">
        <v>-9999</v>
      </c>
      <c r="M338" s="95">
        <v>0.17668668352453504</v>
      </c>
      <c r="N338" s="95">
        <v>3.3162155640237778E-2</v>
      </c>
      <c r="O338" s="95">
        <v>0.14970210192623645</v>
      </c>
      <c r="P338" s="95">
        <v>1.806983611887595E-2</v>
      </c>
      <c r="Q338" s="95">
        <v>1.4304714930883486</v>
      </c>
      <c r="R338" s="27">
        <v>8.0688883375239016</v>
      </c>
      <c r="S338" s="21">
        <v>2.4080051456999234E-3</v>
      </c>
      <c r="T338" s="40">
        <v>2069.8000000000002</v>
      </c>
      <c r="U338" s="40">
        <v>441.8</v>
      </c>
      <c r="V338" s="27">
        <v>36.727333333333327</v>
      </c>
      <c r="W338" s="17">
        <v>-9999</v>
      </c>
      <c r="X338" s="27">
        <v>36.730699999999999</v>
      </c>
      <c r="Y338" s="27">
        <v>28.646599999999999</v>
      </c>
      <c r="Z338" s="27">
        <v>23.482600000000001</v>
      </c>
      <c r="AA338" s="112">
        <v>36.110716491068722</v>
      </c>
      <c r="AB338" s="202">
        <v>10.826761205798443</v>
      </c>
      <c r="AC338" s="79">
        <v>86.467185413356106</v>
      </c>
      <c r="AD338" s="79">
        <v>13.216365019228117</v>
      </c>
      <c r="AE338" s="79">
        <v>7.6328387446535917</v>
      </c>
      <c r="AF338" s="17">
        <f t="shared" si="24"/>
        <v>84.382927113648975</v>
      </c>
      <c r="AG338" s="17">
        <f t="shared" si="25"/>
        <v>12.897789615719839</v>
      </c>
      <c r="AH338" s="17">
        <v>-9999</v>
      </c>
      <c r="AI338" s="17">
        <v>-9999</v>
      </c>
      <c r="AJ338" s="64">
        <v>76.10830288999999</v>
      </c>
      <c r="AK338" s="17">
        <v>-9999</v>
      </c>
      <c r="AL338" s="17">
        <v>1.3180003416834511</v>
      </c>
      <c r="AM338" s="38">
        <v>9.0837500000000002E-2</v>
      </c>
      <c r="AN338" s="38">
        <v>6.3862500000000016E-2</v>
      </c>
      <c r="AP338" s="35">
        <v>170</v>
      </c>
      <c r="AQ338" s="62">
        <v>1</v>
      </c>
      <c r="AR338" s="27">
        <v>28.646599999999999</v>
      </c>
      <c r="AS338" s="27">
        <v>23.482600000000001</v>
      </c>
      <c r="AT338" s="17">
        <v>1.3180003416834511</v>
      </c>
      <c r="AU338" s="38">
        <v>9.0837500000000002E-2</v>
      </c>
      <c r="AV338" s="29">
        <f>AVERAGE(AR338:AR339)</f>
        <v>28.5854</v>
      </c>
      <c r="AW338" s="29">
        <f>AVERAGE(AS338:AS339)</f>
        <v>23.501899999999999</v>
      </c>
      <c r="AX338" s="29">
        <f>AVERAGE(AT338:AT339)</f>
        <v>1.3180003416834511</v>
      </c>
      <c r="AY338" s="29">
        <f>AVERAGE(AU338:AU339)</f>
        <v>0.12504375000000001</v>
      </c>
    </row>
    <row r="339" spans="1:51" x14ac:dyDescent="0.2">
      <c r="A339" s="35">
        <v>170</v>
      </c>
      <c r="B339" s="31">
        <v>1</v>
      </c>
      <c r="C339" s="32">
        <v>8</v>
      </c>
      <c r="D339" s="15">
        <v>6</v>
      </c>
      <c r="E339" s="15">
        <v>2010</v>
      </c>
      <c r="F339" s="62">
        <v>7</v>
      </c>
      <c r="G339" s="38">
        <v>7.1609999999999996</v>
      </c>
      <c r="H339" s="38">
        <v>4.5059552475355433</v>
      </c>
      <c r="I339" s="68">
        <v>196.50984373268392</v>
      </c>
      <c r="J339" s="17">
        <v>-9999</v>
      </c>
      <c r="K339" s="17">
        <v>-9999</v>
      </c>
      <c r="L339" s="17">
        <v>-9999</v>
      </c>
      <c r="M339" s="95">
        <v>0.17730814545709961</v>
      </c>
      <c r="N339" s="95">
        <v>2.3946920047653992E-2</v>
      </c>
      <c r="O339" s="180">
        <v>1.193267467086166</v>
      </c>
      <c r="P339" s="95">
        <v>1.5898016197483992E-2</v>
      </c>
      <c r="Q339" s="95">
        <v>2.7289615818116877</v>
      </c>
      <c r="R339" s="27">
        <v>8.0770506098139609</v>
      </c>
      <c r="S339" s="21">
        <v>2.4074428334477623E-3</v>
      </c>
      <c r="T339" s="40">
        <v>2064</v>
      </c>
      <c r="U339" s="40">
        <v>429.4</v>
      </c>
      <c r="V339" s="27">
        <v>36.756666666666668</v>
      </c>
      <c r="W339" s="17">
        <v>-9999</v>
      </c>
      <c r="X339" s="27">
        <v>36.727800000000002</v>
      </c>
      <c r="Y339" s="27">
        <v>28.5242</v>
      </c>
      <c r="Z339" s="27">
        <v>23.5212</v>
      </c>
      <c r="AA339" s="112">
        <v>25.394723180339184</v>
      </c>
      <c r="AB339" s="202">
        <v>5.54921078146924</v>
      </c>
      <c r="AC339" s="79">
        <v>92.278365874584964</v>
      </c>
      <c r="AD339" s="79">
        <v>14.519518167166304</v>
      </c>
      <c r="AE339" s="79">
        <v>7.4147153012144464</v>
      </c>
      <c r="AF339" s="17">
        <f t="shared" si="24"/>
        <v>90.054031301439409</v>
      </c>
      <c r="AG339" s="17">
        <f t="shared" si="25"/>
        <v>14.169530757457114</v>
      </c>
      <c r="AH339" s="17">
        <v>-9999</v>
      </c>
      <c r="AI339" s="17">
        <v>-9999</v>
      </c>
      <c r="AJ339" s="17">
        <v>-9999</v>
      </c>
      <c r="AK339" s="17">
        <v>-9999</v>
      </c>
      <c r="AL339" s="17">
        <v>-9999</v>
      </c>
      <c r="AM339" s="38">
        <v>0.15925</v>
      </c>
      <c r="AN339" s="38">
        <v>0.10855000000000001</v>
      </c>
      <c r="AP339" s="35">
        <v>170</v>
      </c>
      <c r="AQ339" s="62">
        <v>7</v>
      </c>
      <c r="AR339" s="27">
        <v>28.5242</v>
      </c>
      <c r="AS339" s="27">
        <v>23.5212</v>
      </c>
      <c r="AT339" s="17"/>
      <c r="AU339" s="38">
        <v>0.15925</v>
      </c>
    </row>
    <row r="340" spans="1:51" x14ac:dyDescent="0.2">
      <c r="A340" s="35">
        <v>171</v>
      </c>
      <c r="B340" s="31">
        <v>1</v>
      </c>
      <c r="C340" s="32">
        <v>4</v>
      </c>
      <c r="D340" s="15">
        <v>8</v>
      </c>
      <c r="E340" s="15">
        <v>2010</v>
      </c>
      <c r="F340" s="16">
        <v>1</v>
      </c>
      <c r="G340" s="160">
        <v>2.3969999999999998</v>
      </c>
      <c r="H340" s="38">
        <v>4.4171419642773406</v>
      </c>
      <c r="I340" s="68">
        <v>192.6056250130176</v>
      </c>
      <c r="J340" s="17">
        <v>-9999</v>
      </c>
      <c r="K340" s="17">
        <v>-9999</v>
      </c>
      <c r="L340" s="17">
        <v>-9999</v>
      </c>
      <c r="M340" s="95">
        <v>4.6173218485086057E-2</v>
      </c>
      <c r="N340" s="95">
        <v>0</v>
      </c>
      <c r="O340" s="95">
        <v>8.4498285817452001E-3</v>
      </c>
      <c r="P340" s="95">
        <v>5.7525483800933058E-2</v>
      </c>
      <c r="Q340" s="95">
        <v>1.8541748087933914</v>
      </c>
      <c r="R340" s="27">
        <v>8.0517022821234967</v>
      </c>
      <c r="S340" s="204">
        <v>2.395737586972257E-3</v>
      </c>
      <c r="T340" s="40">
        <v>2075.6999999999998</v>
      </c>
      <c r="U340" s="201">
        <v>453.3</v>
      </c>
      <c r="V340" s="27">
        <v>36.584699999999998</v>
      </c>
      <c r="W340" s="17">
        <v>-9999</v>
      </c>
      <c r="X340" s="27">
        <v>36.594099999999997</v>
      </c>
      <c r="Y340" s="27">
        <v>27.587700000000002</v>
      </c>
      <c r="Z340" s="27">
        <v>23.728899999999999</v>
      </c>
      <c r="AA340" s="112">
        <v>6.8560138359873273</v>
      </c>
      <c r="AB340" s="202">
        <v>4.4022687694096838</v>
      </c>
      <c r="AC340" s="79">
        <v>50.317932169138594</v>
      </c>
      <c r="AD340" s="79">
        <v>7.3367647357990746</v>
      </c>
      <c r="AE340" s="79">
        <v>8.0013815777526975</v>
      </c>
      <c r="AF340" s="17">
        <f t="shared" si="24"/>
        <v>49.105037737033861</v>
      </c>
      <c r="AG340" s="17">
        <f t="shared" si="25"/>
        <v>7.1599148392691276</v>
      </c>
      <c r="AH340" s="17">
        <v>-9999</v>
      </c>
      <c r="AI340" s="17">
        <v>-9999</v>
      </c>
      <c r="AJ340" s="65">
        <v>125.41661649999999</v>
      </c>
      <c r="AK340" s="17">
        <v>-9999</v>
      </c>
      <c r="AL340" s="38">
        <v>1.2302283224084063</v>
      </c>
      <c r="AM340" s="38">
        <v>0.14348750000000002</v>
      </c>
      <c r="AN340" s="38">
        <v>7.3092500000000019E-2</v>
      </c>
      <c r="AP340" s="35">
        <v>171</v>
      </c>
      <c r="AQ340" s="16">
        <v>1</v>
      </c>
      <c r="AR340" s="27">
        <v>27.587700000000002</v>
      </c>
      <c r="AS340" s="27">
        <v>23.728899999999999</v>
      </c>
      <c r="AT340" s="38">
        <v>1.2302283224084063</v>
      </c>
      <c r="AU340" s="38">
        <v>0.14348750000000002</v>
      </c>
      <c r="AV340" s="29">
        <f>AVERAGE(AR340:AR341)</f>
        <v>27.403199999999998</v>
      </c>
      <c r="AW340" s="29">
        <f>AVERAGE(AS340:AS341)</f>
        <v>23.78595</v>
      </c>
      <c r="AX340" s="29">
        <f>AVERAGE(AT340:AT341)</f>
        <v>1.3681798729094377</v>
      </c>
      <c r="AY340" s="29">
        <f>AVERAGE(AU340:AU341)</f>
        <v>0.13836874999999998</v>
      </c>
    </row>
    <row r="341" spans="1:51" x14ac:dyDescent="0.2">
      <c r="A341" s="35">
        <v>171</v>
      </c>
      <c r="B341" s="31">
        <v>1</v>
      </c>
      <c r="C341" s="32">
        <v>4</v>
      </c>
      <c r="D341" s="15">
        <v>8</v>
      </c>
      <c r="E341" s="15">
        <v>2010</v>
      </c>
      <c r="F341" s="62">
        <v>7</v>
      </c>
      <c r="G341" s="160">
        <v>7.06</v>
      </c>
      <c r="H341" s="38">
        <v>4.4208694579795811</v>
      </c>
      <c r="I341" s="68">
        <v>192.73817032345886</v>
      </c>
      <c r="J341" s="17">
        <v>-9999</v>
      </c>
      <c r="K341" s="17">
        <v>-9999</v>
      </c>
      <c r="L341" s="17">
        <v>-9999</v>
      </c>
      <c r="M341" s="95">
        <v>5.9003253152631746E-3</v>
      </c>
      <c r="N341" s="95">
        <v>4.5651191082865354E-3</v>
      </c>
      <c r="O341" s="95">
        <v>4.5651191082865354E-3</v>
      </c>
      <c r="P341" s="95">
        <v>1.2429922983261035E-2</v>
      </c>
      <c r="Q341" s="149">
        <v>-9999</v>
      </c>
      <c r="R341" s="27">
        <v>8.0437185079045275</v>
      </c>
      <c r="S341" s="204">
        <v>2.3856295737849564E-3</v>
      </c>
      <c r="T341" s="40">
        <v>2064</v>
      </c>
      <c r="U341" s="40">
        <v>439.4</v>
      </c>
      <c r="V341" s="27">
        <v>36.582700000000003</v>
      </c>
      <c r="W341" s="17">
        <v>-9999</v>
      </c>
      <c r="X341" s="27">
        <v>36.5867</v>
      </c>
      <c r="Y341" s="27">
        <v>27.218699999999998</v>
      </c>
      <c r="Z341" s="27">
        <v>23.843</v>
      </c>
      <c r="AA341" s="112">
        <v>9.2256334663620372</v>
      </c>
      <c r="AB341" s="17">
        <v>-9999</v>
      </c>
      <c r="AC341" s="79">
        <v>51.134327485799894</v>
      </c>
      <c r="AD341" s="79">
        <v>12.340884033225249</v>
      </c>
      <c r="AE341" s="79">
        <v>4.8340714684204666</v>
      </c>
      <c r="AF341" s="17">
        <f t="shared" si="24"/>
        <v>49.901754158094953</v>
      </c>
      <c r="AG341" s="17">
        <f t="shared" si="25"/>
        <v>12.043411762686883</v>
      </c>
      <c r="AH341" s="17">
        <v>-9999</v>
      </c>
      <c r="AI341" s="17">
        <v>-9999</v>
      </c>
      <c r="AJ341" s="17">
        <v>-9999</v>
      </c>
      <c r="AK341" s="17">
        <v>-9999</v>
      </c>
      <c r="AL341" s="38">
        <v>1.5061314234104692</v>
      </c>
      <c r="AM341" s="38">
        <v>0.13324999999999998</v>
      </c>
      <c r="AN341" s="38">
        <v>6.9550000000000028E-2</v>
      </c>
      <c r="AP341" s="35">
        <v>171</v>
      </c>
      <c r="AQ341" s="62">
        <v>7</v>
      </c>
      <c r="AR341" s="27">
        <v>27.218699999999998</v>
      </c>
      <c r="AS341" s="27">
        <v>23.843</v>
      </c>
      <c r="AT341" s="38">
        <v>1.5061314234104692</v>
      </c>
      <c r="AU341" s="38">
        <v>0.13324999999999998</v>
      </c>
    </row>
    <row r="342" spans="1:51" x14ac:dyDescent="0.2">
      <c r="A342" s="35">
        <v>172</v>
      </c>
      <c r="B342" s="31">
        <v>1</v>
      </c>
      <c r="C342" s="32">
        <v>15</v>
      </c>
      <c r="D342" s="15">
        <v>9</v>
      </c>
      <c r="E342" s="15">
        <v>2010</v>
      </c>
      <c r="F342" s="62">
        <v>1</v>
      </c>
      <c r="G342" s="38">
        <v>1.7949999999999999</v>
      </c>
      <c r="H342" s="38">
        <v>4.5437948280471261</v>
      </c>
      <c r="I342" s="68">
        <v>198.3017182034292</v>
      </c>
      <c r="J342" s="17">
        <v>-9999</v>
      </c>
      <c r="K342" s="17">
        <v>-9999</v>
      </c>
      <c r="L342" s="17">
        <v>-9999</v>
      </c>
      <c r="M342" s="95">
        <v>0.37133466448151486</v>
      </c>
      <c r="N342" s="95">
        <v>2.4861820282761564E-2</v>
      </c>
      <c r="O342" s="95">
        <v>5.7458614358336074E-2</v>
      </c>
      <c r="P342" s="95">
        <v>4.4697837453800703E-2</v>
      </c>
      <c r="Q342" s="149">
        <v>-9999</v>
      </c>
      <c r="R342" s="27">
        <v>8.1003893629257675</v>
      </c>
      <c r="S342" s="21">
        <v>2.395040117667183E-3</v>
      </c>
      <c r="T342" s="40">
        <v>2039.9</v>
      </c>
      <c r="U342" s="40">
        <v>425.2</v>
      </c>
      <c r="V342" s="27">
        <v>36.453833333333336</v>
      </c>
      <c r="W342" s="17">
        <v>-9999</v>
      </c>
      <c r="X342" s="85">
        <v>36.457299999999996</v>
      </c>
      <c r="Y342" s="85">
        <v>30.0623</v>
      </c>
      <c r="Z342" s="85">
        <v>22.797799999999999</v>
      </c>
      <c r="AA342" s="112">
        <v>43.283927213474662</v>
      </c>
      <c r="AB342" s="202">
        <v>18.818816043370838</v>
      </c>
      <c r="AC342" s="79">
        <v>155.34852774155394</v>
      </c>
      <c r="AD342" s="79">
        <v>25.355547043196879</v>
      </c>
      <c r="AE342" s="79">
        <v>7.1479407927205907</v>
      </c>
      <c r="AF342" s="17">
        <f t="shared" si="24"/>
        <v>151.60391113648282</v>
      </c>
      <c r="AG342" s="17">
        <f t="shared" si="25"/>
        <v>24.744361318626797</v>
      </c>
      <c r="AH342" s="17">
        <v>-9999</v>
      </c>
      <c r="AI342" s="17">
        <v>-9999</v>
      </c>
      <c r="AJ342" s="64">
        <v>89.916630699999985</v>
      </c>
      <c r="AK342" s="17">
        <v>-9999</v>
      </c>
      <c r="AL342" s="38">
        <v>2.0039033523490795</v>
      </c>
      <c r="AM342" s="38">
        <v>0.1655875</v>
      </c>
      <c r="AN342" s="38">
        <v>9.7272500000000039E-2</v>
      </c>
      <c r="AP342" s="35">
        <v>172</v>
      </c>
      <c r="AQ342" s="62">
        <v>1</v>
      </c>
      <c r="AR342" s="85">
        <v>30.0623</v>
      </c>
      <c r="AS342" s="85">
        <v>22.797799999999999</v>
      </c>
      <c r="AT342" s="38">
        <v>2.0039033523490795</v>
      </c>
      <c r="AU342" s="38">
        <v>0.1655875</v>
      </c>
      <c r="AV342" s="29">
        <f>AVERAGE(AR342:AR343)</f>
        <v>29.6629</v>
      </c>
      <c r="AW342" s="29">
        <f>AVERAGE(AS342:AS343)</f>
        <v>22.910800000000002</v>
      </c>
      <c r="AX342" s="29">
        <f>AVERAGE(AT342:AT343)</f>
        <v>2.0039033523490795</v>
      </c>
      <c r="AY342" s="29">
        <f>AVERAGE(AU342:AU343)</f>
        <v>0.1688375</v>
      </c>
    </row>
    <row r="343" spans="1:51" x14ac:dyDescent="0.2">
      <c r="A343" s="35">
        <v>172</v>
      </c>
      <c r="B343" s="31">
        <v>1</v>
      </c>
      <c r="C343" s="32">
        <v>15</v>
      </c>
      <c r="D343" s="15">
        <v>9</v>
      </c>
      <c r="E343" s="15">
        <v>2010</v>
      </c>
      <c r="F343" s="62">
        <v>7</v>
      </c>
      <c r="G343" s="38">
        <v>6.8259999999999996</v>
      </c>
      <c r="H343" s="38">
        <v>4.5242984561315156</v>
      </c>
      <c r="I343" s="68">
        <v>197.41844775804881</v>
      </c>
      <c r="J343" s="17">
        <v>-9999</v>
      </c>
      <c r="K343" s="17">
        <v>-9999</v>
      </c>
      <c r="L343" s="17">
        <v>-9999</v>
      </c>
      <c r="M343" s="95">
        <v>0.16716048054078395</v>
      </c>
      <c r="N343" s="95">
        <v>8.0918903578733794E-3</v>
      </c>
      <c r="O343" s="95">
        <v>2.2815924596304576E-2</v>
      </c>
      <c r="P343" s="95">
        <v>3.3320975584064737E-2</v>
      </c>
      <c r="Q343" s="149">
        <v>-9999</v>
      </c>
      <c r="R343" s="27">
        <v>8.1005551889096523</v>
      </c>
      <c r="S343" s="21">
        <v>2.4041018362019489E-3</v>
      </c>
      <c r="T343" s="40">
        <v>2048.4</v>
      </c>
      <c r="U343" s="40">
        <v>413.8</v>
      </c>
      <c r="V343" s="27">
        <v>36.40656666666667</v>
      </c>
      <c r="W343" s="17">
        <v>-9999</v>
      </c>
      <c r="X343" s="85">
        <v>36.395800000000001</v>
      </c>
      <c r="Y343" s="85">
        <v>29.263500000000001</v>
      </c>
      <c r="Z343" s="85">
        <v>23.023800000000001</v>
      </c>
      <c r="AA343" s="112">
        <v>37.645319552691511</v>
      </c>
      <c r="AB343" s="202">
        <v>11.37888346708459</v>
      </c>
      <c r="AC343" s="79">
        <v>119.42495737207626</v>
      </c>
      <c r="AD343" s="79">
        <v>17.503840357488887</v>
      </c>
      <c r="AE343" s="79">
        <v>7.9599170289780465</v>
      </c>
      <c r="AF343" s="17">
        <f t="shared" si="24"/>
        <v>116.5462646355775</v>
      </c>
      <c r="AG343" s="17">
        <f t="shared" si="25"/>
        <v>17.081917007405959</v>
      </c>
      <c r="AH343" s="17">
        <v>-9999</v>
      </c>
      <c r="AI343" s="17">
        <v>-9999</v>
      </c>
      <c r="AJ343" s="17">
        <v>-9999</v>
      </c>
      <c r="AK343" s="17">
        <v>-9999</v>
      </c>
      <c r="AL343" s="17">
        <v>-9999</v>
      </c>
      <c r="AM343" s="38">
        <v>0.1720875</v>
      </c>
      <c r="AN343" s="38">
        <v>0.10377250000000005</v>
      </c>
      <c r="AP343" s="35">
        <v>172</v>
      </c>
      <c r="AQ343" s="62">
        <v>7</v>
      </c>
      <c r="AR343" s="85">
        <v>29.263500000000001</v>
      </c>
      <c r="AS343" s="85">
        <v>23.023800000000001</v>
      </c>
      <c r="AT343" s="17"/>
      <c r="AU343" s="38">
        <v>0.1720875</v>
      </c>
    </row>
    <row r="344" spans="1:51" x14ac:dyDescent="0.2">
      <c r="A344" s="35">
        <v>173</v>
      </c>
      <c r="B344" s="31">
        <v>1</v>
      </c>
      <c r="C344" s="32">
        <v>4</v>
      </c>
      <c r="D344" s="15">
        <v>10</v>
      </c>
      <c r="E344" s="15">
        <v>2010</v>
      </c>
      <c r="F344" s="62">
        <v>1</v>
      </c>
      <c r="G344" s="38">
        <v>2.113</v>
      </c>
      <c r="H344" s="38">
        <v>4.3074349361013153</v>
      </c>
      <c r="I344" s="68">
        <v>187.99530237537002</v>
      </c>
      <c r="J344" s="17">
        <v>-9999</v>
      </c>
      <c r="K344" s="17">
        <v>-9999</v>
      </c>
      <c r="L344" s="17">
        <v>-9999</v>
      </c>
      <c r="M344" s="76">
        <v>0.16668780001784622</v>
      </c>
      <c r="N344" s="95">
        <v>7.5720653730905058E-2</v>
      </c>
      <c r="O344" s="95">
        <v>7.5720653730905058E-2</v>
      </c>
      <c r="P344" s="95">
        <v>7.1053010305842865E-2</v>
      </c>
      <c r="Q344" s="95">
        <v>4.7367064781874531</v>
      </c>
      <c r="R344" s="27">
        <v>8.1107031923528119</v>
      </c>
      <c r="S344" s="17">
        <v>-9999</v>
      </c>
      <c r="T344" s="17">
        <v>-9999</v>
      </c>
      <c r="U344" s="17">
        <v>-9999</v>
      </c>
      <c r="V344" s="56">
        <v>36.208966666666662</v>
      </c>
      <c r="W344" s="17">
        <v>-9999</v>
      </c>
      <c r="X344" s="27">
        <v>36.203000000000003</v>
      </c>
      <c r="Y344" s="27">
        <v>29.591799999999999</v>
      </c>
      <c r="Z344" s="27">
        <v>22.767800000000001</v>
      </c>
      <c r="AA344" s="112">
        <v>35.025915702694469</v>
      </c>
      <c r="AB344" s="202">
        <v>3.2297665682324217</v>
      </c>
      <c r="AC344" s="79">
        <v>81.487493746466967</v>
      </c>
      <c r="AD344" s="79">
        <v>13.952065510088975</v>
      </c>
      <c r="AE344" s="60">
        <f>(AC344/12)/(AD344/14)</f>
        <v>6.81395472487322</v>
      </c>
      <c r="AF344" s="17">
        <f t="shared" si="24"/>
        <v>79.523269002114731</v>
      </c>
      <c r="AG344" s="17">
        <f t="shared" si="25"/>
        <v>13.615756328768397</v>
      </c>
      <c r="AH344" s="17">
        <v>-9999</v>
      </c>
      <c r="AI344" s="17">
        <v>-9999</v>
      </c>
      <c r="AJ344" s="64">
        <v>78.79996847999999</v>
      </c>
      <c r="AK344" s="17">
        <v>-9999</v>
      </c>
      <c r="AL344" s="38">
        <v>0.80439350786337305</v>
      </c>
      <c r="AM344" s="38">
        <v>0.1600625</v>
      </c>
      <c r="AN344" s="38">
        <v>0.12463750000000007</v>
      </c>
      <c r="AP344" s="35">
        <v>173</v>
      </c>
      <c r="AQ344" s="62">
        <v>1</v>
      </c>
      <c r="AR344" s="27">
        <v>29.591799999999999</v>
      </c>
      <c r="AS344" s="27">
        <v>22.767800000000001</v>
      </c>
      <c r="AT344" s="38">
        <v>0.80439350786337305</v>
      </c>
      <c r="AU344" s="38">
        <v>0.1600625</v>
      </c>
      <c r="AV344" s="29">
        <f>AVERAGE(AR344:AR345)</f>
        <v>29.596049999999998</v>
      </c>
      <c r="AW344" s="29">
        <f>AVERAGE(AS344:AS345)</f>
        <v>22.765750000000001</v>
      </c>
      <c r="AX344" s="29">
        <f>AVERAGE(AT344:AT345)</f>
        <v>0.80439350786337305</v>
      </c>
      <c r="AY344" s="29">
        <f>AVERAGE(AU344:AU345)</f>
        <v>0.15746250000000001</v>
      </c>
    </row>
    <row r="345" spans="1:51" x14ac:dyDescent="0.2">
      <c r="A345" s="35">
        <v>173</v>
      </c>
      <c r="B345" s="31">
        <v>1</v>
      </c>
      <c r="C345" s="32">
        <v>4</v>
      </c>
      <c r="D345" s="15">
        <v>10</v>
      </c>
      <c r="E345" s="15">
        <v>2010</v>
      </c>
      <c r="F345" s="62">
        <v>7</v>
      </c>
      <c r="G345" s="38">
        <v>6.9450000000000003</v>
      </c>
      <c r="H345" s="38">
        <v>4.3099999999999996</v>
      </c>
      <c r="I345" s="68">
        <v>186.10389394266832</v>
      </c>
      <c r="J345" s="17">
        <v>-9999</v>
      </c>
      <c r="K345" s="17">
        <v>-9999</v>
      </c>
      <c r="L345" s="17">
        <v>-9999</v>
      </c>
      <c r="M345" s="76">
        <v>0.3142005554740771</v>
      </c>
      <c r="N345" s="95">
        <v>0.12868854656425738</v>
      </c>
      <c r="O345" s="95">
        <v>0.12868854656425738</v>
      </c>
      <c r="P345" s="95">
        <v>8.2227701853516896E-2</v>
      </c>
      <c r="Q345" s="95">
        <v>2.1443960777736808</v>
      </c>
      <c r="R345" s="27">
        <v>8.1058904502752682</v>
      </c>
      <c r="S345" s="17">
        <v>-9999</v>
      </c>
      <c r="T345" s="17">
        <v>-9999</v>
      </c>
      <c r="U345" s="17">
        <v>-9999</v>
      </c>
      <c r="V345" s="27">
        <v>36.216633333333327</v>
      </c>
      <c r="W345" s="17">
        <v>-9999</v>
      </c>
      <c r="X345" s="27">
        <v>36.201500000000003</v>
      </c>
      <c r="Y345" s="27">
        <v>29.600300000000001</v>
      </c>
      <c r="Z345" s="27">
        <v>22.7637</v>
      </c>
      <c r="AA345" s="112">
        <v>33.845870591925824</v>
      </c>
      <c r="AB345" s="202">
        <v>4.3579222110606244</v>
      </c>
      <c r="AC345" s="79">
        <v>91.042426935811065</v>
      </c>
      <c r="AD345" s="79">
        <v>13.299933172010764</v>
      </c>
      <c r="AE345" s="79">
        <v>7.9862179294234625</v>
      </c>
      <c r="AF345" s="17">
        <f t="shared" si="24"/>
        <v>88.847884196165779</v>
      </c>
      <c r="AG345" s="17">
        <f t="shared" si="25"/>
        <v>12.979343390271069</v>
      </c>
      <c r="AH345" s="17">
        <v>-9999</v>
      </c>
      <c r="AI345" s="17">
        <v>-9999</v>
      </c>
      <c r="AJ345" s="17">
        <v>-9999</v>
      </c>
      <c r="AK345" s="17">
        <v>-9999</v>
      </c>
      <c r="AL345" s="17">
        <v>-9999</v>
      </c>
      <c r="AM345" s="38">
        <v>0.15486250000000001</v>
      </c>
      <c r="AN345" s="38">
        <v>0.10409750000000001</v>
      </c>
      <c r="AP345" s="35">
        <v>173</v>
      </c>
      <c r="AQ345" s="62">
        <v>7</v>
      </c>
      <c r="AR345" s="27">
        <v>29.600300000000001</v>
      </c>
      <c r="AS345" s="27">
        <v>22.7637</v>
      </c>
      <c r="AT345" s="17"/>
      <c r="AU345" s="38">
        <v>0.15486250000000001</v>
      </c>
    </row>
    <row r="346" spans="1:51" x14ac:dyDescent="0.2">
      <c r="A346" s="35">
        <v>174</v>
      </c>
      <c r="B346" s="31">
        <v>1</v>
      </c>
      <c r="C346" s="32">
        <v>9</v>
      </c>
      <c r="D346" s="15">
        <v>11</v>
      </c>
      <c r="E346" s="15">
        <v>2010</v>
      </c>
      <c r="F346" s="62">
        <v>1</v>
      </c>
      <c r="G346" s="160">
        <v>2.1459999999999999</v>
      </c>
      <c r="H346" s="38">
        <v>4.3848061457678416</v>
      </c>
      <c r="I346" s="68">
        <v>191.42395889679699</v>
      </c>
      <c r="J346" s="17">
        <v>-9999</v>
      </c>
      <c r="K346" s="17">
        <v>-9999</v>
      </c>
      <c r="L346" s="17">
        <v>-9999</v>
      </c>
      <c r="M346" s="205">
        <v>0.77691201639420404</v>
      </c>
      <c r="N346" s="95">
        <v>2.9401136335078539E-2</v>
      </c>
      <c r="O346" s="95">
        <v>6.4865199094584769E-2</v>
      </c>
      <c r="P346" s="95">
        <v>5.945806448908296E-2</v>
      </c>
      <c r="Q346" s="192">
        <v>2.0777566785977601</v>
      </c>
      <c r="R346" s="27">
        <v>8.1024924206323501</v>
      </c>
      <c r="S346" s="21">
        <v>2.3854948683931978E-3</v>
      </c>
      <c r="T346" s="83">
        <v>2033</v>
      </c>
      <c r="U346" s="83">
        <v>422.1</v>
      </c>
      <c r="V346" s="80">
        <v>36.066000000000003</v>
      </c>
      <c r="W346" s="17">
        <v>-9999</v>
      </c>
      <c r="X346" s="85">
        <v>36.063200000000002</v>
      </c>
      <c r="Y346" s="85">
        <v>30.047699999999999</v>
      </c>
      <c r="Z346" s="85">
        <v>22.507200000000001</v>
      </c>
      <c r="AA346" s="112">
        <v>30.070803102441914</v>
      </c>
      <c r="AB346" s="202">
        <v>10.102826241337025</v>
      </c>
      <c r="AC346" s="17">
        <v>-9999</v>
      </c>
      <c r="AD346" s="17">
        <v>-9999</v>
      </c>
      <c r="AE346" s="17">
        <v>-9999</v>
      </c>
      <c r="AF346" s="17">
        <v>-9999</v>
      </c>
      <c r="AG346" s="17">
        <v>-9999</v>
      </c>
      <c r="AH346" s="17">
        <v>-9999</v>
      </c>
      <c r="AI346" s="17">
        <v>-9999</v>
      </c>
      <c r="AJ346" s="64">
        <v>75.649969739999989</v>
      </c>
      <c r="AK346" s="17">
        <v>-9999</v>
      </c>
      <c r="AL346" s="17">
        <v>0.91123423681574045</v>
      </c>
      <c r="AM346" s="38">
        <v>9.2624999999999985E-2</v>
      </c>
      <c r="AN346" s="38">
        <v>7.9495000000000038E-2</v>
      </c>
      <c r="AP346" s="35">
        <v>174</v>
      </c>
      <c r="AQ346" s="62">
        <v>1</v>
      </c>
      <c r="AR346" s="85">
        <v>30.047699999999999</v>
      </c>
      <c r="AS346" s="85">
        <v>22.507200000000001</v>
      </c>
      <c r="AT346" s="17">
        <v>0.91123423681574045</v>
      </c>
      <c r="AU346" s="38">
        <v>9.2624999999999985E-2</v>
      </c>
      <c r="AV346" s="29">
        <f>AVERAGE(AR346:AR347)</f>
        <v>29.77065</v>
      </c>
      <c r="AW346" s="29">
        <f>AVERAGE(AS346:AS347)</f>
        <v>22.599400000000003</v>
      </c>
      <c r="AX346" s="29">
        <f>AVERAGE(AT346:AT347)</f>
        <v>0.91123423681574045</v>
      </c>
      <c r="AY346" s="29">
        <f>AVERAGE(AU346:AU347)</f>
        <v>9.4493749999999987E-2</v>
      </c>
    </row>
    <row r="347" spans="1:51" x14ac:dyDescent="0.2">
      <c r="A347" s="35">
        <v>174</v>
      </c>
      <c r="B347" s="31">
        <v>1</v>
      </c>
      <c r="C347" s="32">
        <v>9</v>
      </c>
      <c r="D347" s="15">
        <v>11</v>
      </c>
      <c r="E347" s="15">
        <v>2010</v>
      </c>
      <c r="F347" s="62">
        <v>7</v>
      </c>
      <c r="G347" s="160">
        <v>6.258</v>
      </c>
      <c r="H347" s="38">
        <v>4.3798018573815893</v>
      </c>
      <c r="I347" s="68">
        <v>191.16841982941583</v>
      </c>
      <c r="J347" s="17">
        <v>-9999</v>
      </c>
      <c r="K347" s="17">
        <v>-9999</v>
      </c>
      <c r="L347" s="17">
        <v>-9999</v>
      </c>
      <c r="M347" s="76">
        <v>0.29351844293295237</v>
      </c>
      <c r="N347" s="95">
        <v>2.3067080557044446E-2</v>
      </c>
      <c r="O347" s="95">
        <v>3.2473287043788213E-2</v>
      </c>
      <c r="P347" s="95">
        <v>5.7743544725316523E-2</v>
      </c>
      <c r="Q347" s="192">
        <v>5.6514873224925397</v>
      </c>
      <c r="R347" s="27">
        <v>8.1036206683253145</v>
      </c>
      <c r="S347" s="21">
        <v>2.4017605871108202E-3</v>
      </c>
      <c r="T347" s="83">
        <v>2046.7</v>
      </c>
      <c r="U347" s="83">
        <v>414.7</v>
      </c>
      <c r="V347" s="80">
        <v>36.104000000000006</v>
      </c>
      <c r="W347" s="17">
        <v>-9999</v>
      </c>
      <c r="X347" s="85">
        <v>36.057200000000002</v>
      </c>
      <c r="Y347" s="85">
        <v>29.493600000000001</v>
      </c>
      <c r="Z347" s="85">
        <v>22.691600000000001</v>
      </c>
      <c r="AA347" s="112">
        <v>31.850393113261322</v>
      </c>
      <c r="AB347" s="202">
        <v>5.6039904537486853</v>
      </c>
      <c r="AC347" s="17">
        <v>-9999</v>
      </c>
      <c r="AD347" s="17">
        <v>-9999</v>
      </c>
      <c r="AE347" s="17">
        <v>-9999</v>
      </c>
      <c r="AF347" s="17">
        <v>-9999</v>
      </c>
      <c r="AG347" s="17">
        <v>-9999</v>
      </c>
      <c r="AH347" s="17">
        <v>-9999</v>
      </c>
      <c r="AI347" s="17">
        <v>-9999</v>
      </c>
      <c r="AJ347" s="17">
        <v>-9999</v>
      </c>
      <c r="AK347" s="17">
        <v>-9999</v>
      </c>
      <c r="AL347" s="17">
        <v>-9999</v>
      </c>
      <c r="AM347" s="38">
        <v>9.6362500000000004E-2</v>
      </c>
      <c r="AN347" s="38">
        <v>8.3037500000000028E-2</v>
      </c>
      <c r="AP347" s="35">
        <v>174</v>
      </c>
      <c r="AQ347" s="62">
        <v>7</v>
      </c>
      <c r="AR347" s="85">
        <v>29.493600000000001</v>
      </c>
      <c r="AS347" s="85">
        <v>22.691600000000001</v>
      </c>
      <c r="AT347" s="17"/>
      <c r="AU347" s="38">
        <v>9.6362500000000004E-2</v>
      </c>
    </row>
    <row r="348" spans="1:51" x14ac:dyDescent="0.2">
      <c r="A348" s="35">
        <v>175</v>
      </c>
      <c r="B348" s="31">
        <v>3</v>
      </c>
      <c r="C348" s="32">
        <v>8</v>
      </c>
      <c r="D348" s="15">
        <v>12</v>
      </c>
      <c r="E348" s="15">
        <v>2010</v>
      </c>
      <c r="F348" s="62">
        <v>1</v>
      </c>
      <c r="G348" s="38">
        <v>2.1459999999999999</v>
      </c>
      <c r="H348" s="38">
        <v>4.6727255206482994</v>
      </c>
      <c r="I348" s="68">
        <v>203.87760871196744</v>
      </c>
      <c r="J348" s="17">
        <v>-9999</v>
      </c>
      <c r="K348" s="17">
        <v>-9999</v>
      </c>
      <c r="L348" s="17">
        <v>-9999</v>
      </c>
      <c r="M348" s="196">
        <v>0.97984143345121799</v>
      </c>
      <c r="N348" s="95">
        <v>3.1973041542723256E-2</v>
      </c>
      <c r="O348" s="95">
        <v>3.1973041542723256E-2</v>
      </c>
      <c r="P348" s="95">
        <v>6.2940999708091347E-2</v>
      </c>
      <c r="Q348" s="95">
        <v>2.6464828883517426</v>
      </c>
      <c r="R348" s="27">
        <v>8.0710228968718631</v>
      </c>
      <c r="S348" s="21">
        <v>2.3682464206416275E-3</v>
      </c>
      <c r="T348" s="83">
        <v>2037.2</v>
      </c>
      <c r="U348" s="83">
        <v>426.5</v>
      </c>
      <c r="V348" s="51">
        <v>36.131666666666668</v>
      </c>
      <c r="W348" s="17">
        <v>-9999</v>
      </c>
      <c r="X348" s="27">
        <v>36.134300000000003</v>
      </c>
      <c r="Y348" s="27">
        <v>28.215800000000002</v>
      </c>
      <c r="Z348" s="27">
        <v>23.177</v>
      </c>
      <c r="AA348" s="112">
        <v>35.14525342881182</v>
      </c>
      <c r="AB348" s="202">
        <v>8.5669704991118074</v>
      </c>
      <c r="AC348" s="17">
        <v>-9999</v>
      </c>
      <c r="AD348" s="17">
        <v>-9999</v>
      </c>
      <c r="AE348" s="17">
        <v>-9999</v>
      </c>
      <c r="AF348" s="17">
        <v>-9999</v>
      </c>
      <c r="AG348" s="17">
        <v>-9999</v>
      </c>
      <c r="AH348" s="17">
        <v>-9999</v>
      </c>
      <c r="AI348" s="17">
        <v>-9999</v>
      </c>
      <c r="AJ348" s="64">
        <v>80.499967799999993</v>
      </c>
      <c r="AK348" s="17">
        <v>-9999</v>
      </c>
      <c r="AL348" s="17">
        <v>1.7164648745842037</v>
      </c>
      <c r="AM348" s="38">
        <v>0.21222500000000002</v>
      </c>
      <c r="AN348" s="38">
        <v>0.15541499999999997</v>
      </c>
      <c r="AP348" s="35">
        <v>175</v>
      </c>
      <c r="AQ348" s="62">
        <v>1</v>
      </c>
      <c r="AR348" s="27">
        <v>28.215800000000002</v>
      </c>
      <c r="AS348" s="27">
        <v>23.177</v>
      </c>
      <c r="AT348" s="17">
        <v>1.7164648745842037</v>
      </c>
      <c r="AU348" s="38">
        <v>0.21222500000000002</v>
      </c>
      <c r="AV348" s="29">
        <f>AVERAGE(AR348:AR349)</f>
        <v>28.083200000000001</v>
      </c>
      <c r="AW348" s="29">
        <f>AVERAGE(AS348:AS349)</f>
        <v>23.2165</v>
      </c>
      <c r="AX348" s="29">
        <f>AVERAGE(AT348:AT349)</f>
        <v>1.8139477747964894</v>
      </c>
      <c r="AY348" s="29">
        <f>AVERAGE(AU348:AU349)</f>
        <v>0.21190000000000003</v>
      </c>
    </row>
    <row r="349" spans="1:51" x14ac:dyDescent="0.2">
      <c r="A349" s="35">
        <v>175</v>
      </c>
      <c r="B349" s="31">
        <v>3</v>
      </c>
      <c r="C349" s="32">
        <v>8</v>
      </c>
      <c r="D349" s="15">
        <v>12</v>
      </c>
      <c r="E349" s="15">
        <v>2010</v>
      </c>
      <c r="F349" s="62">
        <v>7</v>
      </c>
      <c r="G349" s="38">
        <v>6.5419999999999998</v>
      </c>
      <c r="H349" s="38">
        <v>4.6388021112699995</v>
      </c>
      <c r="I349" s="68">
        <v>202.38037320562492</v>
      </c>
      <c r="J349" s="17">
        <v>-9999</v>
      </c>
      <c r="K349" s="17">
        <v>-9999</v>
      </c>
      <c r="L349" s="17">
        <v>-9999</v>
      </c>
      <c r="M349" s="196">
        <v>5.0235562924749271</v>
      </c>
      <c r="N349" s="95">
        <v>5.7978248929821272E-2</v>
      </c>
      <c r="O349" s="179">
        <v>6.8094224276470445</v>
      </c>
      <c r="P349" s="95">
        <v>0.25954044599699644</v>
      </c>
      <c r="Q349" s="95">
        <v>2.8439381551854073</v>
      </c>
      <c r="R349" s="27">
        <v>8.0704332566743293</v>
      </c>
      <c r="S349" s="21">
        <v>2.3645722896317289E-3</v>
      </c>
      <c r="T349" s="83">
        <v>2034.1</v>
      </c>
      <c r="U349" s="83">
        <v>422.1</v>
      </c>
      <c r="V349" s="51">
        <v>36.130666666666663</v>
      </c>
      <c r="W349" s="17">
        <v>-9999</v>
      </c>
      <c r="X349" s="27">
        <v>36.1235</v>
      </c>
      <c r="Y349" s="27">
        <v>27.950600000000001</v>
      </c>
      <c r="Z349" s="27">
        <v>23.256</v>
      </c>
      <c r="AA349" s="112">
        <v>26.025374128026471</v>
      </c>
      <c r="AB349" s="202">
        <v>5.2970180000081353</v>
      </c>
      <c r="AC349" s="17">
        <v>-9999</v>
      </c>
      <c r="AD349" s="17">
        <v>-9999</v>
      </c>
      <c r="AE349" s="17">
        <v>-9999</v>
      </c>
      <c r="AF349" s="17">
        <v>-9999</v>
      </c>
      <c r="AG349" s="17">
        <v>-9999</v>
      </c>
      <c r="AH349" s="17">
        <v>-9999</v>
      </c>
      <c r="AI349" s="17">
        <v>-9999</v>
      </c>
      <c r="AJ349" s="17">
        <v>-9999</v>
      </c>
      <c r="AK349" s="17">
        <v>-9999</v>
      </c>
      <c r="AL349" s="17">
        <v>1.9114306750087748</v>
      </c>
      <c r="AM349" s="38">
        <v>0.21157500000000001</v>
      </c>
      <c r="AN349" s="38">
        <v>0.17790500000000004</v>
      </c>
      <c r="AP349" s="35">
        <v>175</v>
      </c>
      <c r="AQ349" s="62">
        <v>7</v>
      </c>
      <c r="AR349" s="27">
        <v>27.950600000000001</v>
      </c>
      <c r="AS349" s="27">
        <v>23.256</v>
      </c>
      <c r="AT349" s="17">
        <v>1.9114306750087748</v>
      </c>
      <c r="AU349" s="38">
        <v>0.21157500000000001</v>
      </c>
    </row>
    <row r="350" spans="1:51" x14ac:dyDescent="0.2">
      <c r="A350" s="35">
        <v>176</v>
      </c>
      <c r="B350" s="31">
        <v>1</v>
      </c>
      <c r="C350" s="32">
        <v>11</v>
      </c>
      <c r="D350" s="15">
        <v>1</v>
      </c>
      <c r="E350" s="15">
        <v>2011</v>
      </c>
      <c r="F350" s="62">
        <v>1</v>
      </c>
      <c r="G350" s="38">
        <v>2.2629999999999999</v>
      </c>
      <c r="H350" s="38">
        <v>4.8811226436439981</v>
      </c>
      <c r="I350" s="68">
        <v>212.69794781818044</v>
      </c>
      <c r="J350" s="17">
        <v>-9999</v>
      </c>
      <c r="K350" s="17">
        <v>-9999</v>
      </c>
      <c r="L350" s="17">
        <v>-9999</v>
      </c>
      <c r="M350" s="69">
        <v>4.7496639187646378E-2</v>
      </c>
      <c r="N350" s="70">
        <v>9.2152720310163055E-2</v>
      </c>
      <c r="O350" s="69">
        <v>0</v>
      </c>
      <c r="P350" s="69">
        <v>0</v>
      </c>
      <c r="Q350" s="69">
        <v>0.92995732539712761</v>
      </c>
      <c r="R350" s="27">
        <v>8.0827998647042776</v>
      </c>
      <c r="S350" s="21">
        <v>2.411924772833847E-3</v>
      </c>
      <c r="T350" s="71">
        <v>2064.3000000000002</v>
      </c>
      <c r="U350" s="71">
        <v>380</v>
      </c>
      <c r="V350" s="27">
        <v>36.716666666666661</v>
      </c>
      <c r="W350" s="17">
        <v>-9999</v>
      </c>
      <c r="X350" s="72">
        <v>36.714599999999997</v>
      </c>
      <c r="Y350" s="27">
        <v>25.808599999999998</v>
      </c>
      <c r="Z350" s="27">
        <v>24.387599999999999</v>
      </c>
      <c r="AA350" s="112">
        <v>46.132360303516293</v>
      </c>
      <c r="AB350" s="202">
        <v>11.164484316511633</v>
      </c>
      <c r="AC350" s="17">
        <v>-9999</v>
      </c>
      <c r="AD350" s="17">
        <v>-9999</v>
      </c>
      <c r="AE350" s="17">
        <v>-9999</v>
      </c>
      <c r="AF350" s="17">
        <v>-9999</v>
      </c>
      <c r="AG350" s="17">
        <v>-9999</v>
      </c>
      <c r="AH350" s="17">
        <v>-9999</v>
      </c>
      <c r="AI350" s="17">
        <v>-9999</v>
      </c>
      <c r="AJ350" s="23">
        <v>73.291637349999988</v>
      </c>
      <c r="AK350" s="17">
        <v>-9999</v>
      </c>
      <c r="AL350" s="17">
        <v>-9999</v>
      </c>
      <c r="AM350" s="38">
        <v>0.94574999999999998</v>
      </c>
      <c r="AN350" s="38">
        <v>0.58825000000000016</v>
      </c>
      <c r="AO350" s="73"/>
      <c r="AP350" s="35">
        <v>176</v>
      </c>
      <c r="AQ350" s="62">
        <v>1</v>
      </c>
      <c r="AR350" s="27">
        <v>25.808599999999998</v>
      </c>
      <c r="AS350" s="27">
        <v>24.387599999999999</v>
      </c>
      <c r="AT350" s="17">
        <v>-9999</v>
      </c>
      <c r="AU350" s="38">
        <v>0.94574999999999998</v>
      </c>
      <c r="AV350" s="29">
        <f>AVERAGE(AR350:AR351)</f>
        <v>25.806950000000001</v>
      </c>
      <c r="AW350" s="29">
        <f>AVERAGE(AS350:AS351)</f>
        <v>24.38815</v>
      </c>
      <c r="AX350" s="29">
        <f>AVERAGE(AT350:AT351)</f>
        <v>-9999</v>
      </c>
      <c r="AY350" s="29">
        <f>AVERAGE(AU350:AU351)</f>
        <v>0.92056249999999995</v>
      </c>
    </row>
    <row r="351" spans="1:51" x14ac:dyDescent="0.2">
      <c r="A351" s="35">
        <v>176</v>
      </c>
      <c r="B351" s="31">
        <v>1</v>
      </c>
      <c r="C351" s="32">
        <v>11</v>
      </c>
      <c r="D351" s="15">
        <v>1</v>
      </c>
      <c r="E351" s="15">
        <v>2011</v>
      </c>
      <c r="F351" s="62">
        <v>7</v>
      </c>
      <c r="G351" s="38">
        <v>5.69</v>
      </c>
      <c r="H351" s="38">
        <v>4.8892713895410722</v>
      </c>
      <c r="I351" s="68">
        <v>213.04253302615945</v>
      </c>
      <c r="J351" s="17">
        <v>-9999</v>
      </c>
      <c r="K351" s="17">
        <v>-9999</v>
      </c>
      <c r="L351" s="17">
        <v>-9999</v>
      </c>
      <c r="M351" s="69">
        <v>0.12956838323321057</v>
      </c>
      <c r="N351" s="70">
        <v>9.7018079998365925E-2</v>
      </c>
      <c r="O351" s="69">
        <v>0</v>
      </c>
      <c r="P351" s="69">
        <v>7.1082969167191243E-2</v>
      </c>
      <c r="Q351" s="69">
        <v>0.7738958816492657</v>
      </c>
      <c r="R351" s="27">
        <v>8.0852184183214799</v>
      </c>
      <c r="S351" s="21">
        <v>2.4331395034345718E-3</v>
      </c>
      <c r="T351" s="71">
        <v>2081.8000000000002</v>
      </c>
      <c r="U351" s="71">
        <v>381.2</v>
      </c>
      <c r="V351" s="27">
        <v>36.742999999999995</v>
      </c>
      <c r="W351" s="17">
        <v>-9999</v>
      </c>
      <c r="X351" s="72">
        <v>36.714700000000001</v>
      </c>
      <c r="Y351" s="27">
        <v>25.805299999999999</v>
      </c>
      <c r="Z351" s="27">
        <v>24.3887</v>
      </c>
      <c r="AA351" s="203">
        <v>48.132856343480256</v>
      </c>
      <c r="AB351" s="202">
        <v>6.8905051510376314</v>
      </c>
      <c r="AC351" s="17">
        <v>-9999</v>
      </c>
      <c r="AD351" s="17">
        <v>-9999</v>
      </c>
      <c r="AE351" s="17">
        <v>-9999</v>
      </c>
      <c r="AF351" s="17">
        <v>-9999</v>
      </c>
      <c r="AG351" s="17">
        <v>-9999</v>
      </c>
      <c r="AH351" s="17">
        <v>-9999</v>
      </c>
      <c r="AI351" s="17">
        <v>-9999</v>
      </c>
      <c r="AJ351" s="17">
        <v>-9999</v>
      </c>
      <c r="AK351" s="17">
        <v>-9999</v>
      </c>
      <c r="AL351" s="17">
        <v>-9999</v>
      </c>
      <c r="AM351" s="38">
        <v>0.89537500000000003</v>
      </c>
      <c r="AN351" s="38">
        <v>0.63862500000000011</v>
      </c>
      <c r="AO351" s="73"/>
      <c r="AP351" s="35">
        <v>176</v>
      </c>
      <c r="AQ351" s="62">
        <v>7</v>
      </c>
      <c r="AR351" s="27">
        <v>25.805299999999999</v>
      </c>
      <c r="AS351" s="27">
        <v>24.3887</v>
      </c>
      <c r="AT351" s="17">
        <v>-9999</v>
      </c>
      <c r="AU351" s="38">
        <v>0.89537500000000003</v>
      </c>
    </row>
    <row r="352" spans="1:51" x14ac:dyDescent="0.2">
      <c r="A352" s="35">
        <v>177</v>
      </c>
      <c r="B352" s="31">
        <v>1</v>
      </c>
      <c r="C352" s="32">
        <v>8</v>
      </c>
      <c r="D352" s="15">
        <v>2</v>
      </c>
      <c r="E352" s="15">
        <v>2011</v>
      </c>
      <c r="F352" s="62">
        <v>1</v>
      </c>
      <c r="G352" s="38">
        <v>2.2469999999999999</v>
      </c>
      <c r="H352" s="38">
        <v>5.345247259796837</v>
      </c>
      <c r="I352" s="68">
        <v>233.18993665435747</v>
      </c>
      <c r="J352" s="17">
        <v>-9999</v>
      </c>
      <c r="K352" s="17">
        <v>-9999</v>
      </c>
      <c r="L352" s="17">
        <v>-9999</v>
      </c>
      <c r="M352" s="69">
        <v>0.39162548639206529</v>
      </c>
      <c r="N352" s="69">
        <v>3.7081176718488054E-2</v>
      </c>
      <c r="O352" s="69">
        <v>8.6948783146507946E-4</v>
      </c>
      <c r="P352" s="69">
        <v>1.8704704386216638E-2</v>
      </c>
      <c r="Q352" s="70">
        <v>5.4341572468913162</v>
      </c>
      <c r="R352" s="27">
        <v>8.078201231568265</v>
      </c>
      <c r="S352" s="21">
        <v>2.4142506028991227E-3</v>
      </c>
      <c r="T352" s="71">
        <v>2068.9</v>
      </c>
      <c r="U352" s="71">
        <v>369.6</v>
      </c>
      <c r="V352" s="27">
        <v>36.792666666666669</v>
      </c>
      <c r="W352" s="17">
        <v>-9999</v>
      </c>
      <c r="X352" s="27">
        <v>36.794800000000002</v>
      </c>
      <c r="Y352" s="27">
        <v>24.7422</v>
      </c>
      <c r="Z352" s="27">
        <v>24.777100000000001</v>
      </c>
      <c r="AA352" s="203">
        <v>101.60424807014377</v>
      </c>
      <c r="AB352" s="202">
        <v>15.975491223179556</v>
      </c>
      <c r="AC352" s="17">
        <v>-9999</v>
      </c>
      <c r="AD352" s="17">
        <v>-9999</v>
      </c>
      <c r="AE352" s="17">
        <v>-9999</v>
      </c>
      <c r="AF352" s="17">
        <v>-9999</v>
      </c>
      <c r="AG352" s="17">
        <v>-9999</v>
      </c>
      <c r="AH352" s="17">
        <v>-9999</v>
      </c>
      <c r="AI352" s="17">
        <v>-9999</v>
      </c>
      <c r="AJ352" s="23">
        <v>64.174974329999998</v>
      </c>
      <c r="AK352" s="17">
        <v>-9999</v>
      </c>
      <c r="AL352" s="17">
        <v>11.400537717260415</v>
      </c>
      <c r="AM352" s="38">
        <v>2.7625000000000002</v>
      </c>
      <c r="AN352" s="38">
        <v>1.2752999999999997</v>
      </c>
      <c r="AP352" s="35">
        <v>177</v>
      </c>
      <c r="AQ352" s="62">
        <v>1</v>
      </c>
      <c r="AR352" s="27">
        <v>24.7422</v>
      </c>
      <c r="AS352" s="27">
        <v>24.777100000000001</v>
      </c>
      <c r="AT352" s="17">
        <v>11.400537717260415</v>
      </c>
      <c r="AU352" s="38">
        <v>2.7625000000000002</v>
      </c>
      <c r="AV352" s="29">
        <f>AVERAGE(AR352:AR353)</f>
        <v>24.325600000000001</v>
      </c>
      <c r="AW352" s="29">
        <f>AVERAGE(AS352:AS353)</f>
        <v>24.905200000000001</v>
      </c>
      <c r="AX352" s="29">
        <f>AVERAGE(AT352:AT353)</f>
        <v>10.635784372585132</v>
      </c>
      <c r="AY352" s="29">
        <f>AVERAGE(AU352:AU353)</f>
        <v>2.4315416666666669</v>
      </c>
    </row>
    <row r="353" spans="1:51" x14ac:dyDescent="0.2">
      <c r="A353" s="35">
        <v>177</v>
      </c>
      <c r="B353" s="31">
        <v>1</v>
      </c>
      <c r="C353" s="32">
        <v>8</v>
      </c>
      <c r="D353" s="15">
        <v>2</v>
      </c>
      <c r="E353" s="15">
        <v>2011</v>
      </c>
      <c r="F353" s="62">
        <v>7</v>
      </c>
      <c r="G353" s="38">
        <v>7.2610000000000001</v>
      </c>
      <c r="H353" s="38">
        <v>5.5133519461398262</v>
      </c>
      <c r="I353" s="68">
        <v>240.51480065530959</v>
      </c>
      <c r="J353" s="17">
        <v>-9999</v>
      </c>
      <c r="K353" s="17">
        <v>-9999</v>
      </c>
      <c r="L353" s="17">
        <v>-9999</v>
      </c>
      <c r="M353" s="69">
        <v>5.1676359014094911E-2</v>
      </c>
      <c r="N353" s="69">
        <v>2.3645180381710752E-2</v>
      </c>
      <c r="O353" s="69">
        <v>0</v>
      </c>
      <c r="P353" s="69">
        <v>2.3103734358723722E-2</v>
      </c>
      <c r="Q353" s="70">
        <v>4.2499807189539407</v>
      </c>
      <c r="R353" s="27">
        <v>8.0821976319702031</v>
      </c>
      <c r="S353" s="21">
        <v>2.418267277257081E-3</v>
      </c>
      <c r="T353" s="71">
        <v>2069.9</v>
      </c>
      <c r="U353" s="71">
        <v>353.9</v>
      </c>
      <c r="V353" s="27">
        <v>36.798333333333339</v>
      </c>
      <c r="W353" s="17">
        <v>-9999</v>
      </c>
      <c r="X353" s="27">
        <v>36.801699999999997</v>
      </c>
      <c r="Y353" s="27">
        <v>23.908999999999999</v>
      </c>
      <c r="Z353" s="27">
        <v>25.033300000000001</v>
      </c>
      <c r="AA353" s="203">
        <v>97.680940518431456</v>
      </c>
      <c r="AB353" s="202">
        <v>9.0180671432372783</v>
      </c>
      <c r="AC353" s="17">
        <v>-9999</v>
      </c>
      <c r="AD353" s="17">
        <v>-9999</v>
      </c>
      <c r="AE353" s="17">
        <v>-9999</v>
      </c>
      <c r="AF353" s="17">
        <v>-9999</v>
      </c>
      <c r="AG353" s="17">
        <v>-9999</v>
      </c>
      <c r="AH353" s="17">
        <v>-9999</v>
      </c>
      <c r="AI353" s="17">
        <v>-9999</v>
      </c>
      <c r="AJ353" s="17">
        <v>-9999</v>
      </c>
      <c r="AK353" s="17">
        <v>-9999</v>
      </c>
      <c r="AL353" s="17">
        <v>9.871031027909849</v>
      </c>
      <c r="AM353" s="38">
        <v>2.1005833333333332</v>
      </c>
      <c r="AN353" s="38">
        <v>1.8358166666666669</v>
      </c>
      <c r="AP353" s="35">
        <v>177</v>
      </c>
      <c r="AQ353" s="62">
        <v>7</v>
      </c>
      <c r="AR353" s="27">
        <v>23.908999999999999</v>
      </c>
      <c r="AS353" s="27">
        <v>25.033300000000001</v>
      </c>
      <c r="AT353" s="17">
        <v>9.871031027909849</v>
      </c>
      <c r="AU353" s="38">
        <v>2.1005833333333332</v>
      </c>
    </row>
    <row r="354" spans="1:51" x14ac:dyDescent="0.2">
      <c r="A354" s="35">
        <v>178</v>
      </c>
      <c r="B354" s="31">
        <v>1</v>
      </c>
      <c r="C354" s="32">
        <v>15</v>
      </c>
      <c r="D354" s="15">
        <v>3</v>
      </c>
      <c r="E354" s="15">
        <v>2011</v>
      </c>
      <c r="F354" s="62">
        <v>1</v>
      </c>
      <c r="G354" s="38">
        <v>2.363</v>
      </c>
      <c r="H354" s="74">
        <v>4.5902444064185577</v>
      </c>
      <c r="I354" s="68">
        <v>199.96924690838381</v>
      </c>
      <c r="J354" s="17">
        <v>-9999</v>
      </c>
      <c r="K354" s="17">
        <v>-9999</v>
      </c>
      <c r="L354" s="17">
        <v>-9999</v>
      </c>
      <c r="M354" s="75">
        <v>0.7149646184907672</v>
      </c>
      <c r="N354" s="69">
        <v>5.3584783237315178E-2</v>
      </c>
      <c r="O354" s="69">
        <v>9.3132108532021883E-3</v>
      </c>
      <c r="P354" s="69">
        <v>3.5800841947677131E-2</v>
      </c>
      <c r="Q354" s="76">
        <v>0.46974966357246761</v>
      </c>
      <c r="R354" s="27">
        <v>8.0265044854753125</v>
      </c>
      <c r="S354" s="77">
        <v>2.4189073721934394E-3</v>
      </c>
      <c r="T354" s="71">
        <v>2105.6</v>
      </c>
      <c r="U354" s="71">
        <v>441.6</v>
      </c>
      <c r="V354" s="78">
        <v>36.794666666666664</v>
      </c>
      <c r="W354" s="17">
        <v>-9999</v>
      </c>
      <c r="X354" s="27">
        <v>36.877499999999998</v>
      </c>
      <c r="Y354" s="27">
        <v>25.506399999999999</v>
      </c>
      <c r="Z354" s="27">
        <v>24.604700000000001</v>
      </c>
      <c r="AA354" s="202">
        <v>52.692657155970728</v>
      </c>
      <c r="AB354" s="202">
        <v>7.214070352153434</v>
      </c>
      <c r="AC354" s="74">
        <v>114.48894881404848</v>
      </c>
      <c r="AD354" s="74">
        <v>14.172311000270907</v>
      </c>
      <c r="AE354" s="60">
        <f t="shared" ref="AE354:AE385" si="26">(AC354/12)/(AD354/14)</f>
        <v>9.4247466260445005</v>
      </c>
      <c r="AF354" s="17">
        <f t="shared" ref="AF354:AF385" si="27">AC354/1.0247</f>
        <v>111.72923666834048</v>
      </c>
      <c r="AG354" s="17">
        <f t="shared" ref="AG354:AG385" si="28">AD354/1.0247</f>
        <v>13.830692885987029</v>
      </c>
      <c r="AH354" s="17">
        <v>-9999</v>
      </c>
      <c r="AI354" s="17">
        <v>-9999</v>
      </c>
      <c r="AJ354" s="23">
        <v>71.108304889999985</v>
      </c>
      <c r="AK354" s="17">
        <v>-9999</v>
      </c>
      <c r="AL354" s="17">
        <v>2.6025818122050355</v>
      </c>
      <c r="AM354" s="79">
        <v>0.23466666666666669</v>
      </c>
      <c r="AN354" s="79">
        <v>0.17333333333333334</v>
      </c>
      <c r="AP354" s="35">
        <v>178</v>
      </c>
      <c r="AQ354" s="62">
        <v>1</v>
      </c>
      <c r="AR354" s="27">
        <v>25.506399999999999</v>
      </c>
      <c r="AS354" s="27">
        <v>24.604700000000001</v>
      </c>
      <c r="AT354" s="17">
        <v>2.6025818122050355</v>
      </c>
      <c r="AU354" s="79">
        <v>0.23466666666666669</v>
      </c>
      <c r="AV354" s="29">
        <f>AVERAGE(AR354:AR355)</f>
        <v>25.447600000000001</v>
      </c>
      <c r="AW354" s="29">
        <f>AVERAGE(AS354:AS355)</f>
        <v>24.622300000000003</v>
      </c>
      <c r="AX354" s="29">
        <f>AVERAGE(AT354:AT355)</f>
        <v>2.6025818122050355</v>
      </c>
      <c r="AY354" s="29">
        <f>AVERAGE(AU354:AU355)</f>
        <v>0.2496666666666667</v>
      </c>
    </row>
    <row r="355" spans="1:51" x14ac:dyDescent="0.2">
      <c r="A355" s="35">
        <v>178</v>
      </c>
      <c r="B355" s="31">
        <v>1</v>
      </c>
      <c r="C355" s="32">
        <v>15</v>
      </c>
      <c r="D355" s="15">
        <v>3</v>
      </c>
      <c r="E355" s="15">
        <v>2011</v>
      </c>
      <c r="F355" s="62">
        <v>7</v>
      </c>
      <c r="G355" s="38">
        <v>8.1460000000000008</v>
      </c>
      <c r="H355" s="74">
        <v>4.5952740004778416</v>
      </c>
      <c r="I355" s="68">
        <v>200.18773084899232</v>
      </c>
      <c r="J355" s="17">
        <v>-9999</v>
      </c>
      <c r="K355" s="17">
        <v>-9999</v>
      </c>
      <c r="L355" s="17">
        <v>-9999</v>
      </c>
      <c r="M355" s="75">
        <v>0.51390681038942576</v>
      </c>
      <c r="N355" s="69">
        <v>1.6562735885776992E-2</v>
      </c>
      <c r="O355" s="69">
        <v>7.2753651098980054E-3</v>
      </c>
      <c r="P355" s="69">
        <v>2.337214185008173E-2</v>
      </c>
      <c r="Q355" s="76">
        <v>0.21727736055260707</v>
      </c>
      <c r="R355" s="27">
        <v>8.021897600130055</v>
      </c>
      <c r="S355" s="77">
        <v>2.421711723986154E-3</v>
      </c>
      <c r="T355" s="71">
        <v>2110.6999999999998</v>
      </c>
      <c r="U355" s="71">
        <v>446</v>
      </c>
      <c r="V355" s="78">
        <v>36.880000000000003</v>
      </c>
      <c r="W355" s="17">
        <v>-9999</v>
      </c>
      <c r="X355" s="27">
        <v>36.875799999999998</v>
      </c>
      <c r="Y355" s="27">
        <v>25.3888</v>
      </c>
      <c r="Z355" s="27">
        <v>24.639900000000001</v>
      </c>
      <c r="AA355" s="202">
        <v>51.447807985675468</v>
      </c>
      <c r="AB355" s="202">
        <v>8.0954807105016471</v>
      </c>
      <c r="AC355" s="74">
        <v>120.84945246830608</v>
      </c>
      <c r="AD355" s="74">
        <v>15.93806181778274</v>
      </c>
      <c r="AE355" s="60">
        <f t="shared" si="26"/>
        <v>8.8461840273690662</v>
      </c>
      <c r="AF355" s="17">
        <f t="shared" si="27"/>
        <v>117.93642282453995</v>
      </c>
      <c r="AG355" s="17">
        <f t="shared" si="28"/>
        <v>15.553880958117245</v>
      </c>
      <c r="AH355" s="17">
        <v>-9999</v>
      </c>
      <c r="AI355" s="17">
        <v>-9999</v>
      </c>
      <c r="AJ355" s="17">
        <v>-9999</v>
      </c>
      <c r="AK355" s="17">
        <v>-9999</v>
      </c>
      <c r="AL355" s="17">
        <v>-9999</v>
      </c>
      <c r="AM355" s="79">
        <v>0.26466666666666672</v>
      </c>
      <c r="AN355" s="79">
        <v>0.15833333333333341</v>
      </c>
      <c r="AP355" s="35">
        <v>178</v>
      </c>
      <c r="AQ355" s="62">
        <v>7</v>
      </c>
      <c r="AR355" s="27">
        <v>25.3888</v>
      </c>
      <c r="AS355" s="27">
        <v>24.639900000000001</v>
      </c>
      <c r="AT355" s="17"/>
      <c r="AU355" s="79">
        <v>0.26466666666666672</v>
      </c>
      <c r="AV355" s="29"/>
      <c r="AW355" s="29"/>
      <c r="AX355" s="29"/>
      <c r="AY355" s="29"/>
    </row>
    <row r="356" spans="1:51" x14ac:dyDescent="0.2">
      <c r="A356" s="35">
        <v>179</v>
      </c>
      <c r="B356" s="31">
        <v>1</v>
      </c>
      <c r="C356" s="32">
        <v>12</v>
      </c>
      <c r="D356" s="15">
        <v>4</v>
      </c>
      <c r="E356" s="15">
        <v>2011</v>
      </c>
      <c r="F356" s="62">
        <v>1</v>
      </c>
      <c r="G356" s="38">
        <v>2.3130000000000002</v>
      </c>
      <c r="H356" s="38">
        <v>5.0609672797218286</v>
      </c>
      <c r="I356" s="68">
        <v>220.52665279619697</v>
      </c>
      <c r="J356" s="17">
        <v>-9999</v>
      </c>
      <c r="K356" s="17">
        <v>-9999</v>
      </c>
      <c r="L356" s="17">
        <v>-9999</v>
      </c>
      <c r="M356" s="75">
        <v>0.15697644535007807</v>
      </c>
      <c r="N356" s="69">
        <v>1.7185413596906823E-2</v>
      </c>
      <c r="O356" s="69">
        <v>0</v>
      </c>
      <c r="P356" s="69">
        <v>5.8302513162531995E-2</v>
      </c>
      <c r="Q356" s="69">
        <v>1.5561982404437902</v>
      </c>
      <c r="R356" s="27">
        <v>8.0587773298775556</v>
      </c>
      <c r="S356" s="77">
        <v>2.4090889604334812E-3</v>
      </c>
      <c r="T356" s="71">
        <v>2076.5</v>
      </c>
      <c r="U356" s="71">
        <v>388.2</v>
      </c>
      <c r="V356" s="78">
        <v>36.80766666666667</v>
      </c>
      <c r="W356" s="17">
        <v>-9999</v>
      </c>
      <c r="X356" s="27">
        <v>36.799100000000003</v>
      </c>
      <c r="Y356" s="27">
        <v>24.6632</v>
      </c>
      <c r="Z356" s="27">
        <v>24.804400000000001</v>
      </c>
      <c r="AA356" s="202">
        <v>51.370591094322457</v>
      </c>
      <c r="AB356" s="202">
        <v>6.1799013483273466</v>
      </c>
      <c r="AC356" s="44">
        <v>175.35036210393318</v>
      </c>
      <c r="AD356" s="44">
        <v>25.349174979079198</v>
      </c>
      <c r="AE356" s="60">
        <f t="shared" si="26"/>
        <v>8.070299038269523</v>
      </c>
      <c r="AF356" s="17">
        <f t="shared" si="27"/>
        <v>171.123608962558</v>
      </c>
      <c r="AG356" s="17">
        <f t="shared" si="28"/>
        <v>24.738142850667707</v>
      </c>
      <c r="AH356" s="17">
        <v>-9999</v>
      </c>
      <c r="AI356" s="17">
        <v>-9999</v>
      </c>
      <c r="AJ356" s="23">
        <v>71.516083893554992</v>
      </c>
      <c r="AK356" s="17">
        <v>-9999</v>
      </c>
      <c r="AL356" s="38">
        <v>1.1284180952473912</v>
      </c>
      <c r="AM356" s="79">
        <v>7.6000000000000012E-2</v>
      </c>
      <c r="AN356" s="79">
        <v>0.16799999999999998</v>
      </c>
      <c r="AO356" s="73"/>
      <c r="AP356" s="35">
        <v>179</v>
      </c>
      <c r="AQ356" s="62">
        <v>1</v>
      </c>
      <c r="AR356" s="27">
        <v>24.6632</v>
      </c>
      <c r="AS356" s="27">
        <v>24.804400000000001</v>
      </c>
      <c r="AT356" s="38">
        <v>1.1284180952473912</v>
      </c>
      <c r="AU356" s="79">
        <v>7.6000000000000012E-2</v>
      </c>
      <c r="AV356" s="29">
        <f>AVERAGE(AR356:AR357)</f>
        <v>24.170400000000001</v>
      </c>
      <c r="AW356" s="29">
        <f>AVERAGE(AS356:AS357)</f>
        <v>24.956050000000001</v>
      </c>
      <c r="AX356" s="29">
        <f>AVERAGE(AT356:AT357)</f>
        <v>1.2197370692082794</v>
      </c>
      <c r="AY356" s="29">
        <f>AVERAGE(AU356:AU357)</f>
        <v>0.13783333333333336</v>
      </c>
    </row>
    <row r="357" spans="1:51" x14ac:dyDescent="0.2">
      <c r="A357" s="35">
        <v>179</v>
      </c>
      <c r="B357" s="31">
        <v>1</v>
      </c>
      <c r="C357" s="32">
        <v>12</v>
      </c>
      <c r="D357" s="15">
        <v>4</v>
      </c>
      <c r="E357" s="15">
        <v>2011</v>
      </c>
      <c r="F357" s="62">
        <v>7</v>
      </c>
      <c r="G357" s="38">
        <v>6.86</v>
      </c>
      <c r="H357" s="38">
        <v>5.1316884941108665</v>
      </c>
      <c r="I357" s="68">
        <v>223.50755893879571</v>
      </c>
      <c r="J357" s="17">
        <v>-9999</v>
      </c>
      <c r="K357" s="17">
        <v>-9999</v>
      </c>
      <c r="L357" s="17">
        <v>-9999</v>
      </c>
      <c r="M357" s="75">
        <v>0.18451490005652327</v>
      </c>
      <c r="N357" s="69">
        <v>1.0548527665072447E-2</v>
      </c>
      <c r="O357" s="69">
        <v>0</v>
      </c>
      <c r="P357" s="69">
        <v>5.8849122269709647E-2</v>
      </c>
      <c r="Q357" s="69">
        <v>0.23717021266985192</v>
      </c>
      <c r="R357" s="27">
        <v>8.0403109657059595</v>
      </c>
      <c r="S357" s="77">
        <v>2.4052427209209915E-3</v>
      </c>
      <c r="T357" s="71">
        <v>2085</v>
      </c>
      <c r="U357" s="71">
        <v>393.3</v>
      </c>
      <c r="V357" s="78">
        <v>36.813000000000002</v>
      </c>
      <c r="W357" s="17">
        <v>-9999</v>
      </c>
      <c r="X357" s="27">
        <v>36.8093</v>
      </c>
      <c r="Y357" s="27">
        <v>23.677600000000002</v>
      </c>
      <c r="Z357" s="27">
        <v>25.107700000000001</v>
      </c>
      <c r="AA357" s="202">
        <v>36.558862855789343</v>
      </c>
      <c r="AB357" s="202">
        <v>3.1957293890974485</v>
      </c>
      <c r="AC357" s="44">
        <v>183.5025536052274</v>
      </c>
      <c r="AD357" s="44">
        <v>26.243643742901487</v>
      </c>
      <c r="AE357" s="60">
        <f t="shared" si="26"/>
        <v>8.1576443666416978</v>
      </c>
      <c r="AF357" s="17">
        <f t="shared" si="27"/>
        <v>179.07929501827599</v>
      </c>
      <c r="AG357" s="17">
        <f t="shared" si="28"/>
        <v>25.611050788427335</v>
      </c>
      <c r="AH357" s="17">
        <v>-9999</v>
      </c>
      <c r="AI357" s="17">
        <v>-9999</v>
      </c>
      <c r="AJ357" s="17">
        <v>-9999</v>
      </c>
      <c r="AK357" s="17">
        <v>-9999</v>
      </c>
      <c r="AL357" s="38">
        <v>1.3110560431691674</v>
      </c>
      <c r="AM357" s="38">
        <v>0.19966666666666669</v>
      </c>
      <c r="AN357" s="38">
        <v>0.1033333333333333</v>
      </c>
      <c r="AO357" s="73"/>
      <c r="AP357" s="35">
        <v>179</v>
      </c>
      <c r="AQ357" s="62">
        <v>7</v>
      </c>
      <c r="AR357" s="27">
        <v>23.677600000000002</v>
      </c>
      <c r="AS357" s="27">
        <v>25.107700000000001</v>
      </c>
      <c r="AT357" s="38">
        <v>1.3110560431691674</v>
      </c>
      <c r="AU357" s="38">
        <v>0.19966666666666669</v>
      </c>
    </row>
    <row r="358" spans="1:51" x14ac:dyDescent="0.2">
      <c r="A358" s="35">
        <v>180</v>
      </c>
      <c r="B358" s="31">
        <v>2</v>
      </c>
      <c r="C358" s="32">
        <v>10</v>
      </c>
      <c r="D358" s="15">
        <v>5</v>
      </c>
      <c r="E358" s="15">
        <v>2011</v>
      </c>
      <c r="F358" s="62">
        <v>1</v>
      </c>
      <c r="G358" s="38">
        <v>1.8480000000000001</v>
      </c>
      <c r="H358" s="38">
        <v>4.473887837865651</v>
      </c>
      <c r="I358" s="68">
        <v>195.06275598532986</v>
      </c>
      <c r="J358" s="17">
        <v>-9999</v>
      </c>
      <c r="K358" s="17">
        <v>-9999</v>
      </c>
      <c r="L358" s="17">
        <v>-9999</v>
      </c>
      <c r="M358" s="75">
        <v>0.68276340272636837</v>
      </c>
      <c r="N358" s="69">
        <v>1.719359786012865E-2</v>
      </c>
      <c r="O358" s="69">
        <v>0</v>
      </c>
      <c r="P358" s="69">
        <v>2.5202871998529691E-2</v>
      </c>
      <c r="Q358" s="69">
        <v>1.7107214562663873</v>
      </c>
      <c r="R358" s="27">
        <v>8.0438396198029629</v>
      </c>
      <c r="S358" s="77">
        <v>2.427025916601292E-3</v>
      </c>
      <c r="T358" s="71">
        <v>2102</v>
      </c>
      <c r="U358" s="71">
        <v>447.9</v>
      </c>
      <c r="V358" s="78">
        <v>36.823666666666668</v>
      </c>
      <c r="W358" s="17">
        <v>-9999</v>
      </c>
      <c r="X358" s="27">
        <v>36.834000000000003</v>
      </c>
      <c r="Y358" s="27">
        <v>27.003799999999998</v>
      </c>
      <c r="Z358" s="27">
        <v>24.098700000000001</v>
      </c>
      <c r="AA358" s="202">
        <v>32.242244845147617</v>
      </c>
      <c r="AB358" s="202">
        <v>7.3035149707443061</v>
      </c>
      <c r="AC358" s="44">
        <v>122.581683298279</v>
      </c>
      <c r="AD358" s="44">
        <v>19.50998610521858</v>
      </c>
      <c r="AE358" s="60">
        <f t="shared" si="26"/>
        <v>7.3301930138094242</v>
      </c>
      <c r="AF358" s="17">
        <f t="shared" si="27"/>
        <v>119.62689889555871</v>
      </c>
      <c r="AG358" s="17">
        <f t="shared" si="28"/>
        <v>19.039705382276356</v>
      </c>
      <c r="AH358" s="17">
        <v>-9999</v>
      </c>
      <c r="AI358" s="17">
        <v>-9999</v>
      </c>
      <c r="AJ358" s="23">
        <v>76.461594415349978</v>
      </c>
      <c r="AK358" s="17">
        <v>-9999</v>
      </c>
      <c r="AL358" s="80">
        <v>1.4373361295212945</v>
      </c>
      <c r="AM358" s="38">
        <v>0.18233333333333335</v>
      </c>
      <c r="AN358" s="38">
        <v>0.10916666666666669</v>
      </c>
      <c r="AP358" s="35">
        <v>180</v>
      </c>
      <c r="AQ358" s="62">
        <v>1</v>
      </c>
      <c r="AR358" s="27">
        <v>27.003799999999998</v>
      </c>
      <c r="AS358" s="27">
        <v>24.098700000000001</v>
      </c>
      <c r="AT358" s="80">
        <v>1.4373361295212945</v>
      </c>
      <c r="AU358" s="38">
        <v>0.18233333333333335</v>
      </c>
      <c r="AV358" s="29">
        <f>AVERAGE(AR358:AR359)</f>
        <v>26.623399999999997</v>
      </c>
      <c r="AW358" s="29">
        <f>AVERAGE(AS358:AS359)</f>
        <v>24.215400000000002</v>
      </c>
      <c r="AX358" s="29">
        <f>AVERAGE(AT358:AT359)</f>
        <v>1.4373361295212945</v>
      </c>
      <c r="AY358" s="29">
        <f>AVERAGE(AU358:AU359)</f>
        <v>0.32950000000000002</v>
      </c>
    </row>
    <row r="359" spans="1:51" x14ac:dyDescent="0.2">
      <c r="A359" s="35">
        <v>180</v>
      </c>
      <c r="B359" s="31">
        <v>2</v>
      </c>
      <c r="C359" s="32">
        <v>10</v>
      </c>
      <c r="D359" s="15">
        <v>5</v>
      </c>
      <c r="E359" s="15">
        <v>2011</v>
      </c>
      <c r="F359" s="62">
        <v>7</v>
      </c>
      <c r="G359" s="38">
        <v>8.0150000000000006</v>
      </c>
      <c r="H359" s="38">
        <v>4.5066138805791702</v>
      </c>
      <c r="I359" s="68">
        <v>196.44794853923042</v>
      </c>
      <c r="J359" s="17">
        <v>-9999</v>
      </c>
      <c r="K359" s="17">
        <v>-9999</v>
      </c>
      <c r="L359" s="17">
        <v>-9999</v>
      </c>
      <c r="M359" s="75">
        <v>0.44594328707521175</v>
      </c>
      <c r="N359" s="69">
        <v>1.9617737917389824E-2</v>
      </c>
      <c r="O359" s="69">
        <v>0</v>
      </c>
      <c r="P359" s="69">
        <v>1.5920368691948648E-2</v>
      </c>
      <c r="Q359" s="69">
        <v>1.5122664856424843</v>
      </c>
      <c r="R359" s="27">
        <v>8.041034156321766</v>
      </c>
      <c r="S359" s="77">
        <v>2.4426221047470454E-3</v>
      </c>
      <c r="T359" s="71">
        <v>2118.1999999999998</v>
      </c>
      <c r="U359" s="71">
        <v>441.3</v>
      </c>
      <c r="V359" s="78">
        <v>36.842333333333336</v>
      </c>
      <c r="W359" s="17">
        <v>-9999</v>
      </c>
      <c r="X359" s="27">
        <v>36.821899999999999</v>
      </c>
      <c r="Y359" s="27">
        <v>26.242999999999999</v>
      </c>
      <c r="Z359" s="27">
        <v>24.332100000000001</v>
      </c>
      <c r="AA359" s="202">
        <v>14.314629296583744</v>
      </c>
      <c r="AB359" s="202">
        <v>2.6615294826894482</v>
      </c>
      <c r="AC359" s="44">
        <v>103.40283047025082</v>
      </c>
      <c r="AD359" s="44">
        <v>16.232107319196505</v>
      </c>
      <c r="AE359" s="60">
        <f t="shared" si="26"/>
        <v>7.4319762170348636</v>
      </c>
      <c r="AF359" s="17">
        <f t="shared" si="27"/>
        <v>100.91034494998617</v>
      </c>
      <c r="AG359" s="17">
        <f t="shared" si="28"/>
        <v>15.840838605637265</v>
      </c>
      <c r="AH359" s="17">
        <v>-9999</v>
      </c>
      <c r="AI359" s="17">
        <v>-9999</v>
      </c>
      <c r="AJ359" s="17">
        <v>-9999</v>
      </c>
      <c r="AK359" s="17">
        <v>-9999</v>
      </c>
      <c r="AL359" s="17">
        <v>-9999</v>
      </c>
      <c r="AM359" s="92">
        <v>0.47666666666666668</v>
      </c>
      <c r="AN359" s="92">
        <v>0.62083333333333335</v>
      </c>
      <c r="AP359" s="35">
        <v>180</v>
      </c>
      <c r="AQ359" s="62">
        <v>7</v>
      </c>
      <c r="AR359" s="27">
        <v>26.242999999999999</v>
      </c>
      <c r="AS359" s="27">
        <v>24.332100000000001</v>
      </c>
      <c r="AT359" s="17"/>
      <c r="AU359" s="92">
        <v>0.47666666666666668</v>
      </c>
    </row>
    <row r="360" spans="1:51" x14ac:dyDescent="0.2">
      <c r="A360" s="35">
        <v>181</v>
      </c>
      <c r="B360" s="31">
        <v>1</v>
      </c>
      <c r="C360" s="32">
        <v>9</v>
      </c>
      <c r="D360" s="15">
        <v>6</v>
      </c>
      <c r="E360" s="15">
        <v>2011</v>
      </c>
      <c r="F360" s="62">
        <v>1</v>
      </c>
      <c r="G360" s="38">
        <v>0.60199999999999998</v>
      </c>
      <c r="H360" s="38">
        <v>4.5037279721818617</v>
      </c>
      <c r="I360" s="46">
        <v>196.50268203014846</v>
      </c>
      <c r="J360" s="17">
        <v>-9999</v>
      </c>
      <c r="K360" s="17">
        <v>-9999</v>
      </c>
      <c r="L360" s="17">
        <v>-9999</v>
      </c>
      <c r="M360" s="69">
        <v>0.1150799853410519</v>
      </c>
      <c r="N360" s="69">
        <v>4.4932529817884717E-2</v>
      </c>
      <c r="O360" s="69">
        <v>0</v>
      </c>
      <c r="P360" s="69">
        <v>5.7477368309362849E-3</v>
      </c>
      <c r="Q360" s="69">
        <v>3.8390662111989187</v>
      </c>
      <c r="R360" s="27">
        <v>8.0906385510795982</v>
      </c>
      <c r="S360" s="77">
        <v>2.399403530495611E-3</v>
      </c>
      <c r="T360" s="71">
        <v>2050.3000000000002</v>
      </c>
      <c r="U360" s="71">
        <v>421.5</v>
      </c>
      <c r="V360" s="78">
        <v>36.399000000000001</v>
      </c>
      <c r="W360" s="17">
        <v>-9999</v>
      </c>
      <c r="X360" s="27">
        <v>36.392699999999998</v>
      </c>
      <c r="Y360" s="27">
        <v>29.084900000000001</v>
      </c>
      <c r="Z360" s="27">
        <v>23.081700000000001</v>
      </c>
      <c r="AA360" s="202">
        <v>24.47768546771043</v>
      </c>
      <c r="AB360" s="202">
        <v>4.3493854958457492</v>
      </c>
      <c r="AC360" s="44">
        <v>92.589843982797731</v>
      </c>
      <c r="AD360" s="44">
        <v>14.861320486720418</v>
      </c>
      <c r="AE360" s="60">
        <f t="shared" si="26"/>
        <v>7.2686330089659101</v>
      </c>
      <c r="AF360" s="17">
        <f t="shared" si="27"/>
        <v>90.358001349465923</v>
      </c>
      <c r="AG360" s="17">
        <f t="shared" si="28"/>
        <v>14.503094063355537</v>
      </c>
      <c r="AH360" s="17">
        <v>-9999</v>
      </c>
      <c r="AI360" s="17">
        <v>-9999</v>
      </c>
      <c r="AJ360" s="23">
        <v>73.716637179999992</v>
      </c>
      <c r="AK360" s="17">
        <v>-9999</v>
      </c>
      <c r="AL360" s="38">
        <v>6.8916791062380398E-2</v>
      </c>
      <c r="AM360" s="38">
        <v>0.1186666666666667</v>
      </c>
      <c r="AN360" s="38">
        <v>7.6583333333333309E-2</v>
      </c>
      <c r="AP360" s="35">
        <v>181</v>
      </c>
      <c r="AQ360" s="62">
        <v>1</v>
      </c>
      <c r="AR360" s="27">
        <v>29.084900000000001</v>
      </c>
      <c r="AS360" s="27">
        <v>23.081700000000001</v>
      </c>
      <c r="AT360" s="38">
        <v>6.8916791062380398E-2</v>
      </c>
      <c r="AU360" s="38">
        <v>0.1186666666666667</v>
      </c>
      <c r="AV360" s="29">
        <f>AVERAGE(AR360:AR361)</f>
        <v>28.85765</v>
      </c>
      <c r="AW360" s="29">
        <f>AVERAGE(AS360:AS361)</f>
        <v>23.155900000000003</v>
      </c>
      <c r="AX360" s="29">
        <f>AVERAGE(AT360:AT361)</f>
        <v>6.8916791062380398E-2</v>
      </c>
      <c r="AY360" s="29">
        <f>AVERAGE(AU360:AU361)</f>
        <v>0.11366666666666669</v>
      </c>
    </row>
    <row r="361" spans="1:51" x14ac:dyDescent="0.2">
      <c r="A361" s="35">
        <v>181</v>
      </c>
      <c r="B361" s="31">
        <v>1</v>
      </c>
      <c r="C361" s="32">
        <v>9</v>
      </c>
      <c r="D361" s="15">
        <v>6</v>
      </c>
      <c r="E361" s="15">
        <v>2011</v>
      </c>
      <c r="F361" s="62">
        <v>7</v>
      </c>
      <c r="G361" s="38">
        <v>6.62</v>
      </c>
      <c r="H361" s="38">
        <v>4.523308598374788</v>
      </c>
      <c r="I361" s="46">
        <v>197.32682484431257</v>
      </c>
      <c r="J361" s="17">
        <v>-9999</v>
      </c>
      <c r="K361" s="17">
        <v>-9999</v>
      </c>
      <c r="L361" s="17">
        <v>-9999</v>
      </c>
      <c r="M361" s="69">
        <v>0.349252613652698</v>
      </c>
      <c r="N361" s="69">
        <v>3.9034311728777318E-2</v>
      </c>
      <c r="O361" s="69">
        <v>0</v>
      </c>
      <c r="P361" s="69">
        <v>2.6790428279903376E-2</v>
      </c>
      <c r="Q361" s="69">
        <v>3.4521069961471924</v>
      </c>
      <c r="R361" s="27">
        <v>8.0920005749681003</v>
      </c>
      <c r="S361" s="206">
        <v>2.3632429154924776E-3</v>
      </c>
      <c r="T361" s="207">
        <v>2017.3</v>
      </c>
      <c r="U361" s="207">
        <v>406.4</v>
      </c>
      <c r="V361" s="78">
        <v>36.386333333333333</v>
      </c>
      <c r="W361" s="17">
        <v>-9999</v>
      </c>
      <c r="X361" s="27">
        <v>36.387700000000002</v>
      </c>
      <c r="Y361" s="27">
        <v>28.630400000000002</v>
      </c>
      <c r="Z361" s="27">
        <v>23.2301</v>
      </c>
      <c r="AA361" s="202">
        <v>29.737737310437286</v>
      </c>
      <c r="AB361" s="202">
        <v>3.4030832226095207</v>
      </c>
      <c r="AC361" s="44">
        <v>98.501953672458612</v>
      </c>
      <c r="AD361" s="44">
        <v>15.252852592428262</v>
      </c>
      <c r="AE361" s="60">
        <f t="shared" si="26"/>
        <v>7.5342592642801227</v>
      </c>
      <c r="AF361" s="17">
        <f t="shared" si="27"/>
        <v>96.127601905395352</v>
      </c>
      <c r="AG361" s="17">
        <f t="shared" si="28"/>
        <v>14.885188438009429</v>
      </c>
      <c r="AH361" s="17">
        <v>-9999</v>
      </c>
      <c r="AI361" s="17">
        <v>-9999</v>
      </c>
      <c r="AJ361" s="17">
        <v>-9999</v>
      </c>
      <c r="AK361" s="17">
        <v>-9999</v>
      </c>
      <c r="AL361" s="17">
        <v>-9999</v>
      </c>
      <c r="AM361" s="112">
        <v>0.10866666666666669</v>
      </c>
      <c r="AN361" s="112">
        <v>7.9833333333333339E-2</v>
      </c>
      <c r="AP361" s="35">
        <v>181</v>
      </c>
      <c r="AQ361" s="62">
        <v>7</v>
      </c>
      <c r="AR361" s="27">
        <v>28.630400000000002</v>
      </c>
      <c r="AS361" s="27">
        <v>23.2301</v>
      </c>
      <c r="AT361" s="17"/>
      <c r="AU361" s="112">
        <v>0.10866666666666669</v>
      </c>
    </row>
    <row r="362" spans="1:51" x14ac:dyDescent="0.2">
      <c r="A362" s="35">
        <v>182</v>
      </c>
      <c r="B362" s="31">
        <v>1</v>
      </c>
      <c r="C362" s="32">
        <v>7</v>
      </c>
      <c r="D362" s="15">
        <v>7</v>
      </c>
      <c r="E362" s="15">
        <v>2011</v>
      </c>
      <c r="F362" s="62">
        <v>1</v>
      </c>
      <c r="G362" s="38">
        <v>0.87</v>
      </c>
      <c r="H362" s="38">
        <v>4.4339886907084249</v>
      </c>
      <c r="I362" s="46">
        <v>193.30533906995748</v>
      </c>
      <c r="J362" s="17">
        <v>-9999</v>
      </c>
      <c r="K362" s="17">
        <v>-9999</v>
      </c>
      <c r="L362" s="17">
        <v>-9999</v>
      </c>
      <c r="M362" s="69">
        <v>0.24370412647282316</v>
      </c>
      <c r="N362" s="69">
        <v>0</v>
      </c>
      <c r="O362" s="69">
        <v>0</v>
      </c>
      <c r="P362" s="69">
        <v>5.0402138419717413E-2</v>
      </c>
      <c r="Q362" s="69">
        <v>1.4209596827156834</v>
      </c>
      <c r="R362" s="27">
        <v>8.0460770863437681</v>
      </c>
      <c r="S362" s="77">
        <v>2.4198097582614872E-3</v>
      </c>
      <c r="T362" s="71">
        <v>2094.6</v>
      </c>
      <c r="U362" s="81">
        <v>448.3</v>
      </c>
      <c r="V362" s="78">
        <v>36.786666666666669</v>
      </c>
      <c r="W362" s="17">
        <v>-9999</v>
      </c>
      <c r="X362" s="27">
        <v>36.792099999999998</v>
      </c>
      <c r="Y362" s="27">
        <v>27.243099999999998</v>
      </c>
      <c r="Z362" s="27">
        <v>23.989899999999999</v>
      </c>
      <c r="AA362" s="202">
        <v>44.179909317787313</v>
      </c>
      <c r="AB362" s="202">
        <v>9.1296845100500459</v>
      </c>
      <c r="AC362" s="44">
        <v>80.659279138739024</v>
      </c>
      <c r="AD362" s="44">
        <v>12.438495215287134</v>
      </c>
      <c r="AE362" s="60">
        <f t="shared" si="26"/>
        <v>7.5654241690646957</v>
      </c>
      <c r="AF362" s="17">
        <f t="shared" si="27"/>
        <v>78.715018189459386</v>
      </c>
      <c r="AG362" s="17">
        <f t="shared" si="28"/>
        <v>12.138670064689308</v>
      </c>
      <c r="AH362" s="17">
        <v>-9999</v>
      </c>
      <c r="AI362" s="17">
        <v>-9999</v>
      </c>
      <c r="AJ362" s="23">
        <v>65.741640369999999</v>
      </c>
      <c r="AK362" s="17">
        <v>-9999</v>
      </c>
      <c r="AL362" s="38">
        <v>1.7591971054248643</v>
      </c>
      <c r="AM362" s="38">
        <v>0.16900000000000004</v>
      </c>
      <c r="AN362" s="38">
        <v>0.1</v>
      </c>
      <c r="AP362" s="35">
        <v>182</v>
      </c>
      <c r="AQ362" s="62">
        <v>1</v>
      </c>
      <c r="AR362" s="27">
        <v>27.243099999999998</v>
      </c>
      <c r="AS362" s="27">
        <v>23.989899999999999</v>
      </c>
      <c r="AT362" s="38">
        <v>1.7591971054248643</v>
      </c>
      <c r="AU362" s="38">
        <v>0.16900000000000004</v>
      </c>
      <c r="AV362" s="29">
        <f>AVERAGE(AR362:AR363)</f>
        <v>26.579149999999998</v>
      </c>
      <c r="AW362" s="29">
        <f>AVERAGE(AS362:AS363)</f>
        <v>24.200600000000001</v>
      </c>
      <c r="AX362" s="29">
        <f>AVERAGE(AT362:AT363)</f>
        <v>1.7591971054248643</v>
      </c>
      <c r="AY362" s="29">
        <f>AVERAGE(AU362:AU363)</f>
        <v>0.15575</v>
      </c>
    </row>
    <row r="363" spans="1:51" x14ac:dyDescent="0.2">
      <c r="A363" s="35">
        <v>182</v>
      </c>
      <c r="B363" s="31">
        <v>1</v>
      </c>
      <c r="C363" s="32">
        <v>7</v>
      </c>
      <c r="D363" s="15">
        <v>7</v>
      </c>
      <c r="E363" s="15">
        <v>2011</v>
      </c>
      <c r="F363" s="62">
        <v>7</v>
      </c>
      <c r="G363" s="38">
        <v>5.4169999999999998</v>
      </c>
      <c r="H363" s="38">
        <v>4.4221612594312729</v>
      </c>
      <c r="I363" s="46">
        <v>192.72979953962604</v>
      </c>
      <c r="J363" s="17">
        <v>-9999</v>
      </c>
      <c r="K363" s="17">
        <v>-9999</v>
      </c>
      <c r="L363" s="17">
        <v>-9999</v>
      </c>
      <c r="M363" s="69">
        <v>1.5161830814078545E-2</v>
      </c>
      <c r="N363" s="69">
        <v>0</v>
      </c>
      <c r="O363" s="69">
        <v>0</v>
      </c>
      <c r="P363" s="69">
        <v>3.1925853122010323E-2</v>
      </c>
      <c r="Q363" s="69">
        <v>1.2080336079989702</v>
      </c>
      <c r="R363" s="27">
        <v>8.0467800253152433</v>
      </c>
      <c r="S363" s="77">
        <v>2.4124725818413066E-3</v>
      </c>
      <c r="T363" s="71">
        <v>2087.3000000000002</v>
      </c>
      <c r="U363" s="71">
        <v>422.9</v>
      </c>
      <c r="V363" s="78">
        <v>36.785666666666664</v>
      </c>
      <c r="W363" s="17">
        <v>-9999</v>
      </c>
      <c r="X363" s="27">
        <v>36.790199999999999</v>
      </c>
      <c r="Y363" s="27">
        <v>25.915199999999999</v>
      </c>
      <c r="Z363" s="27">
        <v>24.411300000000001</v>
      </c>
      <c r="AA363" s="202">
        <v>26.277756977404287</v>
      </c>
      <c r="AB363" s="202">
        <v>5.3193201854192065</v>
      </c>
      <c r="AC363" s="44">
        <v>104.17230471421911</v>
      </c>
      <c r="AD363" s="44">
        <v>14.743454579788674</v>
      </c>
      <c r="AE363" s="60">
        <f t="shared" si="26"/>
        <v>8.2432753356550386</v>
      </c>
      <c r="AF363" s="17">
        <f t="shared" si="27"/>
        <v>101.66127131279312</v>
      </c>
      <c r="AG363" s="17">
        <f t="shared" si="28"/>
        <v>14.388069268848126</v>
      </c>
      <c r="AH363" s="17">
        <v>-9999</v>
      </c>
      <c r="AI363" s="17">
        <v>-9999</v>
      </c>
      <c r="AJ363" s="17">
        <v>-9999</v>
      </c>
      <c r="AK363" s="17">
        <v>-9999</v>
      </c>
      <c r="AL363" s="17">
        <v>-9999</v>
      </c>
      <c r="AM363" s="112">
        <v>0.14249999999999999</v>
      </c>
      <c r="AN363" s="112">
        <v>0.10500000000000002</v>
      </c>
      <c r="AP363" s="35">
        <v>182</v>
      </c>
      <c r="AQ363" s="62">
        <v>7</v>
      </c>
      <c r="AR363" s="27">
        <v>25.915199999999999</v>
      </c>
      <c r="AS363" s="27">
        <v>24.411300000000001</v>
      </c>
      <c r="AT363" s="17"/>
      <c r="AU363" s="112">
        <v>0.14249999999999999</v>
      </c>
    </row>
    <row r="364" spans="1:51" x14ac:dyDescent="0.2">
      <c r="A364" s="35">
        <v>183</v>
      </c>
      <c r="B364" s="31">
        <v>1</v>
      </c>
      <c r="C364" s="32">
        <v>9</v>
      </c>
      <c r="D364" s="15">
        <v>8</v>
      </c>
      <c r="E364" s="15">
        <v>2011</v>
      </c>
      <c r="F364" s="62">
        <v>1</v>
      </c>
      <c r="G364" s="38">
        <v>0.83599999999999997</v>
      </c>
      <c r="H364" s="38">
        <v>4.4661313415100556</v>
      </c>
      <c r="I364" s="46">
        <v>194.79106014733668</v>
      </c>
      <c r="J364" s="17">
        <v>-9999</v>
      </c>
      <c r="K364" s="17">
        <v>-9999</v>
      </c>
      <c r="L364" s="17">
        <v>-9999</v>
      </c>
      <c r="M364" s="75">
        <v>0.21806055843804201</v>
      </c>
      <c r="N364" s="69">
        <v>1.8035416891112273E-2</v>
      </c>
      <c r="O364" s="69">
        <v>1.8035416891112273E-2</v>
      </c>
      <c r="P364" s="69">
        <v>3.0559064404528852E-2</v>
      </c>
      <c r="Q364" s="76">
        <v>1.9684121609291627</v>
      </c>
      <c r="R364" s="27">
        <v>8.0564638837202374</v>
      </c>
      <c r="S364" s="77">
        <v>2.4153629097902899E-3</v>
      </c>
      <c r="T364" s="71">
        <v>2086.1</v>
      </c>
      <c r="U364" s="81">
        <v>452</v>
      </c>
      <c r="V364" s="82">
        <v>36.543999999999997</v>
      </c>
      <c r="W364" s="17">
        <v>-9999</v>
      </c>
      <c r="X364" s="27">
        <v>36.522100000000002</v>
      </c>
      <c r="Y364" s="27">
        <v>28.1752</v>
      </c>
      <c r="Z364" s="27">
        <v>23.482099999999999</v>
      </c>
      <c r="AA364" s="202">
        <v>54.574392004650448</v>
      </c>
      <c r="AB364" s="203">
        <v>12.035361846440068</v>
      </c>
      <c r="AC364" s="44">
        <v>95.522121499451799</v>
      </c>
      <c r="AD364" s="44">
        <v>12.740635918276546</v>
      </c>
      <c r="AE364" s="60">
        <f t="shared" si="26"/>
        <v>8.7470104159266207</v>
      </c>
      <c r="AF364" s="17">
        <f t="shared" si="27"/>
        <v>93.219597442619119</v>
      </c>
      <c r="AG364" s="17">
        <f t="shared" si="28"/>
        <v>12.433527782059672</v>
      </c>
      <c r="AH364" s="17">
        <v>-9999</v>
      </c>
      <c r="AI364" s="17">
        <v>-9999</v>
      </c>
      <c r="AJ364" s="23">
        <v>78.183302060000003</v>
      </c>
      <c r="AK364" s="17">
        <v>-9999</v>
      </c>
      <c r="AL364" s="17">
        <v>-9999</v>
      </c>
      <c r="AM364" s="38">
        <v>0.11883333333333335</v>
      </c>
      <c r="AN364" s="38">
        <v>8.3916666666666653E-2</v>
      </c>
      <c r="AP364" s="35">
        <v>183</v>
      </c>
      <c r="AQ364" s="62">
        <v>1</v>
      </c>
      <c r="AR364" s="27">
        <v>28.1752</v>
      </c>
      <c r="AS364" s="27">
        <v>23.482099999999999</v>
      </c>
      <c r="AT364" s="17">
        <v>-9999</v>
      </c>
      <c r="AU364" s="38">
        <v>0.11883333333333335</v>
      </c>
      <c r="AV364" s="29">
        <f>AVERAGE(AR364:AR365)</f>
        <v>27.59395</v>
      </c>
      <c r="AW364" s="29">
        <f>AVERAGE(AS364:AS365)</f>
        <v>23.781399999999998</v>
      </c>
      <c r="AX364" s="29">
        <f>AVERAGE(AT364:AT365)</f>
        <v>-9999</v>
      </c>
      <c r="AY364" s="29">
        <f>AVERAGE(AU364:AU365)</f>
        <v>0.12166666666666667</v>
      </c>
    </row>
    <row r="365" spans="1:51" x14ac:dyDescent="0.2">
      <c r="A365" s="35">
        <v>183</v>
      </c>
      <c r="B365" s="31">
        <v>1</v>
      </c>
      <c r="C365" s="32">
        <v>9</v>
      </c>
      <c r="D365" s="15">
        <v>8</v>
      </c>
      <c r="E365" s="15">
        <v>2011</v>
      </c>
      <c r="F365" s="62">
        <v>7</v>
      </c>
      <c r="G365" s="38">
        <v>7.3890000000000002</v>
      </c>
      <c r="H365" s="38">
        <v>4.4774329268303692</v>
      </c>
      <c r="I365" s="46">
        <v>195.20870547858038</v>
      </c>
      <c r="J365" s="17">
        <v>-9999</v>
      </c>
      <c r="K365" s="17">
        <v>-9999</v>
      </c>
      <c r="L365" s="17">
        <v>-9999</v>
      </c>
      <c r="M365" s="75">
        <v>0.45188895781449306</v>
      </c>
      <c r="N365" s="69">
        <v>1.5489340249692979E-2</v>
      </c>
      <c r="O365" s="69">
        <v>1.5489340249692979E-2</v>
      </c>
      <c r="P365" s="69">
        <v>2.5837643525586016E-2</v>
      </c>
      <c r="Q365" s="76">
        <v>0.67341122784146401</v>
      </c>
      <c r="R365" s="27">
        <v>8.0651177530198339</v>
      </c>
      <c r="S365" s="77">
        <v>2.4410192467463525E-3</v>
      </c>
      <c r="T365" s="71">
        <v>2101.1</v>
      </c>
      <c r="U365" s="71">
        <v>424.5</v>
      </c>
      <c r="V365" s="82">
        <v>36.850999999999999</v>
      </c>
      <c r="W365" s="17">
        <v>-9999</v>
      </c>
      <c r="X365" s="27">
        <v>36.813899999999997</v>
      </c>
      <c r="Y365" s="27">
        <v>27.012699999999999</v>
      </c>
      <c r="Z365" s="27">
        <v>24.0807</v>
      </c>
      <c r="AA365" s="202">
        <v>57.299104674486166</v>
      </c>
      <c r="AB365" s="203">
        <v>9.6468739364882374</v>
      </c>
      <c r="AC365" s="44">
        <v>132.20423949809398</v>
      </c>
      <c r="AD365" s="44">
        <v>18.018503236107794</v>
      </c>
      <c r="AE365" s="60">
        <f t="shared" si="26"/>
        <v>8.5599939902533357</v>
      </c>
      <c r="AF365" s="17">
        <f t="shared" si="27"/>
        <v>129.01750707338147</v>
      </c>
      <c r="AG365" s="17">
        <f t="shared" si="28"/>
        <v>17.584174134973939</v>
      </c>
      <c r="AH365" s="17">
        <v>-9999</v>
      </c>
      <c r="AI365" s="17">
        <v>-9999</v>
      </c>
      <c r="AJ365" s="17">
        <v>-9999</v>
      </c>
      <c r="AK365" s="17">
        <v>-9999</v>
      </c>
      <c r="AL365" s="17">
        <v>-9999</v>
      </c>
      <c r="AM365" s="38">
        <v>0.1245</v>
      </c>
      <c r="AN365" s="38">
        <v>8.0749999999999988E-2</v>
      </c>
      <c r="AP365" s="35">
        <v>183</v>
      </c>
      <c r="AQ365" s="62">
        <v>7</v>
      </c>
      <c r="AR365" s="27">
        <v>27.012699999999999</v>
      </c>
      <c r="AS365" s="27">
        <v>24.0807</v>
      </c>
      <c r="AT365" s="17">
        <v>-9999</v>
      </c>
      <c r="AU365" s="38">
        <v>0.1245</v>
      </c>
    </row>
    <row r="366" spans="1:51" x14ac:dyDescent="0.2">
      <c r="A366" s="35">
        <v>184</v>
      </c>
      <c r="B366" s="31">
        <v>1</v>
      </c>
      <c r="C366" s="32">
        <v>6</v>
      </c>
      <c r="D366" s="15">
        <v>9</v>
      </c>
      <c r="E366" s="15">
        <v>2011</v>
      </c>
      <c r="F366" s="62">
        <v>1</v>
      </c>
      <c r="G366" s="38">
        <v>1.833</v>
      </c>
      <c r="H366" s="38">
        <v>4.4522528756430795</v>
      </c>
      <c r="I366" s="68">
        <v>194.29527616193357</v>
      </c>
      <c r="J366" s="17">
        <v>-9999</v>
      </c>
      <c r="K366" s="17">
        <v>-9999</v>
      </c>
      <c r="L366" s="17">
        <v>-9999</v>
      </c>
      <c r="M366" s="75">
        <v>0.28969965315299245</v>
      </c>
      <c r="N366" s="69">
        <v>2.6014287499233152E-2</v>
      </c>
      <c r="O366" s="69">
        <v>2.6014287499233152E-2</v>
      </c>
      <c r="P366" s="69">
        <v>9.6753813201477731E-3</v>
      </c>
      <c r="Q366" s="75">
        <v>2.4121640158989006</v>
      </c>
      <c r="R366" s="27">
        <v>8.0766367039018476</v>
      </c>
      <c r="S366" s="77">
        <v>2.3857469112907289E-3</v>
      </c>
      <c r="T366" s="71">
        <v>2048.3989999999999</v>
      </c>
      <c r="U366" s="83">
        <v>444.89909999999998</v>
      </c>
      <c r="V366" s="82">
        <v>36.262999999999998</v>
      </c>
      <c r="W366" s="17">
        <v>-9999</v>
      </c>
      <c r="X366" s="27">
        <v>36.268099999999997</v>
      </c>
      <c r="Y366" s="27">
        <v>29.540500000000002</v>
      </c>
      <c r="Z366" s="27">
        <v>22.834</v>
      </c>
      <c r="AA366" s="202">
        <v>23.53525208530548</v>
      </c>
      <c r="AB366" s="203">
        <v>6.1747708080952561</v>
      </c>
      <c r="AC366" s="44">
        <v>64.847909371605795</v>
      </c>
      <c r="AD366" s="44">
        <v>10.726496873344859</v>
      </c>
      <c r="AE366" s="60">
        <f t="shared" si="26"/>
        <v>7.0531782333220914</v>
      </c>
      <c r="AF366" s="17">
        <f t="shared" si="27"/>
        <v>63.284775418762365</v>
      </c>
      <c r="AG366" s="17">
        <f t="shared" si="28"/>
        <v>10.467938785346794</v>
      </c>
      <c r="AH366" s="17">
        <v>-9999</v>
      </c>
      <c r="AI366" s="17">
        <v>-9999</v>
      </c>
      <c r="AJ366" s="23">
        <v>73.628303881999997</v>
      </c>
      <c r="AK366" s="17">
        <v>-9999</v>
      </c>
      <c r="AL366" s="84">
        <v>1.2175643690592577</v>
      </c>
      <c r="AM366" s="84">
        <v>9.9833333333333343E-2</v>
      </c>
      <c r="AN366" s="38">
        <v>8.0166666666666664E-2</v>
      </c>
      <c r="AP366" s="35">
        <v>184</v>
      </c>
      <c r="AQ366" s="62">
        <v>1</v>
      </c>
      <c r="AR366" s="27">
        <v>29.540500000000002</v>
      </c>
      <c r="AS366" s="27">
        <v>22.834</v>
      </c>
      <c r="AT366" s="84">
        <v>1.2175643690592577</v>
      </c>
      <c r="AU366" s="84">
        <v>9.9833333333333343E-2</v>
      </c>
      <c r="AV366" s="29">
        <f>AVERAGE(AR366:AR367)</f>
        <v>29.095350000000003</v>
      </c>
      <c r="AW366" s="29">
        <f>AVERAGE(AS366:AS367)</f>
        <v>22.979099999999999</v>
      </c>
      <c r="AX366" s="29">
        <f>AVERAGE(AT366:AT367)</f>
        <v>1.2175643690592577</v>
      </c>
      <c r="AY366" s="29">
        <f>AVERAGE(AU366:AU367)</f>
        <v>7.3333333333333334E-2</v>
      </c>
    </row>
    <row r="367" spans="1:51" x14ac:dyDescent="0.2">
      <c r="A367" s="35">
        <v>184</v>
      </c>
      <c r="B367" s="31">
        <v>1</v>
      </c>
      <c r="C367" s="32">
        <v>6</v>
      </c>
      <c r="D367" s="15">
        <v>9</v>
      </c>
      <c r="E367" s="15">
        <v>2011</v>
      </c>
      <c r="F367" s="62">
        <v>7</v>
      </c>
      <c r="G367" s="38">
        <v>6.0609999999999999</v>
      </c>
      <c r="H367" s="38">
        <v>4.4599624192772271</v>
      </c>
      <c r="I367" s="68">
        <v>194.58268256412555</v>
      </c>
      <c r="J367" s="17">
        <v>-9999</v>
      </c>
      <c r="K367" s="17">
        <v>-9999</v>
      </c>
      <c r="L367" s="17">
        <v>-9999</v>
      </c>
      <c r="M367" s="75">
        <v>0.23079692268404572</v>
      </c>
      <c r="N367" s="69">
        <v>2.0542352845230823E-2</v>
      </c>
      <c r="O367" s="69">
        <v>2.0542352845230823E-2</v>
      </c>
      <c r="P367" s="69">
        <v>2.0030603023449348E-3</v>
      </c>
      <c r="Q367" s="75">
        <v>2.3359353241689451</v>
      </c>
      <c r="R367" s="27">
        <v>8.0885825849324764</v>
      </c>
      <c r="S367" s="77">
        <v>2.3896560901044048E-3</v>
      </c>
      <c r="T367" s="71">
        <v>2044.3240000000001</v>
      </c>
      <c r="U367" s="83">
        <v>416.02409999999998</v>
      </c>
      <c r="V367" s="82">
        <v>36.250666666666667</v>
      </c>
      <c r="W367" s="17">
        <v>-9999</v>
      </c>
      <c r="X367" s="27">
        <v>36.255499999999998</v>
      </c>
      <c r="Y367" s="27">
        <v>28.650200000000002</v>
      </c>
      <c r="Z367" s="27">
        <v>23.124199999999998</v>
      </c>
      <c r="AA367" s="202">
        <v>27.473163585335403</v>
      </c>
      <c r="AB367" s="203">
        <v>3.7015294472998002</v>
      </c>
      <c r="AC367" s="44">
        <v>98.138657279130769</v>
      </c>
      <c r="AD367" s="44">
        <v>16.014255838938055</v>
      </c>
      <c r="AE367" s="60">
        <f t="shared" si="26"/>
        <v>7.149573561863261</v>
      </c>
      <c r="AF367" s="17">
        <f t="shared" si="27"/>
        <v>95.773062632117473</v>
      </c>
      <c r="AG367" s="17">
        <f t="shared" si="28"/>
        <v>15.628238351652247</v>
      </c>
      <c r="AH367" s="17">
        <v>-9999</v>
      </c>
      <c r="AI367" s="17">
        <v>-9999</v>
      </c>
      <c r="AJ367" s="17">
        <v>-9999</v>
      </c>
      <c r="AK367" s="17">
        <v>-9999</v>
      </c>
      <c r="AL367" s="17">
        <v>-9999</v>
      </c>
      <c r="AM367" s="84">
        <v>4.6833333333333331E-2</v>
      </c>
      <c r="AN367" s="38">
        <v>3.9416666666666676E-2</v>
      </c>
      <c r="AP367" s="35">
        <v>184</v>
      </c>
      <c r="AQ367" s="62">
        <v>7</v>
      </c>
      <c r="AR367" s="27">
        <v>28.650200000000002</v>
      </c>
      <c r="AS367" s="27">
        <v>23.124199999999998</v>
      </c>
      <c r="AT367" s="17"/>
      <c r="AU367" s="84">
        <v>4.6833333333333331E-2</v>
      </c>
    </row>
    <row r="368" spans="1:51" x14ac:dyDescent="0.2">
      <c r="A368" s="35">
        <v>185</v>
      </c>
      <c r="B368" s="31">
        <v>1</v>
      </c>
      <c r="C368" s="32">
        <v>4</v>
      </c>
      <c r="D368" s="15">
        <v>10</v>
      </c>
      <c r="E368" s="15">
        <v>2011</v>
      </c>
      <c r="F368" s="62">
        <v>1</v>
      </c>
      <c r="G368" s="38">
        <v>0.73599999999999999</v>
      </c>
      <c r="H368" s="38">
        <v>4.4299828002663322</v>
      </c>
      <c r="I368" s="46">
        <v>193.22024970360388</v>
      </c>
      <c r="J368" s="17">
        <v>-9999</v>
      </c>
      <c r="K368" s="17">
        <v>-9999</v>
      </c>
      <c r="L368" s="17">
        <v>-9999</v>
      </c>
      <c r="M368" s="75">
        <v>0.32788927435730297</v>
      </c>
      <c r="N368" s="69">
        <v>6.6163093112966809E-2</v>
      </c>
      <c r="O368" s="69">
        <v>6.6163093112966809E-2</v>
      </c>
      <c r="P368" s="69">
        <v>3.3068200613617461E-2</v>
      </c>
      <c r="Q368" s="69">
        <v>1.3705202865479076</v>
      </c>
      <c r="R368" s="27">
        <v>8.0700657887404041</v>
      </c>
      <c r="S368" s="77">
        <v>2.3944538309699655E-3</v>
      </c>
      <c r="T368" s="71">
        <v>2058.7710000000002</v>
      </c>
      <c r="U368" s="83">
        <v>427.1585</v>
      </c>
      <c r="V368" s="78">
        <v>36.503</v>
      </c>
      <c r="W368" s="17">
        <v>-9999</v>
      </c>
      <c r="X368" s="27">
        <v>36.483699999999999</v>
      </c>
      <c r="Y368" s="27">
        <v>27.970700000000001</v>
      </c>
      <c r="Z368" s="27">
        <v>23.520499999999998</v>
      </c>
      <c r="AA368" s="202">
        <v>36.877839278830983</v>
      </c>
      <c r="AB368" s="203">
        <v>7.6281816554704145</v>
      </c>
      <c r="AC368" s="23">
        <v>101.95512192270687</v>
      </c>
      <c r="AD368" s="23">
        <v>13.944558888531567</v>
      </c>
      <c r="AE368" s="60">
        <f t="shared" si="26"/>
        <v>8.5300397950188458</v>
      </c>
      <c r="AF368" s="17">
        <f t="shared" si="27"/>
        <v>99.497532861039204</v>
      </c>
      <c r="AG368" s="17">
        <f t="shared" si="28"/>
        <v>13.608430651440976</v>
      </c>
      <c r="AH368" s="17">
        <v>-9999</v>
      </c>
      <c r="AI368" s="17">
        <v>-9999</v>
      </c>
      <c r="AJ368" s="23">
        <v>70.494971801999995</v>
      </c>
      <c r="AK368" s="17">
        <v>-9999</v>
      </c>
      <c r="AL368" s="84">
        <v>1.8666541913964305</v>
      </c>
      <c r="AM368" s="38">
        <v>0.16900000000000004</v>
      </c>
      <c r="AN368" s="38">
        <v>0.10999999999999997</v>
      </c>
      <c r="AP368" s="35">
        <v>185</v>
      </c>
      <c r="AQ368" s="62">
        <v>1</v>
      </c>
      <c r="AR368" s="27">
        <v>27.970700000000001</v>
      </c>
      <c r="AS368" s="27">
        <v>23.520499999999998</v>
      </c>
      <c r="AT368" s="84">
        <v>1.8666541913964305</v>
      </c>
      <c r="AU368" s="38">
        <v>0.16900000000000004</v>
      </c>
      <c r="AV368" s="29">
        <f>AVERAGE(AR368:AR369)</f>
        <v>27.7317</v>
      </c>
      <c r="AW368" s="29">
        <f>AVERAGE(AS368:AS369)</f>
        <v>23.597949999999997</v>
      </c>
      <c r="AX368" s="29">
        <f>AVERAGE(AT368:AT369)</f>
        <v>1.8666541913964305</v>
      </c>
      <c r="AY368" s="29">
        <f>AVERAGE(AU368:AU369)</f>
        <v>0.16016666666666671</v>
      </c>
    </row>
    <row r="369" spans="1:51" x14ac:dyDescent="0.2">
      <c r="A369" s="35">
        <v>185</v>
      </c>
      <c r="B369" s="31">
        <v>1</v>
      </c>
      <c r="C369" s="32">
        <v>4</v>
      </c>
      <c r="D369" s="15">
        <v>10</v>
      </c>
      <c r="E369" s="15">
        <v>2011</v>
      </c>
      <c r="F369" s="62">
        <v>7</v>
      </c>
      <c r="G369" s="38">
        <v>7.1550000000000002</v>
      </c>
      <c r="H369" s="38">
        <v>4.4357539554041736</v>
      </c>
      <c r="I369" s="46">
        <v>193.44295635355559</v>
      </c>
      <c r="J369" s="17">
        <v>-9999</v>
      </c>
      <c r="K369" s="17">
        <v>-9999</v>
      </c>
      <c r="L369" s="17">
        <v>-9999</v>
      </c>
      <c r="M369" s="75">
        <v>0.3491750329927244</v>
      </c>
      <c r="N369" s="69">
        <v>3.930158811028997E-2</v>
      </c>
      <c r="O369" s="69">
        <v>3.930158811028997E-2</v>
      </c>
      <c r="P369" s="69">
        <v>1.1883455887384504E-2</v>
      </c>
      <c r="Q369" s="69">
        <v>1.4353382550062044</v>
      </c>
      <c r="R369" s="27">
        <v>8.0697596986365898</v>
      </c>
      <c r="S369" s="77">
        <v>2.394112952051922E-3</v>
      </c>
      <c r="T369" s="71">
        <v>2058.692</v>
      </c>
      <c r="U369" s="83">
        <v>419.52390000000003</v>
      </c>
      <c r="V369" s="78">
        <v>36.490333333333332</v>
      </c>
      <c r="W369" s="17">
        <v>-9999</v>
      </c>
      <c r="X369" s="27">
        <v>36.481999999999999</v>
      </c>
      <c r="Y369" s="27">
        <v>27.492699999999999</v>
      </c>
      <c r="Z369" s="27">
        <v>23.6754</v>
      </c>
      <c r="AA369" s="202">
        <v>23.259283177484107</v>
      </c>
      <c r="AB369" s="203">
        <v>4.5851633504000908</v>
      </c>
      <c r="AC369" s="23">
        <v>104.98158895784883</v>
      </c>
      <c r="AD369" s="23">
        <v>14.514084142193836</v>
      </c>
      <c r="AE369" s="60">
        <f t="shared" si="26"/>
        <v>8.4385979336282624</v>
      </c>
      <c r="AF369" s="17">
        <f t="shared" si="27"/>
        <v>102.4510480705073</v>
      </c>
      <c r="AG369" s="17">
        <f t="shared" si="28"/>
        <v>14.164227717569862</v>
      </c>
      <c r="AH369" s="17">
        <v>-9999</v>
      </c>
      <c r="AI369" s="17">
        <v>-9999</v>
      </c>
      <c r="AJ369" s="17">
        <v>-9999</v>
      </c>
      <c r="AK369" s="17">
        <v>-9999</v>
      </c>
      <c r="AL369" s="17">
        <v>-9999</v>
      </c>
      <c r="AM369" s="38">
        <v>0.15133333333333338</v>
      </c>
      <c r="AN369" s="38">
        <v>0.12666666666666665</v>
      </c>
      <c r="AP369" s="35">
        <v>185</v>
      </c>
      <c r="AQ369" s="62">
        <v>7</v>
      </c>
      <c r="AR369" s="27">
        <v>27.492699999999999</v>
      </c>
      <c r="AS369" s="27">
        <v>23.6754</v>
      </c>
      <c r="AT369" s="17"/>
      <c r="AU369" s="38">
        <v>0.15133333333333338</v>
      </c>
    </row>
    <row r="370" spans="1:51" x14ac:dyDescent="0.2">
      <c r="A370" s="35">
        <v>186</v>
      </c>
      <c r="B370" s="31">
        <v>3</v>
      </c>
      <c r="C370" s="32">
        <v>18</v>
      </c>
      <c r="D370" s="15">
        <v>11</v>
      </c>
      <c r="E370" s="15">
        <v>2011</v>
      </c>
      <c r="F370" s="62">
        <v>1</v>
      </c>
      <c r="G370" s="38">
        <v>0.51900000000000002</v>
      </c>
      <c r="H370" s="38">
        <v>4.6428181853312935</v>
      </c>
      <c r="I370" s="17">
        <v>202.53025098298124</v>
      </c>
      <c r="J370" s="17">
        <v>-9999</v>
      </c>
      <c r="K370" s="17">
        <v>-9999</v>
      </c>
      <c r="L370" s="17">
        <v>-9999</v>
      </c>
      <c r="M370" s="54">
        <v>9.57768839019386E-2</v>
      </c>
      <c r="N370" s="54">
        <v>0</v>
      </c>
      <c r="O370" s="54">
        <v>0</v>
      </c>
      <c r="P370" s="54">
        <v>1.7112506238719627E-2</v>
      </c>
      <c r="Q370" s="54">
        <v>1.7247701587566451</v>
      </c>
      <c r="R370" s="85">
        <v>8.006248101551348</v>
      </c>
      <c r="S370" s="77">
        <v>2.4001018633749262E-3</v>
      </c>
      <c r="T370" s="71">
        <v>2104.0300000000002</v>
      </c>
      <c r="U370" s="86">
        <v>525.71510000000001</v>
      </c>
      <c r="V370" s="78">
        <v>36.410333333333334</v>
      </c>
      <c r="W370" s="17">
        <v>-9999</v>
      </c>
      <c r="X370" s="27">
        <v>36.393300000000004</v>
      </c>
      <c r="Y370" s="27">
        <v>28.594000000000001</v>
      </c>
      <c r="Z370" s="27">
        <v>23.246400000000001</v>
      </c>
      <c r="AA370" s="202">
        <v>37.078268436153046</v>
      </c>
      <c r="AB370" s="202">
        <v>16.133879035214459</v>
      </c>
      <c r="AC370" s="87">
        <v>136.7649295363241</v>
      </c>
      <c r="AD370" s="44">
        <v>18.973846046239537</v>
      </c>
      <c r="AE370" s="60">
        <f t="shared" si="26"/>
        <v>8.4094223211359989</v>
      </c>
      <c r="AF370" s="17">
        <f t="shared" si="27"/>
        <v>133.46826342961268</v>
      </c>
      <c r="AG370" s="88">
        <f t="shared" si="28"/>
        <v>18.516488773533265</v>
      </c>
      <c r="AH370" s="17">
        <v>-9999</v>
      </c>
      <c r="AI370" s="17">
        <v>-9999</v>
      </c>
      <c r="AJ370" s="23">
        <v>75.318803205799995</v>
      </c>
      <c r="AK370" s="17">
        <v>-9999</v>
      </c>
      <c r="AL370" s="38">
        <v>0.87389526034937759</v>
      </c>
      <c r="AM370" s="38">
        <v>8.9000000000000024E-2</v>
      </c>
      <c r="AN370" s="38">
        <v>6.8249999999999963E-2</v>
      </c>
      <c r="AP370" s="35">
        <v>186</v>
      </c>
      <c r="AQ370" s="62">
        <v>1</v>
      </c>
      <c r="AR370" s="27">
        <v>28.594000000000001</v>
      </c>
      <c r="AS370" s="27">
        <v>23.246400000000001</v>
      </c>
      <c r="AT370" s="38">
        <v>0.87389526034937759</v>
      </c>
      <c r="AU370" s="38">
        <v>8.9000000000000024E-2</v>
      </c>
      <c r="AV370" s="29">
        <f>AVERAGE(AR370:AR371)</f>
        <v>28.384050000000002</v>
      </c>
      <c r="AW370" s="29">
        <f>AVERAGE(AS370:AS371)</f>
        <v>23.313800000000001</v>
      </c>
      <c r="AX370" s="29">
        <f>AVERAGE(AT370:AT371)</f>
        <v>0.87389526034937759</v>
      </c>
      <c r="AY370" s="29">
        <f>AVERAGE(AU370:AU371)</f>
        <v>8.9333333333333348E-2</v>
      </c>
    </row>
    <row r="371" spans="1:51" x14ac:dyDescent="0.2">
      <c r="A371" s="35">
        <v>186</v>
      </c>
      <c r="B371" s="31">
        <v>3</v>
      </c>
      <c r="C371" s="32">
        <v>18</v>
      </c>
      <c r="D371" s="15">
        <v>11</v>
      </c>
      <c r="E371" s="15">
        <v>2011</v>
      </c>
      <c r="F371" s="62">
        <v>7</v>
      </c>
      <c r="G371" s="38">
        <v>7.3390000000000004</v>
      </c>
      <c r="H371" s="38">
        <v>4.5557125624740795</v>
      </c>
      <c r="I371" s="17">
        <v>198.71252619638108</v>
      </c>
      <c r="J371" s="17">
        <v>-9999</v>
      </c>
      <c r="K371" s="17">
        <v>-9999</v>
      </c>
      <c r="L371" s="17">
        <v>-9999</v>
      </c>
      <c r="M371" s="54">
        <v>8.2914144523128036E-2</v>
      </c>
      <c r="N371" s="54">
        <v>0</v>
      </c>
      <c r="O371" s="54">
        <v>0</v>
      </c>
      <c r="P371" s="54">
        <v>1.6864914137329729E-2</v>
      </c>
      <c r="Q371" s="54">
        <v>2.4752980818977606</v>
      </c>
      <c r="R371" s="27">
        <v>8.0649821163982498</v>
      </c>
      <c r="S371" s="77">
        <v>2.3985530148842578E-3</v>
      </c>
      <c r="T371" s="71">
        <v>2066.4490000000001</v>
      </c>
      <c r="U371" s="71">
        <v>438.01769999999999</v>
      </c>
      <c r="V371" s="78">
        <v>36.401666666666671</v>
      </c>
      <c r="W371" s="17">
        <v>-9999</v>
      </c>
      <c r="X371" s="27">
        <v>36.387599999999999</v>
      </c>
      <c r="Y371" s="27">
        <v>28.174099999999999</v>
      </c>
      <c r="Z371" s="27">
        <v>23.3812</v>
      </c>
      <c r="AA371" s="202">
        <v>28.127728868504967</v>
      </c>
      <c r="AB371" s="202">
        <v>10.159431975600484</v>
      </c>
      <c r="AC371" s="87">
        <v>87.126993072073404</v>
      </c>
      <c r="AD371" s="44">
        <v>11.121705113193626</v>
      </c>
      <c r="AE371" s="60">
        <f t="shared" si="26"/>
        <v>9.139620008761149</v>
      </c>
      <c r="AF371" s="17">
        <f t="shared" si="27"/>
        <v>85.02683036212882</v>
      </c>
      <c r="AG371" s="88">
        <f t="shared" si="28"/>
        <v>10.853620682339832</v>
      </c>
      <c r="AH371" s="17">
        <v>-9999</v>
      </c>
      <c r="AI371" s="17">
        <v>-9999</v>
      </c>
      <c r="AJ371" s="17">
        <v>-9999</v>
      </c>
      <c r="AK371" s="17">
        <v>-9999</v>
      </c>
      <c r="AL371" s="17">
        <v>-9999</v>
      </c>
      <c r="AM371" s="38">
        <v>8.9666666666666658E-2</v>
      </c>
      <c r="AN371" s="38">
        <v>5.6583333333333347E-2</v>
      </c>
      <c r="AP371" s="35">
        <v>186</v>
      </c>
      <c r="AQ371" s="62">
        <v>7</v>
      </c>
      <c r="AR371" s="27">
        <v>28.174099999999999</v>
      </c>
      <c r="AS371" s="27">
        <v>23.3812</v>
      </c>
      <c r="AT371" s="17"/>
      <c r="AU371" s="38">
        <v>8.9666666666666658E-2</v>
      </c>
    </row>
    <row r="372" spans="1:51" x14ac:dyDescent="0.2">
      <c r="A372" s="35">
        <v>187</v>
      </c>
      <c r="B372" s="31">
        <v>1</v>
      </c>
      <c r="C372" s="32">
        <v>10</v>
      </c>
      <c r="D372" s="15">
        <v>1</v>
      </c>
      <c r="E372" s="15">
        <v>2012</v>
      </c>
      <c r="F372" s="62">
        <v>1</v>
      </c>
      <c r="G372" s="38">
        <v>0.88600000000000001</v>
      </c>
      <c r="H372" s="38">
        <v>4.6165702099941628</v>
      </c>
      <c r="I372" s="17">
        <v>201.12837002435367</v>
      </c>
      <c r="J372" s="17">
        <v>-9999</v>
      </c>
      <c r="K372" s="17">
        <v>-9999</v>
      </c>
      <c r="L372" s="17">
        <v>-9999</v>
      </c>
      <c r="M372" s="54">
        <v>3.6237443875198311E-2</v>
      </c>
      <c r="N372" s="54">
        <v>0</v>
      </c>
      <c r="O372" s="208">
        <v>0</v>
      </c>
      <c r="P372" s="54">
        <v>5.7399587856547196E-2</v>
      </c>
      <c r="Q372" s="89">
        <v>1.3345147841531673</v>
      </c>
      <c r="R372" s="27">
        <v>8.0412508520754038</v>
      </c>
      <c r="S372" s="77">
        <v>2.4270767463295314E-3</v>
      </c>
      <c r="T372" s="25">
        <v>2104.2460744003006</v>
      </c>
      <c r="U372" s="25">
        <v>420.94794792708302</v>
      </c>
      <c r="V372" s="78">
        <v>36.792999999999999</v>
      </c>
      <c r="W372" s="17">
        <v>-9999</v>
      </c>
      <c r="X372" s="27">
        <v>36.8003</v>
      </c>
      <c r="Y372" s="27">
        <v>25.213000000000001</v>
      </c>
      <c r="Z372" s="27">
        <v>24.6371</v>
      </c>
      <c r="AA372" s="202">
        <v>34.836175860393261</v>
      </c>
      <c r="AB372" s="202">
        <v>94.744086962605124</v>
      </c>
      <c r="AC372" s="44">
        <v>181.44973724425094</v>
      </c>
      <c r="AD372" s="44">
        <v>23.561861604547598</v>
      </c>
      <c r="AE372" s="60">
        <f t="shared" si="26"/>
        <v>8.9844921284757433</v>
      </c>
      <c r="AF372" s="17">
        <f t="shared" si="27"/>
        <v>177.07596100736893</v>
      </c>
      <c r="AG372" s="17">
        <f t="shared" si="28"/>
        <v>22.993911978674344</v>
      </c>
      <c r="AH372" s="17">
        <v>-9999</v>
      </c>
      <c r="AI372" s="17">
        <v>-9999</v>
      </c>
      <c r="AJ372" s="23">
        <v>71.583888033099996</v>
      </c>
      <c r="AK372" s="17">
        <v>-9999</v>
      </c>
      <c r="AL372" s="84">
        <v>9.6012742726331837</v>
      </c>
      <c r="AM372" s="38">
        <v>2.8866666666666667</v>
      </c>
      <c r="AN372" s="38">
        <v>2.0383333333333336</v>
      </c>
      <c r="AP372" s="35">
        <v>187</v>
      </c>
      <c r="AQ372" s="62">
        <v>1</v>
      </c>
      <c r="AR372" s="27">
        <v>25.213000000000001</v>
      </c>
      <c r="AS372" s="27">
        <v>24.6371</v>
      </c>
      <c r="AT372" s="84">
        <v>9.6012742726331837</v>
      </c>
      <c r="AU372" s="38">
        <v>2.8866666666666667</v>
      </c>
      <c r="AV372" s="29">
        <f>AVERAGE(AR372:AR373)</f>
        <v>25.150649999999999</v>
      </c>
      <c r="AW372" s="29">
        <f>AVERAGE(AS372:AS373)</f>
        <v>24.655549999999998</v>
      </c>
      <c r="AX372" s="29">
        <f>AVERAGE(AT372:AT373)</f>
        <v>9.6012742726331837</v>
      </c>
      <c r="AY372" s="29">
        <f>AVERAGE(AU372:AU373)</f>
        <v>3.0266666666666668</v>
      </c>
    </row>
    <row r="373" spans="1:51" x14ac:dyDescent="0.2">
      <c r="A373" s="35">
        <v>187</v>
      </c>
      <c r="B373" s="31">
        <v>1</v>
      </c>
      <c r="C373" s="32">
        <v>10</v>
      </c>
      <c r="D373" s="15">
        <v>1</v>
      </c>
      <c r="E373" s="15">
        <v>2012</v>
      </c>
      <c r="F373" s="62">
        <v>7</v>
      </c>
      <c r="G373" s="38">
        <v>7.0880000000000001</v>
      </c>
      <c r="H373" s="38">
        <v>4.6807490048953806</v>
      </c>
      <c r="I373" s="17">
        <v>203.91228455006063</v>
      </c>
      <c r="J373" s="17">
        <v>-9999</v>
      </c>
      <c r="K373" s="17">
        <v>-9999</v>
      </c>
      <c r="L373" s="17">
        <v>-9999</v>
      </c>
      <c r="M373" s="54">
        <v>0.11396453437225704</v>
      </c>
      <c r="N373" s="54">
        <v>0</v>
      </c>
      <c r="O373" s="208">
        <v>0</v>
      </c>
      <c r="P373" s="54">
        <v>5.5514752179801806E-2</v>
      </c>
      <c r="Q373" s="209">
        <v>6.4525176714464489</v>
      </c>
      <c r="R373" s="27">
        <v>8.0453146705911767</v>
      </c>
      <c r="S373" s="77">
        <v>2.4270508827237739E-3</v>
      </c>
      <c r="T373" s="25">
        <v>2101.4992803454925</v>
      </c>
      <c r="U373" s="25">
        <v>414.08359250589018</v>
      </c>
      <c r="V373" s="78">
        <v>36.793333333333329</v>
      </c>
      <c r="W373" s="17">
        <v>-9999</v>
      </c>
      <c r="X373" s="27">
        <v>36.798400000000001</v>
      </c>
      <c r="Y373" s="27">
        <v>25.0883</v>
      </c>
      <c r="Z373" s="27">
        <v>24.673999999999999</v>
      </c>
      <c r="AA373" s="202">
        <v>17.467361480349162</v>
      </c>
      <c r="AB373" s="202">
        <v>57.891062317591086</v>
      </c>
      <c r="AC373" s="44">
        <v>225.2645714325748</v>
      </c>
      <c r="AD373" s="44">
        <v>24.310812293940749</v>
      </c>
      <c r="AE373" s="60">
        <f t="shared" si="26"/>
        <v>10.81036139367667</v>
      </c>
      <c r="AF373" s="17">
        <f t="shared" si="27"/>
        <v>219.83465544312952</v>
      </c>
      <c r="AG373" s="17">
        <f t="shared" si="28"/>
        <v>23.724809499307845</v>
      </c>
      <c r="AH373" s="17">
        <v>-9999</v>
      </c>
      <c r="AI373" s="17">
        <v>-9999</v>
      </c>
      <c r="AJ373" s="17">
        <v>-9999</v>
      </c>
      <c r="AK373" s="17">
        <v>-9999</v>
      </c>
      <c r="AL373" s="17">
        <v>-9999</v>
      </c>
      <c r="AM373" s="38">
        <v>3.166666666666667</v>
      </c>
      <c r="AN373" s="38">
        <v>2.0283333333333333</v>
      </c>
      <c r="AP373" s="35">
        <v>187</v>
      </c>
      <c r="AQ373" s="62">
        <v>7</v>
      </c>
      <c r="AR373" s="27">
        <v>25.0883</v>
      </c>
      <c r="AS373" s="27">
        <v>24.673999999999999</v>
      </c>
      <c r="AT373" s="17"/>
      <c r="AU373" s="38">
        <v>3.166666666666667</v>
      </c>
    </row>
    <row r="374" spans="1:51" x14ac:dyDescent="0.2">
      <c r="A374" s="35">
        <v>188</v>
      </c>
      <c r="B374" s="31">
        <v>1</v>
      </c>
      <c r="C374" s="32">
        <v>7</v>
      </c>
      <c r="D374" s="15">
        <v>2</v>
      </c>
      <c r="E374" s="15">
        <v>2012</v>
      </c>
      <c r="F374" s="62">
        <v>1</v>
      </c>
      <c r="G374" s="38">
        <v>1.171</v>
      </c>
      <c r="H374" s="38">
        <v>4.8920134642387767</v>
      </c>
      <c r="I374" s="17">
        <v>212.99221006902596</v>
      </c>
      <c r="J374" s="17">
        <v>-9999</v>
      </c>
      <c r="K374" s="17">
        <v>-9999</v>
      </c>
      <c r="L374" s="17">
        <v>-9999</v>
      </c>
      <c r="M374" s="54">
        <v>0.23249027942291198</v>
      </c>
      <c r="N374" s="54">
        <v>0</v>
      </c>
      <c r="O374" s="69">
        <v>6.9552291340841024E-2</v>
      </c>
      <c r="P374" s="54">
        <v>8.6806108316682395E-2</v>
      </c>
      <c r="Q374" s="54">
        <v>1.1183827156904642</v>
      </c>
      <c r="R374" s="27">
        <v>8.036711113899571</v>
      </c>
      <c r="S374" s="77">
        <v>2.4067019533557232E-3</v>
      </c>
      <c r="T374" s="25">
        <v>2088.3905890558826</v>
      </c>
      <c r="U374" s="25">
        <v>386.63923705003992</v>
      </c>
      <c r="V374" s="82">
        <v>36.793999999999997</v>
      </c>
      <c r="W374" s="17">
        <v>-9999</v>
      </c>
      <c r="X374" s="27">
        <v>36.780900000000003</v>
      </c>
      <c r="Y374" s="27">
        <v>23.020499999999998</v>
      </c>
      <c r="Z374" s="27">
        <v>25.2791</v>
      </c>
      <c r="AA374" s="202">
        <v>57.683373124069007</v>
      </c>
      <c r="AB374" s="202">
        <v>27.587165279924669</v>
      </c>
      <c r="AC374" s="44">
        <v>174.80298068103414</v>
      </c>
      <c r="AD374" s="44">
        <v>25.06332421806675</v>
      </c>
      <c r="AE374" s="60">
        <f t="shared" si="26"/>
        <v>8.1368620147974298</v>
      </c>
      <c r="AF374" s="17">
        <f t="shared" si="27"/>
        <v>170.58942195865538</v>
      </c>
      <c r="AG374" s="17">
        <f t="shared" si="28"/>
        <v>24.459182412478533</v>
      </c>
      <c r="AH374" s="17">
        <v>-9999</v>
      </c>
      <c r="AI374" s="17">
        <v>-9999</v>
      </c>
      <c r="AJ374" s="23">
        <v>57.769476892199989</v>
      </c>
      <c r="AK374" s="17">
        <v>-9999</v>
      </c>
      <c r="AL374" s="38">
        <v>3.4641219926258771</v>
      </c>
      <c r="AM374" s="38">
        <v>0.60166666666666679</v>
      </c>
      <c r="AN374" s="38">
        <v>0.50083333333333324</v>
      </c>
      <c r="AP374" s="35">
        <v>188</v>
      </c>
      <c r="AQ374" s="62">
        <v>1</v>
      </c>
      <c r="AR374" s="27">
        <v>23.020499999999998</v>
      </c>
      <c r="AS374" s="27">
        <v>25.2791</v>
      </c>
      <c r="AT374" s="38">
        <v>3.4641219926258771</v>
      </c>
      <c r="AU374" s="38">
        <v>0.60166666666666679</v>
      </c>
      <c r="AV374" s="29">
        <f>AVERAGE(AR374:AR375)</f>
        <v>22.874849999999999</v>
      </c>
      <c r="AW374" s="29">
        <f>AVERAGE(AS374:AS375)</f>
        <v>25.321950000000001</v>
      </c>
      <c r="AX374" s="29">
        <f>AVERAGE(AT374:AT375)</f>
        <v>3.4641219926258771</v>
      </c>
      <c r="AY374" s="29">
        <f>AVERAGE(AU374:AU375)</f>
        <v>0.56416666666666671</v>
      </c>
    </row>
    <row r="375" spans="1:51" x14ac:dyDescent="0.2">
      <c r="A375" s="35">
        <v>188</v>
      </c>
      <c r="B375" s="31">
        <v>1</v>
      </c>
      <c r="C375" s="32">
        <v>7</v>
      </c>
      <c r="D375" s="15">
        <v>2</v>
      </c>
      <c r="E375" s="15">
        <v>2012</v>
      </c>
      <c r="F375" s="62">
        <v>7</v>
      </c>
      <c r="G375" s="38">
        <v>6.2519999999999998</v>
      </c>
      <c r="H375" s="38">
        <v>4.8977993240989885</v>
      </c>
      <c r="I375" s="17">
        <v>213.22775324420863</v>
      </c>
      <c r="J375" s="17">
        <v>-9999</v>
      </c>
      <c r="K375" s="17">
        <v>-9999</v>
      </c>
      <c r="L375" s="17">
        <v>-9999</v>
      </c>
      <c r="M375" s="54">
        <v>0.17102108695384083</v>
      </c>
      <c r="N375" s="54">
        <v>0</v>
      </c>
      <c r="O375" s="69">
        <v>3.9617396242404651E-2</v>
      </c>
      <c r="P375" s="54">
        <v>6.3618873784697064E-2</v>
      </c>
      <c r="Q375" s="54">
        <v>2.0313363624302569</v>
      </c>
      <c r="R375" s="27">
        <v>8.0387236264327679</v>
      </c>
      <c r="S375" s="77">
        <v>2.3996207202222025E-3</v>
      </c>
      <c r="T375" s="25">
        <v>2080.6970307261599</v>
      </c>
      <c r="U375" s="25">
        <v>378.76717418349079</v>
      </c>
      <c r="V375" s="82">
        <v>36.784333333333329</v>
      </c>
      <c r="W375" s="17">
        <v>-9999</v>
      </c>
      <c r="X375" s="27">
        <v>36.782699999999998</v>
      </c>
      <c r="Y375" s="27">
        <v>22.729199999999999</v>
      </c>
      <c r="Z375" s="27">
        <v>25.364799999999999</v>
      </c>
      <c r="AA375" s="202">
        <v>70.2704615292119</v>
      </c>
      <c r="AB375" s="202">
        <v>17.804463409411763</v>
      </c>
      <c r="AC375" s="44">
        <v>180.63483903619974</v>
      </c>
      <c r="AD375" s="44">
        <v>25.105585708348674</v>
      </c>
      <c r="AE375" s="60">
        <f t="shared" si="26"/>
        <v>8.3941736309363542</v>
      </c>
      <c r="AF375" s="17">
        <f t="shared" si="27"/>
        <v>176.28070560768981</v>
      </c>
      <c r="AG375" s="17">
        <f t="shared" si="28"/>
        <v>24.500425205766248</v>
      </c>
      <c r="AH375" s="17">
        <v>-9999</v>
      </c>
      <c r="AI375" s="17">
        <v>-9999</v>
      </c>
      <c r="AJ375" s="17">
        <v>-9999</v>
      </c>
      <c r="AK375" s="17">
        <v>-9999</v>
      </c>
      <c r="AL375" s="17">
        <v>-9999</v>
      </c>
      <c r="AM375" s="38">
        <v>0.52666666666666662</v>
      </c>
      <c r="AN375" s="38">
        <v>0.49083333333333345</v>
      </c>
      <c r="AP375" s="35">
        <v>188</v>
      </c>
      <c r="AQ375" s="62">
        <v>7</v>
      </c>
      <c r="AR375" s="27">
        <v>22.729199999999999</v>
      </c>
      <c r="AS375" s="27">
        <v>25.364799999999999</v>
      </c>
      <c r="AT375" s="17"/>
      <c r="AU375" s="38">
        <v>0.52666666666666662</v>
      </c>
    </row>
    <row r="376" spans="1:51" x14ac:dyDescent="0.2">
      <c r="A376" s="35">
        <v>189</v>
      </c>
      <c r="B376" s="31">
        <v>1</v>
      </c>
      <c r="C376" s="32">
        <v>16</v>
      </c>
      <c r="D376" s="15">
        <v>3</v>
      </c>
      <c r="E376" s="15">
        <v>2012</v>
      </c>
      <c r="F376" s="62">
        <v>1</v>
      </c>
      <c r="G376" s="38">
        <v>1.355</v>
      </c>
      <c r="H376" s="38">
        <v>5.6953152445425488</v>
      </c>
      <c r="I376" s="17">
        <v>247.98020416345653</v>
      </c>
      <c r="J376" s="17">
        <v>-9999</v>
      </c>
      <c r="K376" s="17">
        <v>-9999</v>
      </c>
      <c r="L376" s="17">
        <v>-9999</v>
      </c>
      <c r="M376" s="54">
        <v>0.15376892952538088</v>
      </c>
      <c r="N376" s="54">
        <v>4.23201697613486E-2</v>
      </c>
      <c r="O376" s="208">
        <v>4.1333745214469052E-2</v>
      </c>
      <c r="P376" s="54">
        <v>0.114777537472247</v>
      </c>
      <c r="Q376" s="54">
        <v>2.1460582074020915</v>
      </c>
      <c r="R376" s="27">
        <v>8.040359590058431</v>
      </c>
      <c r="S376" s="77">
        <v>2.4106905464405756E-3</v>
      </c>
      <c r="T376" s="25">
        <v>2090.7458677205191</v>
      </c>
      <c r="U376" s="25">
        <v>377.51043480276633</v>
      </c>
      <c r="V376" s="78">
        <v>36.68366666666666</v>
      </c>
      <c r="W376" s="17">
        <v>-9999</v>
      </c>
      <c r="X376" s="27">
        <v>36.6935</v>
      </c>
      <c r="Y376" s="27">
        <v>22.581199999999999</v>
      </c>
      <c r="Z376" s="27">
        <v>25.339700000000001</v>
      </c>
      <c r="AA376" s="202">
        <v>509.38387261275187</v>
      </c>
      <c r="AB376" s="202">
        <v>216.07548147930339</v>
      </c>
      <c r="AC376" s="87">
        <v>699.29068594482533</v>
      </c>
      <c r="AD376" s="90">
        <v>121.92011073982646</v>
      </c>
      <c r="AE376" s="90">
        <f t="shared" si="26"/>
        <v>6.6915878656251424</v>
      </c>
      <c r="AF376" s="88">
        <f t="shared" si="27"/>
        <v>682.43455249812177</v>
      </c>
      <c r="AG376" s="91">
        <f t="shared" si="28"/>
        <v>118.98127328957399</v>
      </c>
      <c r="AH376" s="17">
        <v>-9999</v>
      </c>
      <c r="AI376" s="17">
        <v>-9999</v>
      </c>
      <c r="AJ376" s="23">
        <v>59.976226009499989</v>
      </c>
      <c r="AK376" s="17">
        <v>-9999</v>
      </c>
      <c r="AL376" s="92">
        <v>32.455148070610278</v>
      </c>
      <c r="AM376" s="38">
        <v>4.4774999999999991</v>
      </c>
      <c r="AN376" s="38">
        <v>2.2125000000000004</v>
      </c>
      <c r="AP376" s="35">
        <v>189</v>
      </c>
      <c r="AQ376" s="62">
        <v>1</v>
      </c>
      <c r="AR376" s="27">
        <v>22.581199999999999</v>
      </c>
      <c r="AS376" s="27">
        <v>25.339700000000001</v>
      </c>
      <c r="AT376" s="92">
        <v>32.455148070610278</v>
      </c>
      <c r="AU376" s="38">
        <v>4.4774999999999991</v>
      </c>
      <c r="AV376" s="29">
        <f>AVERAGE(AR376:AR377)</f>
        <v>21.9788</v>
      </c>
      <c r="AW376" s="29">
        <f>AVERAGE(AS376:AS377)</f>
        <v>25.509650000000001</v>
      </c>
      <c r="AX376" s="29">
        <f>AVERAGE(AT376:AT377)</f>
        <v>25.430146219449298</v>
      </c>
      <c r="AY376" s="29">
        <f>AVERAGE(AU376:AU377)</f>
        <v>4.6862499999999994</v>
      </c>
    </row>
    <row r="377" spans="1:51" x14ac:dyDescent="0.2">
      <c r="A377" s="35">
        <v>189</v>
      </c>
      <c r="B377" s="31">
        <v>1</v>
      </c>
      <c r="C377" s="32">
        <v>16</v>
      </c>
      <c r="D377" s="15">
        <v>3</v>
      </c>
      <c r="E377" s="15">
        <v>2012</v>
      </c>
      <c r="F377" s="62">
        <v>7</v>
      </c>
      <c r="G377" s="38">
        <v>6.8209999999999997</v>
      </c>
      <c r="H377" s="38">
        <v>5.5402324874946007</v>
      </c>
      <c r="I377" s="17">
        <v>241.14708409689604</v>
      </c>
      <c r="J377" s="17">
        <v>-9999</v>
      </c>
      <c r="K377" s="17">
        <v>-9999</v>
      </c>
      <c r="L377" s="17">
        <v>-9999</v>
      </c>
      <c r="M377" s="54">
        <v>0.19173630225335903</v>
      </c>
      <c r="N377" s="54">
        <v>7.2313973034243556E-2</v>
      </c>
      <c r="O377" s="208">
        <v>0.54433794313498085</v>
      </c>
      <c r="P377" s="54">
        <v>0.13539659452439684</v>
      </c>
      <c r="Q377" s="54">
        <v>2.0635163179426317</v>
      </c>
      <c r="R377" s="27">
        <v>8.0276387702996015</v>
      </c>
      <c r="S377" s="77">
        <v>2.4150552898224409E-3</v>
      </c>
      <c r="T377" s="25">
        <v>2102.1531067492997</v>
      </c>
      <c r="U377" s="25">
        <v>372.70233773701528</v>
      </c>
      <c r="V377" s="78">
        <v>36.688000000000002</v>
      </c>
      <c r="W377" s="17">
        <v>-9999</v>
      </c>
      <c r="X377" s="27">
        <v>36.693100000000001</v>
      </c>
      <c r="Y377" s="27">
        <v>21.3764</v>
      </c>
      <c r="Z377" s="27">
        <v>25.679600000000001</v>
      </c>
      <c r="AA377" s="202">
        <v>417.21552072340143</v>
      </c>
      <c r="AB377" s="202">
        <v>136.40632036504644</v>
      </c>
      <c r="AC377" s="44">
        <v>50.890552643199463</v>
      </c>
      <c r="AD377" s="44">
        <v>11.618799818310492</v>
      </c>
      <c r="AE377" s="44">
        <f t="shared" si="26"/>
        <v>5.1100210301841189</v>
      </c>
      <c r="AF377" s="17">
        <f t="shared" si="27"/>
        <v>49.663855414462247</v>
      </c>
      <c r="AG377" s="17">
        <f t="shared" si="28"/>
        <v>11.338733110481597</v>
      </c>
      <c r="AH377" s="17">
        <v>-9999</v>
      </c>
      <c r="AI377" s="17">
        <v>-9999</v>
      </c>
      <c r="AJ377" s="17">
        <v>-9999</v>
      </c>
      <c r="AK377" s="17">
        <v>-9999</v>
      </c>
      <c r="AL377" s="92">
        <v>18.405144368288322</v>
      </c>
      <c r="AM377" s="38">
        <v>4.8950000000000005</v>
      </c>
      <c r="AN377" s="38">
        <v>2.0874999999999999</v>
      </c>
      <c r="AP377" s="35">
        <v>189</v>
      </c>
      <c r="AQ377" s="62">
        <v>7</v>
      </c>
      <c r="AR377" s="27">
        <v>21.3764</v>
      </c>
      <c r="AS377" s="27">
        <v>25.679600000000001</v>
      </c>
      <c r="AT377" s="92">
        <v>18.405144368288322</v>
      </c>
      <c r="AU377" s="38">
        <v>4.8950000000000005</v>
      </c>
    </row>
    <row r="378" spans="1:51" x14ac:dyDescent="0.2">
      <c r="A378" s="35">
        <v>190</v>
      </c>
      <c r="B378" s="31">
        <v>1</v>
      </c>
      <c r="C378" s="32">
        <v>10</v>
      </c>
      <c r="D378" s="15">
        <v>4</v>
      </c>
      <c r="E378" s="15">
        <v>2012</v>
      </c>
      <c r="F378" s="62">
        <v>1</v>
      </c>
      <c r="G378" s="38">
        <v>1.2210000000000001</v>
      </c>
      <c r="H378" s="38">
        <v>4.8184469089631135</v>
      </c>
      <c r="I378" s="17">
        <v>209.89275146582651</v>
      </c>
      <c r="J378" s="17">
        <v>-9999</v>
      </c>
      <c r="K378" s="17">
        <v>-9999</v>
      </c>
      <c r="L378" s="17">
        <v>-9999</v>
      </c>
      <c r="M378" s="54">
        <v>4.6350921859061062E-2</v>
      </c>
      <c r="N378" s="54">
        <v>0</v>
      </c>
      <c r="O378" s="208">
        <v>0</v>
      </c>
      <c r="P378" s="54">
        <v>2.339895610683752E-2</v>
      </c>
      <c r="Q378" s="54">
        <v>8.6766953386305579E-2</v>
      </c>
      <c r="R378" s="27">
        <v>8.041897133115814</v>
      </c>
      <c r="S378" s="77">
        <v>2.4194679414679095E-3</v>
      </c>
      <c r="T378" s="25">
        <v>2096.4051216045659</v>
      </c>
      <c r="U378" s="25">
        <v>411.38558907823568</v>
      </c>
      <c r="V378" s="78">
        <v>36.829666666666668</v>
      </c>
      <c r="W378" s="17">
        <v>-9999</v>
      </c>
      <c r="X378" s="27">
        <v>36.849200000000003</v>
      </c>
      <c r="Y378" s="27">
        <v>24.7988</v>
      </c>
      <c r="Z378" s="27">
        <v>24.801100000000002</v>
      </c>
      <c r="AA378" s="202">
        <v>43.934334099689515</v>
      </c>
      <c r="AB378" s="202">
        <v>23.52783688617837</v>
      </c>
      <c r="AC378" s="44">
        <v>167.3987522007466</v>
      </c>
      <c r="AD378" s="44">
        <v>23.748541153042201</v>
      </c>
      <c r="AE378" s="60">
        <f t="shared" si="26"/>
        <v>8.2236017351822284</v>
      </c>
      <c r="AF378" s="17">
        <f t="shared" si="27"/>
        <v>163.36366956255159</v>
      </c>
      <c r="AG378" s="17">
        <f t="shared" si="28"/>
        <v>23.1760916883402</v>
      </c>
      <c r="AH378" s="17">
        <v>-9999</v>
      </c>
      <c r="AI378" s="17">
        <v>-9999</v>
      </c>
      <c r="AJ378" s="23">
        <v>69.008305729999989</v>
      </c>
      <c r="AK378" s="17">
        <v>-9999</v>
      </c>
      <c r="AL378" s="38">
        <v>1.9677545041674824</v>
      </c>
      <c r="AM378" s="38">
        <v>0.3105</v>
      </c>
      <c r="AN378" s="38">
        <v>0.20625000000000004</v>
      </c>
      <c r="AP378" s="35">
        <v>190</v>
      </c>
      <c r="AQ378" s="62">
        <v>1</v>
      </c>
      <c r="AR378" s="27">
        <v>24.7988</v>
      </c>
      <c r="AS378" s="27">
        <v>24.801100000000002</v>
      </c>
      <c r="AT378" s="38">
        <v>1.9677545041674824</v>
      </c>
      <c r="AU378" s="38">
        <v>0.3105</v>
      </c>
      <c r="AV378" s="29">
        <f>AVERAGE(AR378:AR379)</f>
        <v>24.412500000000001</v>
      </c>
      <c r="AW378" s="29">
        <f>AVERAGE(AS378:AS379)</f>
        <v>24.914200000000001</v>
      </c>
      <c r="AX378" s="29">
        <f>AVERAGE(AT378:AT379)</f>
        <v>2.1547951501129528</v>
      </c>
      <c r="AY378" s="29">
        <f>AVERAGE(AU378:AU379)</f>
        <v>0.30775000000000002</v>
      </c>
    </row>
    <row r="379" spans="1:51" x14ac:dyDescent="0.2">
      <c r="A379" s="35">
        <v>190</v>
      </c>
      <c r="B379" s="31">
        <v>1</v>
      </c>
      <c r="C379" s="32">
        <v>10</v>
      </c>
      <c r="D379" s="15">
        <v>4</v>
      </c>
      <c r="E379" s="15">
        <v>2012</v>
      </c>
      <c r="F379" s="62">
        <v>7</v>
      </c>
      <c r="G379" s="38">
        <v>6.8879999999999999</v>
      </c>
      <c r="H379" s="38">
        <v>4.7777082659041019</v>
      </c>
      <c r="I379" s="17">
        <v>208.08833910732153</v>
      </c>
      <c r="J379" s="17">
        <v>-9999</v>
      </c>
      <c r="K379" s="17">
        <v>-9999</v>
      </c>
      <c r="L379" s="17">
        <v>-9999</v>
      </c>
      <c r="M379" s="54">
        <v>0.23999839776394238</v>
      </c>
      <c r="N379" s="54">
        <v>0</v>
      </c>
      <c r="O379" s="208">
        <v>0</v>
      </c>
      <c r="P379" s="54">
        <v>4.0845967864201693E-2</v>
      </c>
      <c r="Q379" s="54">
        <v>0.24172412162227314</v>
      </c>
      <c r="R379" s="27">
        <v>8.0386681691258524</v>
      </c>
      <c r="S379" s="77">
        <v>2.4186647750653518E-3</v>
      </c>
      <c r="T379" s="25">
        <v>2097.6425063072579</v>
      </c>
      <c r="U379" s="25">
        <v>402.18809911454537</v>
      </c>
      <c r="V379" s="78">
        <v>36.825000000000003</v>
      </c>
      <c r="W379" s="17">
        <v>-9999</v>
      </c>
      <c r="X379" s="27">
        <v>36.839399999999998</v>
      </c>
      <c r="Y379" s="27">
        <v>24.026199999999999</v>
      </c>
      <c r="Z379" s="27">
        <v>25.0273</v>
      </c>
      <c r="AA379" s="202">
        <v>98.368052351866666</v>
      </c>
      <c r="AB379" s="202">
        <v>24.791558944889015</v>
      </c>
      <c r="AC379" s="44">
        <v>136.94437569858019</v>
      </c>
      <c r="AD379" s="44">
        <v>19.436724238861611</v>
      </c>
      <c r="AE379" s="60">
        <f t="shared" si="26"/>
        <v>8.2199261743689629</v>
      </c>
      <c r="AF379" s="17">
        <f t="shared" si="27"/>
        <v>133.64338411103756</v>
      </c>
      <c r="AG379" s="17">
        <f t="shared" si="28"/>
        <v>18.968209465074278</v>
      </c>
      <c r="AH379" s="17">
        <v>-9999</v>
      </c>
      <c r="AI379" s="17">
        <v>-9999</v>
      </c>
      <c r="AJ379" s="17">
        <v>-9999</v>
      </c>
      <c r="AK379" s="17">
        <v>-9999</v>
      </c>
      <c r="AL379" s="38">
        <v>2.3418357960584228</v>
      </c>
      <c r="AM379" s="38">
        <v>0.30500000000000005</v>
      </c>
      <c r="AN379" s="38">
        <v>0.27249999999999996</v>
      </c>
      <c r="AP379" s="35">
        <v>190</v>
      </c>
      <c r="AQ379" s="62">
        <v>7</v>
      </c>
      <c r="AR379" s="27">
        <v>24.026199999999999</v>
      </c>
      <c r="AS379" s="27">
        <v>25.0273</v>
      </c>
      <c r="AT379" s="38">
        <v>2.3418357960584228</v>
      </c>
      <c r="AU379" s="38">
        <v>0.30500000000000005</v>
      </c>
      <c r="AV379" s="29"/>
      <c r="AW379" s="29"/>
      <c r="AX379" s="29"/>
      <c r="AY379" s="29"/>
    </row>
    <row r="380" spans="1:51" x14ac:dyDescent="0.2">
      <c r="A380" s="35">
        <v>191</v>
      </c>
      <c r="B380" s="31">
        <v>2</v>
      </c>
      <c r="C380" s="32">
        <v>15</v>
      </c>
      <c r="D380" s="15">
        <v>5</v>
      </c>
      <c r="E380" s="15">
        <v>2012</v>
      </c>
      <c r="F380" s="62">
        <v>1</v>
      </c>
      <c r="G380" s="38">
        <v>0.73599999999999999</v>
      </c>
      <c r="H380" s="23">
        <v>4.6100395273041146</v>
      </c>
      <c r="I380" s="79">
        <v>201.01708888149614</v>
      </c>
      <c r="J380" s="17">
        <v>-9999</v>
      </c>
      <c r="K380" s="17">
        <v>-9999</v>
      </c>
      <c r="L380" s="17">
        <v>-9999</v>
      </c>
      <c r="M380" s="69">
        <v>0.19073399783193634</v>
      </c>
      <c r="N380" s="76">
        <v>0</v>
      </c>
      <c r="O380" s="76">
        <v>0</v>
      </c>
      <c r="P380" s="69">
        <v>5.2302577840320247E-2</v>
      </c>
      <c r="Q380" s="69">
        <v>1.5516637293283437</v>
      </c>
      <c r="R380" s="27">
        <v>8.0551299770422382</v>
      </c>
      <c r="S380" s="93">
        <v>2.443689789323127E-3</v>
      </c>
      <c r="T380" s="25">
        <v>2111.7264979348906</v>
      </c>
      <c r="U380" s="25">
        <v>441.07468321323091</v>
      </c>
      <c r="V380" s="94">
        <v>36.411666666666669</v>
      </c>
      <c r="W380" s="17">
        <v>-9999</v>
      </c>
      <c r="X380" s="27">
        <v>36.620600000000003</v>
      </c>
      <c r="Y380" s="27">
        <v>27.182200000000002</v>
      </c>
      <c r="Z380" s="27">
        <v>23.880400000000002</v>
      </c>
      <c r="AA380" s="17">
        <v>-9999</v>
      </c>
      <c r="AB380" s="17">
        <v>-9999</v>
      </c>
      <c r="AC380" s="74">
        <v>106.4933561483686</v>
      </c>
      <c r="AD380" s="74">
        <v>12.054590723303102</v>
      </c>
      <c r="AE380" s="44">
        <f t="shared" si="26"/>
        <v>10.306633521749259</v>
      </c>
      <c r="AF380" s="19">
        <f t="shared" si="27"/>
        <v>103.92637469344062</v>
      </c>
      <c r="AG380" s="19">
        <f t="shared" si="28"/>
        <v>11.764019443059532</v>
      </c>
      <c r="AH380" s="17">
        <v>-9999</v>
      </c>
      <c r="AI380" s="17">
        <v>-9999</v>
      </c>
      <c r="AJ380" s="23">
        <v>72.774970889999992</v>
      </c>
      <c r="AK380" s="17">
        <v>-9999</v>
      </c>
      <c r="AL380" s="38">
        <v>1.7087644577201901</v>
      </c>
      <c r="AM380" s="38">
        <v>0.15535000000000002</v>
      </c>
      <c r="AN380" s="38">
        <v>0.167375</v>
      </c>
      <c r="AP380" s="35">
        <v>191</v>
      </c>
      <c r="AQ380" s="62">
        <v>1</v>
      </c>
      <c r="AR380" s="27">
        <v>27.182200000000002</v>
      </c>
      <c r="AS380" s="27">
        <v>23.880400000000002</v>
      </c>
      <c r="AT380" s="38">
        <v>1.7087644577201901</v>
      </c>
      <c r="AU380" s="38">
        <v>0.15535000000000002</v>
      </c>
      <c r="AV380" s="29">
        <f>AVERAGE(AR380:AR381)</f>
        <v>27.100650000000002</v>
      </c>
      <c r="AW380" s="29">
        <f>AVERAGE(AS380:AS381)</f>
        <v>23.906500000000001</v>
      </c>
      <c r="AX380" s="29">
        <f>AVERAGE(AT380:AT381)</f>
        <v>1.7087644577201901</v>
      </c>
      <c r="AY380" s="29">
        <f>AVERAGE(AU380:AU381)</f>
        <v>0.14226875</v>
      </c>
    </row>
    <row r="381" spans="1:51" x14ac:dyDescent="0.2">
      <c r="A381" s="35">
        <v>191</v>
      </c>
      <c r="B381" s="31">
        <v>2</v>
      </c>
      <c r="C381" s="32">
        <v>15</v>
      </c>
      <c r="D381" s="15">
        <v>5</v>
      </c>
      <c r="E381" s="15">
        <v>2012</v>
      </c>
      <c r="F381" s="62">
        <v>7</v>
      </c>
      <c r="G381" s="38">
        <v>7.3390000000000004</v>
      </c>
      <c r="H381" s="23">
        <v>4.6022289208116272</v>
      </c>
      <c r="I381" s="79">
        <v>200.66545940894147</v>
      </c>
      <c r="J381" s="17">
        <v>-9999</v>
      </c>
      <c r="K381" s="17">
        <v>-9999</v>
      </c>
      <c r="L381" s="17">
        <v>-9999</v>
      </c>
      <c r="M381" s="69">
        <v>0.15672892570655525</v>
      </c>
      <c r="N381" s="76">
        <v>0</v>
      </c>
      <c r="O381" s="69">
        <v>0</v>
      </c>
      <c r="P381" s="69">
        <v>3.8665836373667287E-2</v>
      </c>
      <c r="Q381" s="69">
        <v>1.6071964710129589</v>
      </c>
      <c r="R381" s="27">
        <v>8.05718381710237</v>
      </c>
      <c r="S381" s="93">
        <v>2.4593019003045359E-3</v>
      </c>
      <c r="T381" s="25">
        <v>2124.5615334370973</v>
      </c>
      <c r="U381" s="25">
        <v>438.68840465164527</v>
      </c>
      <c r="V381" s="94">
        <v>36.401666666666671</v>
      </c>
      <c r="W381" s="17">
        <v>-9999</v>
      </c>
      <c r="X381" s="27">
        <v>36.619399999999999</v>
      </c>
      <c r="Y381" s="27">
        <v>27.019100000000002</v>
      </c>
      <c r="Z381" s="27">
        <v>23.932600000000001</v>
      </c>
      <c r="AA381" s="17">
        <v>-9999</v>
      </c>
      <c r="AB381" s="17">
        <v>-9999</v>
      </c>
      <c r="AC381" s="74">
        <v>117.5524608952342</v>
      </c>
      <c r="AD381" s="74">
        <v>12.796390559281344</v>
      </c>
      <c r="AE381" s="44">
        <f t="shared" si="26"/>
        <v>10.717439193166415</v>
      </c>
      <c r="AF381" s="19">
        <f t="shared" si="27"/>
        <v>114.71890396724331</v>
      </c>
      <c r="AG381" s="19">
        <f t="shared" si="28"/>
        <v>12.487938478853659</v>
      </c>
      <c r="AH381" s="17">
        <v>-9999</v>
      </c>
      <c r="AI381" s="17">
        <v>-9999</v>
      </c>
      <c r="AJ381" s="17">
        <v>-9999</v>
      </c>
      <c r="AK381" s="17">
        <v>-9999</v>
      </c>
      <c r="AL381" s="17">
        <v>-9999</v>
      </c>
      <c r="AM381" s="38">
        <v>0.12918750000000001</v>
      </c>
      <c r="AN381" s="38">
        <v>0.17696249999999999</v>
      </c>
      <c r="AP381" s="35">
        <v>191</v>
      </c>
      <c r="AQ381" s="62">
        <v>7</v>
      </c>
      <c r="AR381" s="27">
        <v>27.019100000000002</v>
      </c>
      <c r="AS381" s="27">
        <v>23.932600000000001</v>
      </c>
      <c r="AT381" s="17"/>
      <c r="AU381" s="38">
        <v>0.12918750000000001</v>
      </c>
    </row>
    <row r="382" spans="1:51" x14ac:dyDescent="0.2">
      <c r="A382" s="35">
        <v>193</v>
      </c>
      <c r="B382" s="31">
        <v>1</v>
      </c>
      <c r="C382" s="32">
        <v>26</v>
      </c>
      <c r="D382" s="15">
        <v>7</v>
      </c>
      <c r="E382" s="15">
        <v>2012</v>
      </c>
      <c r="F382" s="62">
        <v>1</v>
      </c>
      <c r="G382" s="38">
        <v>1.6060000000000001</v>
      </c>
      <c r="H382" s="23">
        <v>4.665902030249848</v>
      </c>
      <c r="I382" s="79">
        <v>203.41235826045445</v>
      </c>
      <c r="J382" s="17">
        <v>-9999</v>
      </c>
      <c r="K382" s="17">
        <v>-9999</v>
      </c>
      <c r="L382" s="17">
        <v>-9999</v>
      </c>
      <c r="M382" s="69">
        <v>0.11253686571305808</v>
      </c>
      <c r="N382" s="76">
        <v>0</v>
      </c>
      <c r="O382" s="69">
        <v>0</v>
      </c>
      <c r="P382" s="76">
        <v>1.1134274865199321E-2</v>
      </c>
      <c r="Q382" s="76">
        <v>1.6178131311855002</v>
      </c>
      <c r="R382" s="27">
        <v>8.0460514456703738</v>
      </c>
      <c r="S382" s="93">
        <v>2.3990907185833512E-3</v>
      </c>
      <c r="T382" s="25">
        <v>2077.4160798361331</v>
      </c>
      <c r="U382" s="25">
        <v>438.18205549857078</v>
      </c>
      <c r="V382" s="94">
        <v>36.598333333333329</v>
      </c>
      <c r="W382" s="17">
        <v>-9999</v>
      </c>
      <c r="X382" s="27">
        <v>36.5852</v>
      </c>
      <c r="Y382" s="27">
        <v>26.846800000000002</v>
      </c>
      <c r="Z382" s="27">
        <v>23.961500000000001</v>
      </c>
      <c r="AA382" s="17">
        <v>-9999</v>
      </c>
      <c r="AB382" s="17">
        <v>-9999</v>
      </c>
      <c r="AC382" s="44">
        <v>112.9843053868332</v>
      </c>
      <c r="AD382" s="44">
        <v>18.126853072701124</v>
      </c>
      <c r="AE382" s="44">
        <f t="shared" si="26"/>
        <v>7.2718095315627407</v>
      </c>
      <c r="AF382" s="19">
        <f t="shared" si="27"/>
        <v>110.26086209313283</v>
      </c>
      <c r="AG382" s="19">
        <f t="shared" si="28"/>
        <v>17.68991224036413</v>
      </c>
      <c r="AH382" s="17">
        <v>-9999</v>
      </c>
      <c r="AI382" s="17">
        <v>-9999</v>
      </c>
      <c r="AJ382" s="210">
        <v>78.391343643449986</v>
      </c>
      <c r="AK382" s="17">
        <v>-9999</v>
      </c>
      <c r="AL382" s="38">
        <v>1.2504625145334445</v>
      </c>
      <c r="AM382" s="23">
        <v>0.2543125</v>
      </c>
      <c r="AN382" s="23">
        <v>0.15396875000000002</v>
      </c>
      <c r="AP382" s="35">
        <v>193</v>
      </c>
      <c r="AQ382" s="62">
        <v>1</v>
      </c>
      <c r="AR382" s="27">
        <v>26.846800000000002</v>
      </c>
      <c r="AS382" s="27">
        <v>23.961500000000001</v>
      </c>
      <c r="AT382" s="38">
        <v>1.2504625145334445</v>
      </c>
      <c r="AU382" s="23">
        <v>0.2543125</v>
      </c>
      <c r="AV382" s="29">
        <f>AVERAGE(AR382:AR383)</f>
        <v>26.47475</v>
      </c>
      <c r="AW382" s="29">
        <f>AVERAGE(AS382:AS383)</f>
        <v>24.107199999999999</v>
      </c>
      <c r="AX382" s="29">
        <f>AVERAGE(AT382:AT383)</f>
        <v>2.2148485670945188</v>
      </c>
      <c r="AY382" s="29">
        <f>AVERAGE(AU382:AU383)</f>
        <v>0.26211249999999997</v>
      </c>
    </row>
    <row r="383" spans="1:51" x14ac:dyDescent="0.2">
      <c r="A383" s="35">
        <v>193</v>
      </c>
      <c r="B383" s="31">
        <v>1</v>
      </c>
      <c r="C383" s="32">
        <v>26</v>
      </c>
      <c r="D383" s="15">
        <v>7</v>
      </c>
      <c r="E383" s="15">
        <v>2012</v>
      </c>
      <c r="F383" s="62">
        <v>7</v>
      </c>
      <c r="G383" s="38">
        <v>7.0880000000000001</v>
      </c>
      <c r="H383" s="23">
        <v>4.4161874853741399</v>
      </c>
      <c r="I383" s="79">
        <v>192.51622562900977</v>
      </c>
      <c r="J383" s="17">
        <v>-9999</v>
      </c>
      <c r="K383" s="17">
        <v>-9999</v>
      </c>
      <c r="L383" s="17">
        <v>-9999</v>
      </c>
      <c r="M383" s="69">
        <v>0</v>
      </c>
      <c r="N383" s="76">
        <v>0</v>
      </c>
      <c r="O383" s="69">
        <v>0</v>
      </c>
      <c r="P383" s="76">
        <v>0</v>
      </c>
      <c r="Q383" s="76">
        <v>1.613869739815738</v>
      </c>
      <c r="R383" s="27">
        <v>8.0440579985086433</v>
      </c>
      <c r="S383" s="93">
        <v>2.3979534875176092E-3</v>
      </c>
      <c r="T383" s="25">
        <v>2077.0961293764331</v>
      </c>
      <c r="U383" s="25">
        <v>427.45294484440632</v>
      </c>
      <c r="V383" s="94">
        <v>36.581666666666671</v>
      </c>
      <c r="W383" s="17">
        <v>-9999</v>
      </c>
      <c r="X383" s="27">
        <v>36.6584</v>
      </c>
      <c r="Y383" s="27">
        <v>26.102699999999999</v>
      </c>
      <c r="Z383" s="27">
        <v>24.2529</v>
      </c>
      <c r="AA383" s="17">
        <v>-9999</v>
      </c>
      <c r="AB383" s="17">
        <v>-9999</v>
      </c>
      <c r="AC383" s="44">
        <v>134.07735610474998</v>
      </c>
      <c r="AD383" s="44">
        <v>21.400947725544849</v>
      </c>
      <c r="AE383" s="44">
        <f t="shared" si="26"/>
        <v>7.3091894867579246</v>
      </c>
      <c r="AF383" s="19">
        <f t="shared" si="27"/>
        <v>130.84547292353858</v>
      </c>
      <c r="AG383" s="19">
        <f t="shared" si="28"/>
        <v>20.885086098901972</v>
      </c>
      <c r="AH383" s="17">
        <v>-9999</v>
      </c>
      <c r="AI383" s="17">
        <v>-9999</v>
      </c>
      <c r="AJ383" s="17">
        <v>-9999</v>
      </c>
      <c r="AK383" s="17">
        <v>-9999</v>
      </c>
      <c r="AL383" s="38">
        <v>3.1792346196555932</v>
      </c>
      <c r="AM383" s="23">
        <v>0.2699125</v>
      </c>
      <c r="AN383" s="23">
        <v>0.16128124999999999</v>
      </c>
      <c r="AP383" s="35">
        <v>193</v>
      </c>
      <c r="AQ383" s="62">
        <v>7</v>
      </c>
      <c r="AR383" s="27">
        <v>26.102699999999999</v>
      </c>
      <c r="AS383" s="27">
        <v>24.2529</v>
      </c>
      <c r="AT383" s="38">
        <v>3.1792346196555932</v>
      </c>
      <c r="AU383" s="23">
        <v>0.2699125</v>
      </c>
    </row>
    <row r="384" spans="1:51" x14ac:dyDescent="0.2">
      <c r="A384" s="35">
        <v>194</v>
      </c>
      <c r="B384" s="31">
        <v>1</v>
      </c>
      <c r="C384" s="32">
        <v>14</v>
      </c>
      <c r="D384" s="15">
        <v>8</v>
      </c>
      <c r="E384" s="15">
        <v>2012</v>
      </c>
      <c r="F384" s="62">
        <v>1</v>
      </c>
      <c r="G384" s="38">
        <v>1.07</v>
      </c>
      <c r="H384" s="23">
        <v>4.5255972888822029</v>
      </c>
      <c r="I384" s="79">
        <v>197.40436833002639</v>
      </c>
      <c r="J384" s="17">
        <v>-9999</v>
      </c>
      <c r="K384" s="17">
        <v>-9999</v>
      </c>
      <c r="L384" s="17">
        <v>-9999</v>
      </c>
      <c r="M384" s="69">
        <v>0.86825953310066017</v>
      </c>
      <c r="N384" s="69">
        <v>0</v>
      </c>
      <c r="O384" s="69">
        <v>0.32941549286241645</v>
      </c>
      <c r="P384" s="69">
        <v>4.8051687201608802E-2</v>
      </c>
      <c r="Q384" s="95">
        <v>1.4604977569090767</v>
      </c>
      <c r="R384" s="27">
        <v>8.0703361717097994</v>
      </c>
      <c r="S384" s="77">
        <v>2.3957744341107962E-3</v>
      </c>
      <c r="T384" s="25">
        <v>2060.2358146767147</v>
      </c>
      <c r="U384" s="25">
        <v>432.1268882103771</v>
      </c>
      <c r="V384" s="94">
        <v>36.451999999999998</v>
      </c>
      <c r="W384" s="17">
        <v>-9999</v>
      </c>
      <c r="X384" s="27">
        <v>36.4512</v>
      </c>
      <c r="Y384" s="27">
        <v>28.238700000000001</v>
      </c>
      <c r="Z384" s="27">
        <v>23.407800000000002</v>
      </c>
      <c r="AA384" s="17">
        <v>-9999</v>
      </c>
      <c r="AB384" s="17">
        <v>-9999</v>
      </c>
      <c r="AC384" s="44">
        <v>115.81038676743022</v>
      </c>
      <c r="AD384" s="44">
        <v>13.547354371869861</v>
      </c>
      <c r="AE384" s="44">
        <f t="shared" si="26"/>
        <v>9.9733212985028405</v>
      </c>
      <c r="AF384" s="19">
        <f t="shared" si="27"/>
        <v>113.01882186730772</v>
      </c>
      <c r="AG384" s="19">
        <f t="shared" si="28"/>
        <v>13.220800597120974</v>
      </c>
      <c r="AH384" s="17">
        <v>-9999</v>
      </c>
      <c r="AI384" s="17">
        <v>-9999</v>
      </c>
      <c r="AJ384" s="210">
        <v>80.926342629449991</v>
      </c>
      <c r="AK384" s="17">
        <v>-9999</v>
      </c>
      <c r="AL384" s="38">
        <v>1.4547005354858622</v>
      </c>
      <c r="AM384" s="23">
        <v>0.11212499999999999</v>
      </c>
      <c r="AN384" s="23">
        <v>8.604375000000003E-2</v>
      </c>
      <c r="AP384" s="35">
        <v>194</v>
      </c>
      <c r="AQ384" s="62">
        <v>1</v>
      </c>
      <c r="AR384" s="27">
        <v>28.238700000000001</v>
      </c>
      <c r="AS384" s="27">
        <v>23.407800000000002</v>
      </c>
      <c r="AT384" s="38">
        <v>1.4547005354858622</v>
      </c>
      <c r="AU384" s="23">
        <v>0.11212499999999999</v>
      </c>
      <c r="AV384" s="29">
        <f>AVERAGE(AR384:AR385)</f>
        <v>28.0002</v>
      </c>
      <c r="AW384" s="29">
        <f>AVERAGE(AS384:AS385)</f>
        <v>23.49155</v>
      </c>
      <c r="AX384" s="29">
        <f>AVERAGE(AT384:AT385)</f>
        <v>1.4547005354858622</v>
      </c>
      <c r="AY384" s="29">
        <f>AVERAGE(AU384:AU385)</f>
        <v>0.12366249999999998</v>
      </c>
    </row>
    <row r="385" spans="1:51" x14ac:dyDescent="0.2">
      <c r="A385" s="35">
        <v>194</v>
      </c>
      <c r="B385" s="31">
        <v>1</v>
      </c>
      <c r="C385" s="32">
        <v>14</v>
      </c>
      <c r="D385" s="15">
        <v>8</v>
      </c>
      <c r="E385" s="15">
        <v>2012</v>
      </c>
      <c r="F385" s="62">
        <v>7</v>
      </c>
      <c r="G385" s="38">
        <v>7.3390000000000004</v>
      </c>
      <c r="H385" s="23">
        <v>4.5658560924420293</v>
      </c>
      <c r="I385" s="79">
        <v>199.12623395351463</v>
      </c>
      <c r="J385" s="17">
        <v>-9999</v>
      </c>
      <c r="K385" s="17">
        <v>-9999</v>
      </c>
      <c r="L385" s="17">
        <v>-9999</v>
      </c>
      <c r="M385" s="69">
        <v>0</v>
      </c>
      <c r="N385" s="69">
        <v>0</v>
      </c>
      <c r="O385" s="69">
        <v>0</v>
      </c>
      <c r="P385" s="69">
        <v>1.2771823391317536E-2</v>
      </c>
      <c r="Q385" s="95">
        <v>1.2172513311559101</v>
      </c>
      <c r="R385" s="27">
        <v>8.0748390711640035</v>
      </c>
      <c r="S385" s="77">
        <v>2.4063980195106107E-3</v>
      </c>
      <c r="T385" s="25">
        <v>2066.5189495307054</v>
      </c>
      <c r="U385" s="25">
        <v>419.9961026819775</v>
      </c>
      <c r="V385" s="94">
        <v>36.467666666666666</v>
      </c>
      <c r="W385" s="17">
        <v>-9999</v>
      </c>
      <c r="X385" s="27">
        <v>36.465499999999999</v>
      </c>
      <c r="Y385" s="27">
        <v>27.761700000000001</v>
      </c>
      <c r="Z385" s="27">
        <v>23.575299999999999</v>
      </c>
      <c r="AA385" s="17">
        <v>-9999</v>
      </c>
      <c r="AB385" s="17">
        <v>-9999</v>
      </c>
      <c r="AC385" s="44">
        <v>114.60905284006962</v>
      </c>
      <c r="AD385" s="44">
        <v>16.754891501171109</v>
      </c>
      <c r="AE385" s="44">
        <f t="shared" si="26"/>
        <v>7.9803895857757112</v>
      </c>
      <c r="AF385" s="19">
        <f t="shared" si="27"/>
        <v>111.84644563293611</v>
      </c>
      <c r="AG385" s="19">
        <f t="shared" si="28"/>
        <v>16.351021275662251</v>
      </c>
      <c r="AH385" s="17">
        <v>-9999</v>
      </c>
      <c r="AI385" s="17">
        <v>-9999</v>
      </c>
      <c r="AJ385" s="17">
        <v>-9999</v>
      </c>
      <c r="AK385" s="17">
        <v>-9999</v>
      </c>
      <c r="AL385" s="17">
        <v>-9999</v>
      </c>
      <c r="AM385" s="23">
        <v>0.13519999999999999</v>
      </c>
      <c r="AN385" s="23">
        <v>0.10172500000000002</v>
      </c>
      <c r="AP385" s="35">
        <v>194</v>
      </c>
      <c r="AQ385" s="62">
        <v>7</v>
      </c>
      <c r="AR385" s="27">
        <v>27.761700000000001</v>
      </c>
      <c r="AS385" s="27">
        <v>23.575299999999999</v>
      </c>
      <c r="AT385" s="17"/>
      <c r="AU385" s="23">
        <v>0.13519999999999999</v>
      </c>
    </row>
    <row r="386" spans="1:51" x14ac:dyDescent="0.2">
      <c r="A386" s="35">
        <v>195</v>
      </c>
      <c r="B386" s="31">
        <v>1</v>
      </c>
      <c r="C386" s="32">
        <v>10</v>
      </c>
      <c r="D386" s="15">
        <v>9</v>
      </c>
      <c r="E386" s="15">
        <v>2012</v>
      </c>
      <c r="F386" s="62">
        <v>1</v>
      </c>
      <c r="G386" s="38">
        <v>1.087</v>
      </c>
      <c r="H386" s="23">
        <v>4.4731718707282297</v>
      </c>
      <c r="I386" s="79">
        <v>195.11098175083697</v>
      </c>
      <c r="J386" s="17">
        <v>-9999</v>
      </c>
      <c r="K386" s="17">
        <v>-9999</v>
      </c>
      <c r="L386" s="17">
        <v>-9999</v>
      </c>
      <c r="M386" s="69">
        <v>0.20418260105244698</v>
      </c>
      <c r="N386" s="69">
        <v>3.6754169872782174E-3</v>
      </c>
      <c r="O386" s="69">
        <v>0</v>
      </c>
      <c r="P386" s="69">
        <v>7.7672015816288464E-2</v>
      </c>
      <c r="Q386" s="69">
        <v>2.2775059210940403</v>
      </c>
      <c r="R386" s="27">
        <v>8.0569011308202363</v>
      </c>
      <c r="S386" s="77">
        <v>2.3924349817707434E-3</v>
      </c>
      <c r="T386" s="25">
        <v>2065.0759043938701</v>
      </c>
      <c r="U386" s="25">
        <v>440.58905078092903</v>
      </c>
      <c r="V386" s="94">
        <v>36.498266666666666</v>
      </c>
      <c r="W386" s="17">
        <v>-9999</v>
      </c>
      <c r="X386" s="27">
        <v>36.494599999999998</v>
      </c>
      <c r="Y386" s="27">
        <v>27.837399999999999</v>
      </c>
      <c r="Z386" s="27">
        <v>23.572500000000002</v>
      </c>
      <c r="AA386" s="17">
        <v>-9999</v>
      </c>
      <c r="AB386" s="17">
        <v>-9999</v>
      </c>
      <c r="AC386" s="17">
        <v>-9999</v>
      </c>
      <c r="AD386" s="17">
        <v>-9999</v>
      </c>
      <c r="AE386" s="17">
        <v>-9999</v>
      </c>
      <c r="AF386" s="17">
        <v>-9999</v>
      </c>
      <c r="AG386" s="17">
        <v>-9999</v>
      </c>
      <c r="AH386" s="17">
        <v>-9999</v>
      </c>
      <c r="AI386" s="17">
        <v>-9999</v>
      </c>
      <c r="AJ386" s="23">
        <v>70.561734275294995</v>
      </c>
      <c r="AK386" s="17">
        <v>-9999</v>
      </c>
      <c r="AL386" s="38">
        <v>2.0325460722654496</v>
      </c>
      <c r="AM386" s="23">
        <v>0.16623750000000001</v>
      </c>
      <c r="AN386" s="23">
        <v>0.11090624999999996</v>
      </c>
      <c r="AP386" s="35">
        <v>195</v>
      </c>
      <c r="AQ386" s="62">
        <v>1</v>
      </c>
      <c r="AR386" s="27">
        <v>27.837399999999999</v>
      </c>
      <c r="AS386" s="27">
        <v>23.572500000000002</v>
      </c>
      <c r="AT386" s="38">
        <v>2.0325460722654496</v>
      </c>
      <c r="AU386" s="23">
        <v>0.16623750000000001</v>
      </c>
      <c r="AV386" s="29">
        <f>AVERAGE(AR386:AR387)</f>
        <v>27.305199999999999</v>
      </c>
      <c r="AW386" s="29">
        <f>AVERAGE(AS386:AS387)</f>
        <v>23.753250000000001</v>
      </c>
      <c r="AX386" s="29">
        <f>AVERAGE(AT386:AT387)</f>
        <v>2.0325460722654496</v>
      </c>
      <c r="AY386" s="29">
        <f>AVERAGE(AU386:AU387)</f>
        <v>0.16623750000000001</v>
      </c>
    </row>
    <row r="387" spans="1:51" x14ac:dyDescent="0.2">
      <c r="A387" s="35">
        <v>195</v>
      </c>
      <c r="B387" s="31">
        <v>1</v>
      </c>
      <c r="C387" s="32">
        <v>10</v>
      </c>
      <c r="D387" s="15">
        <v>9</v>
      </c>
      <c r="E387" s="15">
        <v>2012</v>
      </c>
      <c r="F387" s="62">
        <v>7</v>
      </c>
      <c r="G387" s="38">
        <v>6.8380000000000001</v>
      </c>
      <c r="H387" s="23">
        <v>4.4844609399942561</v>
      </c>
      <c r="I387" s="79">
        <v>195.53008617901767</v>
      </c>
      <c r="J387" s="17">
        <v>-9999</v>
      </c>
      <c r="K387" s="17">
        <v>-9999</v>
      </c>
      <c r="L387" s="17">
        <v>-9999</v>
      </c>
      <c r="M387" s="69">
        <v>0.24973525515990741</v>
      </c>
      <c r="N387" s="69">
        <v>3.0586588343416697E-3</v>
      </c>
      <c r="O387" s="69">
        <v>0</v>
      </c>
      <c r="P387" s="69">
        <v>8.5243085558598664E-2</v>
      </c>
      <c r="Q387" s="69">
        <v>2.552909334132361</v>
      </c>
      <c r="R387" s="27">
        <v>8.0736111549997815</v>
      </c>
      <c r="S387" s="77">
        <v>2.3889676919447165E-3</v>
      </c>
      <c r="T387" s="25">
        <v>2050.9364702738608</v>
      </c>
      <c r="U387" s="25">
        <v>401.80751098023615</v>
      </c>
      <c r="V387" s="94">
        <v>36.490466666666663</v>
      </c>
      <c r="W387" s="17">
        <v>-9999</v>
      </c>
      <c r="X387" s="27">
        <v>36.517499999999998</v>
      </c>
      <c r="Y387" s="27">
        <v>26.773</v>
      </c>
      <c r="Z387" s="27">
        <v>23.934000000000001</v>
      </c>
      <c r="AA387" s="17">
        <v>-9999</v>
      </c>
      <c r="AB387" s="17">
        <v>-9999</v>
      </c>
      <c r="AC387" s="17">
        <v>-9999</v>
      </c>
      <c r="AD387" s="17">
        <v>-9999</v>
      </c>
      <c r="AE387" s="17">
        <v>-9999</v>
      </c>
      <c r="AF387" s="17">
        <v>-9999</v>
      </c>
      <c r="AG387" s="17">
        <v>-9999</v>
      </c>
      <c r="AH387" s="17">
        <v>-9999</v>
      </c>
      <c r="AI387" s="17">
        <v>-9999</v>
      </c>
      <c r="AJ387" s="17">
        <v>-9999</v>
      </c>
      <c r="AK387" s="17">
        <v>-9999</v>
      </c>
      <c r="AL387" s="17">
        <v>-9999</v>
      </c>
      <c r="AM387" s="23">
        <v>0.16623750000000001</v>
      </c>
      <c r="AN387" s="23">
        <v>0.11090624999999996</v>
      </c>
      <c r="AP387" s="35">
        <v>195</v>
      </c>
      <c r="AQ387" s="62">
        <v>7</v>
      </c>
      <c r="AR387" s="27">
        <v>26.773</v>
      </c>
      <c r="AS387" s="27">
        <v>23.934000000000001</v>
      </c>
      <c r="AT387" s="17"/>
      <c r="AU387" s="23">
        <v>0.16623750000000001</v>
      </c>
    </row>
    <row r="388" spans="1:51" x14ac:dyDescent="0.2">
      <c r="A388" s="35">
        <v>196</v>
      </c>
      <c r="B388" s="31">
        <v>1</v>
      </c>
      <c r="C388" s="32">
        <v>10</v>
      </c>
      <c r="D388" s="15">
        <v>10</v>
      </c>
      <c r="E388" s="15">
        <v>2012</v>
      </c>
      <c r="F388" s="62">
        <v>1</v>
      </c>
      <c r="G388" s="38">
        <v>0.95299999999999996</v>
      </c>
      <c r="H388" s="23">
        <v>4.4946909845420837</v>
      </c>
      <c r="I388" s="79">
        <v>196.07581069996502</v>
      </c>
      <c r="J388" s="17">
        <v>-9999</v>
      </c>
      <c r="K388" s="17">
        <v>-9999</v>
      </c>
      <c r="L388" s="17">
        <v>-9999</v>
      </c>
      <c r="M388" s="69">
        <v>0.14676784371323909</v>
      </c>
      <c r="N388" s="69">
        <v>0</v>
      </c>
      <c r="O388" s="69">
        <v>0</v>
      </c>
      <c r="P388" s="69">
        <v>5.3282445825313794E-2</v>
      </c>
      <c r="Q388" s="69">
        <v>2.3602876959472985</v>
      </c>
      <c r="R388" s="27">
        <v>8.0733381510210069</v>
      </c>
      <c r="S388" s="93">
        <v>2.3796501856296762E-3</v>
      </c>
      <c r="T388" s="25">
        <v>2044.0318940834532</v>
      </c>
      <c r="U388" s="25">
        <v>430.54962107429515</v>
      </c>
      <c r="V388" s="94">
        <v>36.403999999999996</v>
      </c>
      <c r="W388" s="17">
        <v>-9999</v>
      </c>
      <c r="X388" s="27">
        <v>36.416699999999999</v>
      </c>
      <c r="Y388" s="27">
        <v>28.537700000000001</v>
      </c>
      <c r="Z388" s="27">
        <v>23.282800000000002</v>
      </c>
      <c r="AA388" s="17">
        <v>-9999</v>
      </c>
      <c r="AB388" s="17">
        <v>-9999</v>
      </c>
      <c r="AC388" s="17">
        <v>-9999</v>
      </c>
      <c r="AD388" s="17">
        <v>-9999</v>
      </c>
      <c r="AE388" s="17">
        <v>-9999</v>
      </c>
      <c r="AF388" s="17">
        <v>-9999</v>
      </c>
      <c r="AG388" s="17">
        <v>-9999</v>
      </c>
      <c r="AH388" s="17">
        <v>-9999</v>
      </c>
      <c r="AI388" s="17">
        <v>-9999</v>
      </c>
      <c r="AJ388" s="23">
        <v>89.654309971594998</v>
      </c>
      <c r="AK388" s="17">
        <v>-9999</v>
      </c>
      <c r="AL388" s="27">
        <v>0.83293109198225379</v>
      </c>
      <c r="AM388" s="23">
        <v>0.11082500000000001</v>
      </c>
      <c r="AN388" s="23">
        <v>8.1981250000000006E-2</v>
      </c>
      <c r="AP388" s="35">
        <v>196</v>
      </c>
      <c r="AQ388" s="62">
        <v>1</v>
      </c>
      <c r="AR388" s="27">
        <v>28.537700000000001</v>
      </c>
      <c r="AS388" s="27">
        <v>23.282800000000002</v>
      </c>
      <c r="AT388" s="27">
        <v>0.83293109198225379</v>
      </c>
      <c r="AU388" s="23">
        <v>0.11082500000000001</v>
      </c>
      <c r="AV388" s="29">
        <f>AVERAGE(AR388:AR389)</f>
        <v>28.122599999999998</v>
      </c>
      <c r="AW388" s="29">
        <f>AVERAGE(AS388:AS389)</f>
        <v>23.40765</v>
      </c>
      <c r="AX388" s="29">
        <f>AVERAGE(AT388:AT389)</f>
        <v>0.83293109198225379</v>
      </c>
      <c r="AY388" s="29">
        <f>AVERAGE(AU388:AU389)</f>
        <v>0.1116375</v>
      </c>
    </row>
    <row r="389" spans="1:51" x14ac:dyDescent="0.2">
      <c r="A389" s="35">
        <v>196</v>
      </c>
      <c r="B389" s="31">
        <v>1</v>
      </c>
      <c r="C389" s="32">
        <v>10</v>
      </c>
      <c r="D389" s="15">
        <v>10</v>
      </c>
      <c r="E389" s="15">
        <v>2012</v>
      </c>
      <c r="F389" s="62">
        <v>7</v>
      </c>
      <c r="G389" s="38">
        <v>6.9379999999999997</v>
      </c>
      <c r="H389" s="23">
        <v>4.4854454345518695</v>
      </c>
      <c r="I389" s="79">
        <v>195.64206786163709</v>
      </c>
      <c r="J389" s="17">
        <v>-9999</v>
      </c>
      <c r="K389" s="17">
        <v>-9999</v>
      </c>
      <c r="L389" s="17">
        <v>-9999</v>
      </c>
      <c r="M389" s="69">
        <v>0.16408904159357385</v>
      </c>
      <c r="N389" s="69">
        <v>0</v>
      </c>
      <c r="O389" s="69">
        <v>0</v>
      </c>
      <c r="P389" s="69">
        <v>5.046778133578822E-2</v>
      </c>
      <c r="Q389" s="69">
        <v>2.4872187312524501</v>
      </c>
      <c r="R389" s="27">
        <v>8.0812302636552875</v>
      </c>
      <c r="S389" s="93">
        <v>2.4021870853259022E-3</v>
      </c>
      <c r="T389" s="25">
        <v>2059.4005717207388</v>
      </c>
      <c r="U389" s="25">
        <v>411.48803643812346</v>
      </c>
      <c r="V389" s="94">
        <v>36.397333333333336</v>
      </c>
      <c r="W389" s="17">
        <v>-9999</v>
      </c>
      <c r="X389" s="27">
        <v>36.385199999999998</v>
      </c>
      <c r="Y389" s="27">
        <v>27.7075</v>
      </c>
      <c r="Z389" s="27">
        <v>23.532499999999999</v>
      </c>
      <c r="AA389" s="17">
        <v>-9999</v>
      </c>
      <c r="AB389" s="17">
        <v>-9999</v>
      </c>
      <c r="AC389" s="17">
        <v>-9999</v>
      </c>
      <c r="AD389" s="17">
        <v>-9999</v>
      </c>
      <c r="AE389" s="17">
        <v>-9999</v>
      </c>
      <c r="AF389" s="17">
        <v>-9999</v>
      </c>
      <c r="AG389" s="17">
        <v>-9999</v>
      </c>
      <c r="AH389" s="17">
        <v>-9999</v>
      </c>
      <c r="AI389" s="17">
        <v>-9999</v>
      </c>
      <c r="AJ389" s="17">
        <v>-9999</v>
      </c>
      <c r="AK389" s="17">
        <v>-9999</v>
      </c>
      <c r="AL389" s="17">
        <v>-9999</v>
      </c>
      <c r="AM389" s="23">
        <v>0.11245000000000001</v>
      </c>
      <c r="AN389" s="23">
        <v>9.1325000000000003E-2</v>
      </c>
      <c r="AP389" s="35">
        <v>196</v>
      </c>
      <c r="AQ389" s="62">
        <v>7</v>
      </c>
      <c r="AR389" s="27">
        <v>27.7075</v>
      </c>
      <c r="AS389" s="27">
        <v>23.532499999999999</v>
      </c>
      <c r="AT389" s="17"/>
      <c r="AU389" s="23">
        <v>0.11245000000000001</v>
      </c>
    </row>
    <row r="390" spans="1:51" x14ac:dyDescent="0.2">
      <c r="A390" s="13">
        <v>197</v>
      </c>
      <c r="B390" s="96">
        <v>1</v>
      </c>
      <c r="C390" s="98">
        <v>8</v>
      </c>
      <c r="D390" s="97">
        <v>11</v>
      </c>
      <c r="E390" s="97">
        <v>2012</v>
      </c>
      <c r="F390" s="62">
        <v>1</v>
      </c>
      <c r="G390" s="38">
        <v>0.90300000000000002</v>
      </c>
      <c r="H390" s="23">
        <v>4.3954421599098303</v>
      </c>
      <c r="I390" s="79">
        <v>191.78888525634699</v>
      </c>
      <c r="J390" s="17">
        <v>-9999</v>
      </c>
      <c r="K390" s="17">
        <v>-9999</v>
      </c>
      <c r="L390" s="17">
        <v>-9999</v>
      </c>
      <c r="M390" s="66">
        <v>0</v>
      </c>
      <c r="N390" s="66">
        <v>1.612540661501986E-3</v>
      </c>
      <c r="O390" s="66">
        <v>1.612540661501986E-3</v>
      </c>
      <c r="P390" s="23">
        <v>2.9758578830582506E-2</v>
      </c>
      <c r="Q390" s="66">
        <v>2.0881768850664044</v>
      </c>
      <c r="R390" s="27">
        <v>8.107719524764903</v>
      </c>
      <c r="S390" s="19">
        <v>-9999</v>
      </c>
      <c r="T390" s="17">
        <v>-9999</v>
      </c>
      <c r="U390" s="17">
        <v>-9999</v>
      </c>
      <c r="V390" s="99">
        <v>36.145000000000003</v>
      </c>
      <c r="W390" s="17">
        <v>-9999</v>
      </c>
      <c r="X390" s="27">
        <v>36.1492</v>
      </c>
      <c r="Y390" s="27">
        <v>28.7592</v>
      </c>
      <c r="Z390" s="27">
        <v>23.007899999999999</v>
      </c>
      <c r="AA390" s="17">
        <v>-9999</v>
      </c>
      <c r="AB390" s="17">
        <v>-9999</v>
      </c>
      <c r="AC390" s="17">
        <v>-9999</v>
      </c>
      <c r="AD390" s="17">
        <v>-9999</v>
      </c>
      <c r="AE390" s="17">
        <v>-9999</v>
      </c>
      <c r="AF390" s="17">
        <v>-9999</v>
      </c>
      <c r="AG390" s="17">
        <v>-9999</v>
      </c>
      <c r="AH390" s="17">
        <v>-9999</v>
      </c>
      <c r="AI390" s="17">
        <v>-9999</v>
      </c>
      <c r="AJ390" s="17">
        <v>-9999</v>
      </c>
      <c r="AK390" s="17">
        <v>-9999</v>
      </c>
      <c r="AL390" s="39">
        <v>0.76326158369386299</v>
      </c>
      <c r="AM390" s="23">
        <v>8.6125000000000021E-2</v>
      </c>
      <c r="AN390" s="23">
        <v>7.1581249999999985E-2</v>
      </c>
      <c r="AP390" s="13">
        <v>197</v>
      </c>
      <c r="AQ390" s="62">
        <v>1</v>
      </c>
      <c r="AR390" s="27">
        <v>28.7592</v>
      </c>
      <c r="AS390" s="27">
        <v>23.007899999999999</v>
      </c>
      <c r="AT390" s="39">
        <v>0.76326158369386299</v>
      </c>
      <c r="AU390" s="23">
        <v>8.6125000000000021E-2</v>
      </c>
      <c r="AV390" s="29">
        <f>AVERAGE(AR390:AR391)</f>
        <v>28.668900000000001</v>
      </c>
      <c r="AW390" s="29">
        <f>AVERAGE(AS390:AS391)</f>
        <v>23.035899999999998</v>
      </c>
      <c r="AX390" s="29">
        <f>AVERAGE(AT390:AT391)</f>
        <v>0.76326158369386299</v>
      </c>
      <c r="AY390" s="29">
        <f>AVERAGE(AU390:AU391)</f>
        <v>8.5962500000000025E-2</v>
      </c>
    </row>
    <row r="391" spans="1:51" x14ac:dyDescent="0.2">
      <c r="A391" s="13">
        <v>197</v>
      </c>
      <c r="B391" s="96">
        <v>1</v>
      </c>
      <c r="C391" s="98">
        <v>8</v>
      </c>
      <c r="D391" s="97">
        <v>11</v>
      </c>
      <c r="E391" s="97">
        <v>2012</v>
      </c>
      <c r="F391" s="62">
        <v>7</v>
      </c>
      <c r="G391" s="38">
        <v>6.9039999999999999</v>
      </c>
      <c r="H391" s="23">
        <v>4.2752163174887094</v>
      </c>
      <c r="I391" s="79">
        <v>186.53000220529307</v>
      </c>
      <c r="J391" s="17">
        <v>-9999</v>
      </c>
      <c r="K391" s="17">
        <v>-9999</v>
      </c>
      <c r="L391" s="17">
        <v>-9999</v>
      </c>
      <c r="M391" s="66">
        <v>0</v>
      </c>
      <c r="N391" s="66">
        <v>1.612540661501986E-3</v>
      </c>
      <c r="O391" s="66">
        <v>1.612540661501986E-3</v>
      </c>
      <c r="P391" s="23">
        <v>2.295753020618951E-2</v>
      </c>
      <c r="Q391" s="66">
        <v>1.6963656375698186</v>
      </c>
      <c r="R391" s="27">
        <v>8.0953691637092771</v>
      </c>
      <c r="S391" s="19">
        <v>-9999</v>
      </c>
      <c r="T391" s="17">
        <v>-9999</v>
      </c>
      <c r="U391" s="17">
        <v>-9999</v>
      </c>
      <c r="V391" s="99">
        <v>36.151666666666664</v>
      </c>
      <c r="W391" s="17">
        <v>-9999</v>
      </c>
      <c r="X391" s="27">
        <v>36.143700000000003</v>
      </c>
      <c r="Y391" s="27">
        <v>28.578600000000002</v>
      </c>
      <c r="Z391" s="27">
        <v>23.0639</v>
      </c>
      <c r="AA391" s="17">
        <v>-9999</v>
      </c>
      <c r="AB391" s="17">
        <v>-9999</v>
      </c>
      <c r="AC391" s="17">
        <v>-9999</v>
      </c>
      <c r="AD391" s="17">
        <v>-9999</v>
      </c>
      <c r="AE391" s="17">
        <v>-9999</v>
      </c>
      <c r="AF391" s="17">
        <v>-9999</v>
      </c>
      <c r="AG391" s="17">
        <v>-9999</v>
      </c>
      <c r="AH391" s="17">
        <v>-9999</v>
      </c>
      <c r="AI391" s="17">
        <v>-9999</v>
      </c>
      <c r="AJ391" s="17">
        <v>-9999</v>
      </c>
      <c r="AK391" s="17">
        <v>-9999</v>
      </c>
      <c r="AL391" s="17">
        <v>-9999</v>
      </c>
      <c r="AM391" s="23">
        <v>8.5800000000000015E-2</v>
      </c>
      <c r="AN391" s="23">
        <v>7.8487500000000016E-2</v>
      </c>
      <c r="AP391" s="13">
        <v>197</v>
      </c>
      <c r="AQ391" s="62">
        <v>7</v>
      </c>
      <c r="AR391" s="27">
        <v>28.578600000000002</v>
      </c>
      <c r="AS391" s="27">
        <v>23.0639</v>
      </c>
      <c r="AT391" s="17"/>
      <c r="AU391" s="23">
        <v>8.5800000000000015E-2</v>
      </c>
    </row>
    <row r="392" spans="1:51" x14ac:dyDescent="0.2">
      <c r="A392" s="35">
        <v>198</v>
      </c>
      <c r="B392" s="31">
        <v>1</v>
      </c>
      <c r="C392" s="32">
        <v>4</v>
      </c>
      <c r="D392" s="15">
        <v>12</v>
      </c>
      <c r="E392" s="15">
        <v>2012</v>
      </c>
      <c r="F392" s="62">
        <v>1</v>
      </c>
      <c r="G392" s="23">
        <v>1.3720000000000001</v>
      </c>
      <c r="H392" s="23">
        <v>4.3968614988899919</v>
      </c>
      <c r="I392" s="63">
        <v>191.68643272633744</v>
      </c>
      <c r="J392" s="17">
        <v>-9999</v>
      </c>
      <c r="K392" s="17">
        <v>-9999</v>
      </c>
      <c r="L392" s="17">
        <v>-9999</v>
      </c>
      <c r="M392" s="66">
        <v>0</v>
      </c>
      <c r="N392" s="66">
        <v>0</v>
      </c>
      <c r="O392" s="66">
        <v>0</v>
      </c>
      <c r="P392" s="66">
        <v>4.1928001102999733E-2</v>
      </c>
      <c r="Q392" s="66">
        <v>2.3379063675532419</v>
      </c>
      <c r="R392" s="29">
        <v>8.0473449909432162</v>
      </c>
      <c r="S392" s="100">
        <v>2.3766752420064006E-3</v>
      </c>
      <c r="T392" s="25">
        <v>2056.8971354697078</v>
      </c>
      <c r="U392" s="25">
        <v>432.02361020198708</v>
      </c>
      <c r="V392" s="101">
        <v>36.491999999999997</v>
      </c>
      <c r="W392" s="17">
        <v>-9999</v>
      </c>
      <c r="X392" s="29">
        <v>36.496699999999997</v>
      </c>
      <c r="Y392" s="29">
        <v>26.815799999999999</v>
      </c>
      <c r="Z392" s="29">
        <v>23.904599999999999</v>
      </c>
      <c r="AA392" s="17">
        <v>-9999</v>
      </c>
      <c r="AB392" s="17">
        <v>-9999</v>
      </c>
      <c r="AC392" s="23">
        <v>76.735629564699167</v>
      </c>
      <c r="AD392" s="23">
        <v>7.6031914913487402</v>
      </c>
      <c r="AE392" s="44">
        <f t="shared" ref="AE392:AE427" si="29">(AC392/12)/(AD392/14)</f>
        <v>11.774647693758762</v>
      </c>
      <c r="AF392" s="19">
        <f t="shared" ref="AF392:AF427" si="30">AC392/1.0247</f>
        <v>74.885946681662119</v>
      </c>
      <c r="AG392" s="19">
        <f t="shared" ref="AG392:AG427" si="31">AD392/1.0247</f>
        <v>7.4199194801880948</v>
      </c>
      <c r="AH392" s="17">
        <v>-9999</v>
      </c>
      <c r="AI392" s="17">
        <v>-9999</v>
      </c>
      <c r="AJ392" s="17">
        <v>-9999</v>
      </c>
      <c r="AK392" s="17">
        <v>-9999</v>
      </c>
      <c r="AL392" s="79">
        <v>0.49991358740972464</v>
      </c>
      <c r="AM392" s="23">
        <v>0.10985</v>
      </c>
      <c r="AN392" s="29">
        <v>8.5149999999999976E-2</v>
      </c>
      <c r="AP392" s="35">
        <v>198</v>
      </c>
      <c r="AQ392" s="62">
        <v>1</v>
      </c>
      <c r="AR392" s="29">
        <v>26.815799999999999</v>
      </c>
      <c r="AS392" s="29">
        <v>23.904599999999999</v>
      </c>
      <c r="AT392" s="79">
        <v>0.49991358740972464</v>
      </c>
      <c r="AU392" s="23">
        <v>0.10985</v>
      </c>
      <c r="AV392" s="29">
        <f>AVERAGE(AR392:AR393)</f>
        <v>26.7166</v>
      </c>
      <c r="AW392" s="29">
        <f>AVERAGE(AS392:AS393)</f>
        <v>23.938400000000001</v>
      </c>
      <c r="AX392" s="29">
        <f>AVERAGE(AT392:AT393)</f>
        <v>0.50371825628463662</v>
      </c>
      <c r="AY392" s="29">
        <f>AVERAGE(AU392:AU393)</f>
        <v>0.10879374999999999</v>
      </c>
    </row>
    <row r="393" spans="1:51" x14ac:dyDescent="0.2">
      <c r="A393" s="35">
        <v>198</v>
      </c>
      <c r="B393" s="31">
        <v>1</v>
      </c>
      <c r="C393" s="32">
        <v>4</v>
      </c>
      <c r="D393" s="15">
        <v>12</v>
      </c>
      <c r="E393" s="15">
        <v>2012</v>
      </c>
      <c r="F393" s="62">
        <v>7</v>
      </c>
      <c r="G393" s="23">
        <v>7.2220000000000004</v>
      </c>
      <c r="H393" s="23">
        <v>4.4078164670025304</v>
      </c>
      <c r="I393" s="63">
        <v>192.15074233862967</v>
      </c>
      <c r="J393" s="17">
        <v>-9999</v>
      </c>
      <c r="K393" s="17">
        <v>-9999</v>
      </c>
      <c r="L393" s="17">
        <v>-9999</v>
      </c>
      <c r="M393" s="66">
        <v>0</v>
      </c>
      <c r="N393" s="66">
        <v>0</v>
      </c>
      <c r="O393" s="66">
        <v>0</v>
      </c>
      <c r="P393" s="66">
        <v>3.9449721521557311E-2</v>
      </c>
      <c r="Q393" s="66">
        <v>2.6622809993646914</v>
      </c>
      <c r="R393" s="29">
        <v>8.0398265650610128</v>
      </c>
      <c r="S393" s="100">
        <v>2.3812453126328494E-3</v>
      </c>
      <c r="T393" s="25">
        <v>2065.6388826016309</v>
      </c>
      <c r="U393" s="25">
        <v>438.75239398525304</v>
      </c>
      <c r="V393" s="101">
        <v>36.501666666666665</v>
      </c>
      <c r="W393" s="17">
        <v>-9999</v>
      </c>
      <c r="X393" s="29">
        <v>36.502400000000002</v>
      </c>
      <c r="Y393" s="29">
        <v>26.6174</v>
      </c>
      <c r="Z393" s="29">
        <v>23.972200000000001</v>
      </c>
      <c r="AA393" s="17">
        <v>-9999</v>
      </c>
      <c r="AB393" s="17">
        <v>-9999</v>
      </c>
      <c r="AC393" s="23">
        <v>92.700302190599231</v>
      </c>
      <c r="AD393" s="23">
        <v>9.4841094212663553</v>
      </c>
      <c r="AE393" s="44">
        <f t="shared" si="29"/>
        <v>11.403321888420225</v>
      </c>
      <c r="AF393" s="19">
        <f t="shared" si="30"/>
        <v>90.465797004585966</v>
      </c>
      <c r="AG393" s="19">
        <f t="shared" si="31"/>
        <v>9.2554986057054318</v>
      </c>
      <c r="AH393" s="17">
        <v>-9999</v>
      </c>
      <c r="AI393" s="17">
        <v>-9999</v>
      </c>
      <c r="AJ393" s="17">
        <v>-9999</v>
      </c>
      <c r="AK393" s="17">
        <v>-9999</v>
      </c>
      <c r="AL393" s="79">
        <v>0.50752292515954867</v>
      </c>
      <c r="AM393" s="23">
        <v>0.1077375</v>
      </c>
      <c r="AN393" s="29">
        <v>8.970000000000003E-2</v>
      </c>
      <c r="AP393" s="35">
        <v>198</v>
      </c>
      <c r="AQ393" s="62">
        <v>7</v>
      </c>
      <c r="AR393" s="29">
        <v>26.6174</v>
      </c>
      <c r="AS393" s="29">
        <v>23.972200000000001</v>
      </c>
      <c r="AT393" s="79">
        <v>0.50752292515954867</v>
      </c>
      <c r="AU393" s="23">
        <v>0.1077375</v>
      </c>
    </row>
    <row r="394" spans="1:51" x14ac:dyDescent="0.2">
      <c r="A394" s="35">
        <v>199</v>
      </c>
      <c r="B394" s="31">
        <v>1</v>
      </c>
      <c r="C394" s="32">
        <v>5</v>
      </c>
      <c r="D394" s="15">
        <v>3</v>
      </c>
      <c r="E394" s="15">
        <v>2013</v>
      </c>
      <c r="F394" s="62">
        <v>1</v>
      </c>
      <c r="G394" s="23">
        <v>1.0529999999999999</v>
      </c>
      <c r="H394" s="23">
        <v>4.6888452039498283</v>
      </c>
      <c r="I394" s="63">
        <v>204.22512962394498</v>
      </c>
      <c r="J394" s="17">
        <v>-9999</v>
      </c>
      <c r="K394" s="17">
        <v>-9999</v>
      </c>
      <c r="L394" s="17">
        <v>-9999</v>
      </c>
      <c r="M394" s="66">
        <v>0.15460552275844514</v>
      </c>
      <c r="N394" s="66">
        <v>0</v>
      </c>
      <c r="O394" s="66">
        <v>0</v>
      </c>
      <c r="P394" s="66">
        <v>2.9113300938928846E-2</v>
      </c>
      <c r="Q394" s="66">
        <v>1.1244084158077468</v>
      </c>
      <c r="R394" s="29">
        <v>8.0293465876973613</v>
      </c>
      <c r="S394" s="100">
        <v>2.3998644494799726E-3</v>
      </c>
      <c r="T394" s="25">
        <v>2086.3819653857108</v>
      </c>
      <c r="U394" s="25">
        <v>421.06407691686553</v>
      </c>
      <c r="V394" s="102">
        <v>36.856666666666662</v>
      </c>
      <c r="W394" s="17">
        <v>-9999</v>
      </c>
      <c r="X394" s="29">
        <v>36.863700000000001</v>
      </c>
      <c r="Y394" s="29">
        <v>24.697600000000001</v>
      </c>
      <c r="Z394" s="29">
        <v>24.8429</v>
      </c>
      <c r="AA394" s="17">
        <v>-9999</v>
      </c>
      <c r="AB394" s="17">
        <v>-9999</v>
      </c>
      <c r="AC394" s="23">
        <v>94.975235468638147</v>
      </c>
      <c r="AD394" s="23">
        <v>11.041294834684745</v>
      </c>
      <c r="AE394" s="44">
        <f t="shared" si="29"/>
        <v>10.035457166853346</v>
      </c>
      <c r="AF394" s="19">
        <f t="shared" si="30"/>
        <v>92.685893889565875</v>
      </c>
      <c r="AG394" s="19">
        <f t="shared" si="31"/>
        <v>10.775148662715669</v>
      </c>
      <c r="AH394" s="17">
        <v>-9999</v>
      </c>
      <c r="AI394" s="17">
        <v>-9999</v>
      </c>
      <c r="AJ394" s="17">
        <v>-9999</v>
      </c>
      <c r="AK394" s="17">
        <v>-9999</v>
      </c>
      <c r="AL394" s="103">
        <v>1.5696151738303268</v>
      </c>
      <c r="AM394" s="23">
        <v>0.24862499999999998</v>
      </c>
      <c r="AN394" s="23">
        <v>0.14624999999999999</v>
      </c>
      <c r="AO394" s="17"/>
      <c r="AP394" s="35">
        <v>199</v>
      </c>
      <c r="AQ394" s="62">
        <v>1</v>
      </c>
      <c r="AR394" s="29">
        <v>24.697600000000001</v>
      </c>
      <c r="AS394" s="29">
        <v>24.8429</v>
      </c>
      <c r="AT394" s="103">
        <v>1.5696151738303268</v>
      </c>
      <c r="AU394" s="23">
        <v>0.24862499999999998</v>
      </c>
      <c r="AV394" s="29">
        <f>AVERAGE(AR394:AR395)</f>
        <v>24.400199999999998</v>
      </c>
      <c r="AW394" s="29">
        <f>AVERAGE(AS394:AS395)</f>
        <v>24.93075</v>
      </c>
      <c r="AX394" s="29">
        <f>AVERAGE(AT394:AT395)</f>
        <v>1.448895831575598</v>
      </c>
      <c r="AY394" s="29">
        <f>AVERAGE(AU394:AU395)</f>
        <v>0.24309999999999998</v>
      </c>
    </row>
    <row r="395" spans="1:51" x14ac:dyDescent="0.2">
      <c r="A395" s="35">
        <v>199</v>
      </c>
      <c r="B395" s="31">
        <v>1</v>
      </c>
      <c r="C395" s="32">
        <v>5</v>
      </c>
      <c r="D395" s="15">
        <v>3</v>
      </c>
      <c r="E395" s="15">
        <v>2013</v>
      </c>
      <c r="F395" s="62">
        <v>7</v>
      </c>
      <c r="G395" s="23">
        <v>6.9710000000000001</v>
      </c>
      <c r="H395" s="23">
        <v>4.6842186413120439</v>
      </c>
      <c r="I395" s="63">
        <v>203.99493753977211</v>
      </c>
      <c r="J395" s="17">
        <v>-9999</v>
      </c>
      <c r="K395" s="17">
        <v>-9999</v>
      </c>
      <c r="L395" s="17">
        <v>-9999</v>
      </c>
      <c r="M395" s="66">
        <v>0.15314870271175038</v>
      </c>
      <c r="N395" s="66">
        <v>0</v>
      </c>
      <c r="O395" s="66">
        <v>0</v>
      </c>
      <c r="P395" s="66">
        <v>2.3802284306278412E-2</v>
      </c>
      <c r="Q395" s="66">
        <v>1.0635862327695917</v>
      </c>
      <c r="R395" s="29">
        <v>8.0154428196330567</v>
      </c>
      <c r="S395" s="100">
        <v>2.4084997592892826E-3</v>
      </c>
      <c r="T395" s="25">
        <v>2102.8076876481578</v>
      </c>
      <c r="U395" s="25">
        <v>429.31081964053556</v>
      </c>
      <c r="V395" s="102">
        <v>36.850333333333332</v>
      </c>
      <c r="W395" s="17">
        <v>-9999</v>
      </c>
      <c r="X395" s="29">
        <v>36.858800000000002</v>
      </c>
      <c r="Y395" s="29">
        <v>24.102799999999998</v>
      </c>
      <c r="Z395" s="29">
        <v>25.018599999999999</v>
      </c>
      <c r="AA395" s="17">
        <v>-9999</v>
      </c>
      <c r="AB395" s="17">
        <v>-9999</v>
      </c>
      <c r="AC395" s="23">
        <v>99.794588060203466</v>
      </c>
      <c r="AD395" s="23">
        <v>13.078614527379694</v>
      </c>
      <c r="AE395" s="44">
        <f t="shared" si="29"/>
        <v>8.9020912085018011</v>
      </c>
      <c r="AF395" s="19">
        <f t="shared" si="30"/>
        <v>97.389077837614394</v>
      </c>
      <c r="AG395" s="19">
        <f t="shared" si="31"/>
        <v>12.763359546579188</v>
      </c>
      <c r="AH395" s="17">
        <v>-9999</v>
      </c>
      <c r="AI395" s="17">
        <v>-9999</v>
      </c>
      <c r="AJ395" s="17">
        <v>-9999</v>
      </c>
      <c r="AK395" s="17">
        <v>-9999</v>
      </c>
      <c r="AL395" s="103">
        <v>1.328176489320869</v>
      </c>
      <c r="AM395" s="23">
        <v>0.23757499999999995</v>
      </c>
      <c r="AN395" s="23">
        <v>0.23725000000000002</v>
      </c>
      <c r="AO395" s="17"/>
      <c r="AP395" s="35">
        <v>199</v>
      </c>
      <c r="AQ395" s="62">
        <v>7</v>
      </c>
      <c r="AR395" s="29">
        <v>24.102799999999998</v>
      </c>
      <c r="AS395" s="29">
        <v>25.018599999999999</v>
      </c>
      <c r="AT395" s="103">
        <v>1.328176489320869</v>
      </c>
      <c r="AU395" s="23">
        <v>0.23757499999999995</v>
      </c>
    </row>
    <row r="396" spans="1:51" x14ac:dyDescent="0.2">
      <c r="A396" s="35">
        <v>200</v>
      </c>
      <c r="B396" s="31">
        <v>1</v>
      </c>
      <c r="C396" s="32">
        <v>9</v>
      </c>
      <c r="D396" s="15">
        <v>4</v>
      </c>
      <c r="E396" s="15">
        <v>2013</v>
      </c>
      <c r="F396" s="62">
        <v>1</v>
      </c>
      <c r="G396" s="23">
        <v>1.087</v>
      </c>
      <c r="H396" s="74">
        <v>4.5519393015746505</v>
      </c>
      <c r="I396" s="63">
        <v>198.25328122504385</v>
      </c>
      <c r="J396" s="17">
        <v>-9999</v>
      </c>
      <c r="K396" s="17">
        <v>-9999</v>
      </c>
      <c r="L396" s="17">
        <v>-9999</v>
      </c>
      <c r="M396" s="23">
        <v>0.19663213608710386</v>
      </c>
      <c r="N396" s="23">
        <v>1.7914186524528547E-3</v>
      </c>
      <c r="O396" s="23">
        <v>0</v>
      </c>
      <c r="P396" s="23">
        <v>4.4714861663279377E-2</v>
      </c>
      <c r="Q396" s="66">
        <v>3.7235637620400284</v>
      </c>
      <c r="R396" s="29">
        <v>8.0329656862574659</v>
      </c>
      <c r="S396" s="100">
        <v>2.4256439067902166E-3</v>
      </c>
      <c r="T396" s="25">
        <v>2106.5338435601775</v>
      </c>
      <c r="U396" s="25">
        <v>422.19113581758648</v>
      </c>
      <c r="V396" s="102">
        <v>36.996666666666663</v>
      </c>
      <c r="W396" s="17">
        <v>-9999</v>
      </c>
      <c r="X396" s="29">
        <v>36.981099999999998</v>
      </c>
      <c r="Y396" s="29">
        <v>24.767099999999999</v>
      </c>
      <c r="Z396" s="29">
        <v>24.910599999999999</v>
      </c>
      <c r="AA396" s="17">
        <v>-9999</v>
      </c>
      <c r="AB396" s="17">
        <v>-9999</v>
      </c>
      <c r="AC396" s="23">
        <v>202.91223088188386</v>
      </c>
      <c r="AD396" s="23">
        <v>21.585751240971078</v>
      </c>
      <c r="AE396" s="44">
        <f t="shared" si="29"/>
        <v>10.967000100489191</v>
      </c>
      <c r="AF396" s="19">
        <f t="shared" si="30"/>
        <v>198.02110947778263</v>
      </c>
      <c r="AG396" s="19">
        <f t="shared" si="31"/>
        <v>21.065434996556142</v>
      </c>
      <c r="AH396" s="17">
        <v>-9999</v>
      </c>
      <c r="AI396" s="17">
        <v>-9999</v>
      </c>
      <c r="AJ396" s="17">
        <v>-9999</v>
      </c>
      <c r="AK396" s="17">
        <v>-9999</v>
      </c>
      <c r="AL396" s="23">
        <v>3.3318718423450675</v>
      </c>
      <c r="AM396" s="23">
        <v>0.47287500000000005</v>
      </c>
      <c r="AN396" s="23">
        <v>0.9286875</v>
      </c>
      <c r="AP396" s="35">
        <v>200</v>
      </c>
      <c r="AQ396" s="62">
        <v>1</v>
      </c>
      <c r="AR396" s="29">
        <v>24.767099999999999</v>
      </c>
      <c r="AS396" s="29">
        <v>24.910599999999999</v>
      </c>
      <c r="AT396" s="23">
        <v>3.3318718423450675</v>
      </c>
      <c r="AU396" s="23">
        <v>0.47287500000000005</v>
      </c>
      <c r="AV396" s="29">
        <f>AVERAGE(AR396:AR397)</f>
        <v>24.320050000000002</v>
      </c>
      <c r="AW396" s="29">
        <f>AVERAGE(AS396:AS397)</f>
        <v>25.045200000000001</v>
      </c>
      <c r="AX396" s="29">
        <f>AVERAGE(AT396:AT397)</f>
        <v>4.5022469168780752</v>
      </c>
      <c r="AY396" s="29">
        <f>AVERAGE(AU396:AU397)</f>
        <v>0.49156250000000007</v>
      </c>
    </row>
    <row r="397" spans="1:51" x14ac:dyDescent="0.2">
      <c r="A397" s="35">
        <v>200</v>
      </c>
      <c r="B397" s="31">
        <v>1</v>
      </c>
      <c r="C397" s="32">
        <v>9</v>
      </c>
      <c r="D397" s="15">
        <v>4</v>
      </c>
      <c r="E397" s="15">
        <v>2013</v>
      </c>
      <c r="F397" s="62">
        <v>7</v>
      </c>
      <c r="G397" s="23">
        <v>5.9850000000000003</v>
      </c>
      <c r="H397" s="74">
        <v>4.5972347150908615</v>
      </c>
      <c r="I397" s="63">
        <v>200.18117971629943</v>
      </c>
      <c r="J397" s="17">
        <v>-9999</v>
      </c>
      <c r="K397" s="17">
        <v>-9999</v>
      </c>
      <c r="L397" s="17">
        <v>-9999</v>
      </c>
      <c r="M397" s="23">
        <v>0.24174590182449571</v>
      </c>
      <c r="N397" s="23">
        <v>-4.3868063424602711E-3</v>
      </c>
      <c r="O397" s="23">
        <v>0</v>
      </c>
      <c r="P397" s="23">
        <v>5.0088212103449908E-2</v>
      </c>
      <c r="Q397" s="66">
        <v>2.4449192039962204</v>
      </c>
      <c r="R397" s="29">
        <v>8.0359329292709809</v>
      </c>
      <c r="S397" s="100">
        <v>2.4224029880984916E-3</v>
      </c>
      <c r="T397" s="25">
        <v>2101.7820917905237</v>
      </c>
      <c r="U397" s="25">
        <v>403.40590747014653</v>
      </c>
      <c r="V397" s="102">
        <v>36.983666666666664</v>
      </c>
      <c r="W397" s="17">
        <v>-9999</v>
      </c>
      <c r="X397" s="29">
        <v>36.980800000000002</v>
      </c>
      <c r="Y397" s="29">
        <v>23.873000000000001</v>
      </c>
      <c r="Z397" s="29">
        <v>25.1798</v>
      </c>
      <c r="AA397" s="17">
        <v>-9999</v>
      </c>
      <c r="AB397" s="17">
        <v>-9999</v>
      </c>
      <c r="AC397" s="23">
        <v>298.60989823292397</v>
      </c>
      <c r="AD397" s="23">
        <v>27.641439422987943</v>
      </c>
      <c r="AE397" s="44">
        <f t="shared" si="29"/>
        <v>12.603475863682771</v>
      </c>
      <c r="AF397" s="19">
        <f t="shared" si="30"/>
        <v>291.41202130664976</v>
      </c>
      <c r="AG397" s="19">
        <f t="shared" si="31"/>
        <v>26.975153140419582</v>
      </c>
      <c r="AH397" s="17">
        <v>-9999</v>
      </c>
      <c r="AI397" s="17">
        <v>-9999</v>
      </c>
      <c r="AJ397" s="17">
        <v>-9999</v>
      </c>
      <c r="AK397" s="17">
        <v>-9999</v>
      </c>
      <c r="AL397" s="23">
        <v>5.6726219914110825</v>
      </c>
      <c r="AM397" s="23">
        <v>0.51025000000000009</v>
      </c>
      <c r="AN397" s="23">
        <v>0.957125</v>
      </c>
      <c r="AP397" s="35">
        <v>200</v>
      </c>
      <c r="AQ397" s="62">
        <v>7</v>
      </c>
      <c r="AR397" s="29">
        <v>23.873000000000001</v>
      </c>
      <c r="AS397" s="29">
        <v>25.1798</v>
      </c>
      <c r="AT397" s="23">
        <v>5.6726219914110825</v>
      </c>
      <c r="AU397" s="23">
        <v>0.51025000000000009</v>
      </c>
    </row>
    <row r="398" spans="1:51" x14ac:dyDescent="0.2">
      <c r="A398" s="35">
        <v>201</v>
      </c>
      <c r="B398" s="31">
        <v>2</v>
      </c>
      <c r="C398" s="32">
        <v>9</v>
      </c>
      <c r="D398" s="15">
        <v>5</v>
      </c>
      <c r="E398" s="15">
        <v>2013</v>
      </c>
      <c r="F398" s="62">
        <v>1</v>
      </c>
      <c r="G398" s="23">
        <v>0.98699999999999999</v>
      </c>
      <c r="H398" s="23">
        <v>4.2786026141643667</v>
      </c>
      <c r="I398" s="63">
        <v>192.01552013329993</v>
      </c>
      <c r="J398" s="17">
        <v>-9999</v>
      </c>
      <c r="K398" s="17">
        <v>-9999</v>
      </c>
      <c r="L398" s="17">
        <v>-9999</v>
      </c>
      <c r="M398" s="48">
        <v>0.22014587144100481</v>
      </c>
      <c r="N398" s="48">
        <v>0</v>
      </c>
      <c r="O398" s="48">
        <v>0</v>
      </c>
      <c r="P398" s="48">
        <v>5.8199317473995801E-2</v>
      </c>
      <c r="Q398" s="104">
        <v>1.7722141051165008</v>
      </c>
      <c r="R398" s="29">
        <v>8.0259757550308883</v>
      </c>
      <c r="S398" s="100">
        <v>2.4197952346700197E-3</v>
      </c>
      <c r="T398" s="25">
        <v>2106.0327110475914</v>
      </c>
      <c r="U398" s="25">
        <v>441.0689067855003</v>
      </c>
      <c r="V398" s="102">
        <v>36.935000000000002</v>
      </c>
      <c r="W398" s="17">
        <v>-9999</v>
      </c>
      <c r="X398" s="29">
        <v>36.928400000000003</v>
      </c>
      <c r="Y398" s="29">
        <v>25.422000000000001</v>
      </c>
      <c r="Z398" s="29">
        <v>24.6694</v>
      </c>
      <c r="AA398" s="17">
        <v>-9999</v>
      </c>
      <c r="AB398" s="17">
        <v>-9999</v>
      </c>
      <c r="AC398" s="23">
        <v>129.70565212604993</v>
      </c>
      <c r="AD398" s="23">
        <v>22.168511540898646</v>
      </c>
      <c r="AE398" s="44">
        <f t="shared" si="29"/>
        <v>6.826045155740335</v>
      </c>
      <c r="AF398" s="19">
        <f t="shared" si="30"/>
        <v>126.57914719044592</v>
      </c>
      <c r="AG398" s="19">
        <f t="shared" si="31"/>
        <v>21.634148083242554</v>
      </c>
      <c r="AH398" s="17">
        <v>-9999</v>
      </c>
      <c r="AI398" s="17">
        <v>-9999</v>
      </c>
      <c r="AJ398" s="105">
        <v>73.417158133125</v>
      </c>
      <c r="AK398" s="17">
        <v>-9999</v>
      </c>
      <c r="AL398" s="23">
        <v>2.2162496634522881</v>
      </c>
      <c r="AM398" s="23">
        <v>0.32662499999999994</v>
      </c>
      <c r="AN398" s="23">
        <v>0.28762500000000002</v>
      </c>
      <c r="AP398" s="35">
        <v>201</v>
      </c>
      <c r="AQ398" s="62">
        <v>1</v>
      </c>
      <c r="AR398" s="29">
        <v>25.422000000000001</v>
      </c>
      <c r="AS398" s="29">
        <v>24.6694</v>
      </c>
      <c r="AT398" s="23">
        <v>2.2162496634522881</v>
      </c>
      <c r="AU398" s="23">
        <v>0.32662499999999994</v>
      </c>
      <c r="AV398" s="29">
        <f>AVERAGE(AR398:AR399)</f>
        <v>25.121400000000001</v>
      </c>
      <c r="AW398" s="29">
        <f>AVERAGE(AS398:AS399)</f>
        <v>24.760750000000002</v>
      </c>
      <c r="AX398" s="29">
        <f>AVERAGE(AT398:AT399)</f>
        <v>1.5466581946792275</v>
      </c>
      <c r="AY398" s="29">
        <f>AVERAGE(AU398:AU399)</f>
        <v>0.32987500000000003</v>
      </c>
    </row>
    <row r="399" spans="1:51" x14ac:dyDescent="0.2">
      <c r="A399" s="35">
        <v>201</v>
      </c>
      <c r="B399" s="31">
        <v>2</v>
      </c>
      <c r="C399" s="32">
        <v>9</v>
      </c>
      <c r="D399" s="15">
        <v>5</v>
      </c>
      <c r="E399" s="15">
        <v>2013</v>
      </c>
      <c r="F399" s="62">
        <v>7</v>
      </c>
      <c r="G399" s="23">
        <v>6.5860000000000003</v>
      </c>
      <c r="H399" s="23">
        <v>4.2804085936754532</v>
      </c>
      <c r="I399" s="63">
        <v>189.79515766492364</v>
      </c>
      <c r="J399" s="17">
        <v>-9999</v>
      </c>
      <c r="K399" s="17">
        <v>-9999</v>
      </c>
      <c r="L399" s="17">
        <v>-9999</v>
      </c>
      <c r="M399" s="48">
        <v>7.1692467115793551E-2</v>
      </c>
      <c r="N399" s="48">
        <v>0</v>
      </c>
      <c r="O399" s="48">
        <v>0</v>
      </c>
      <c r="P399" s="48">
        <v>3.0141864026226317E-2</v>
      </c>
      <c r="Q399" s="104">
        <v>1.650686127973646</v>
      </c>
      <c r="R399" s="29">
        <v>8.0273337127411377</v>
      </c>
      <c r="S399" s="100">
        <v>2.4191702066002295E-3</v>
      </c>
      <c r="T399" s="25">
        <v>2104.6780478562628</v>
      </c>
      <c r="U399" s="25">
        <v>428.91278052623687</v>
      </c>
      <c r="V399" s="102">
        <v>36.93</v>
      </c>
      <c r="W399" s="17">
        <v>-9999</v>
      </c>
      <c r="X399" s="29">
        <v>36.9255</v>
      </c>
      <c r="Y399" s="29">
        <v>24.820799999999998</v>
      </c>
      <c r="Z399" s="29">
        <v>24.8521</v>
      </c>
      <c r="AA399" s="17">
        <v>-9999</v>
      </c>
      <c r="AB399" s="17">
        <v>-9999</v>
      </c>
      <c r="AC399" s="23">
        <v>131.8362042599932</v>
      </c>
      <c r="AD399" s="23">
        <v>19.545493644562978</v>
      </c>
      <c r="AE399" s="44">
        <f t="shared" si="29"/>
        <v>7.8692770705628865</v>
      </c>
      <c r="AF399" s="19">
        <f t="shared" si="30"/>
        <v>128.65834318336411</v>
      </c>
      <c r="AG399" s="19">
        <f t="shared" si="31"/>
        <v>19.074357026020277</v>
      </c>
      <c r="AH399" s="17">
        <v>-9999</v>
      </c>
      <c r="AI399" s="17">
        <v>-9999</v>
      </c>
      <c r="AJ399" s="17">
        <v>-9999</v>
      </c>
      <c r="AK399" s="17">
        <v>-9999</v>
      </c>
      <c r="AL399" s="23">
        <v>0.87706672590616674</v>
      </c>
      <c r="AM399" s="23">
        <v>0.33312500000000006</v>
      </c>
      <c r="AN399" s="23">
        <v>0.30549999999999999</v>
      </c>
      <c r="AP399" s="35">
        <v>201</v>
      </c>
      <c r="AQ399" s="62">
        <v>7</v>
      </c>
      <c r="AR399" s="29">
        <v>24.820799999999998</v>
      </c>
      <c r="AS399" s="29">
        <v>24.8521</v>
      </c>
      <c r="AT399" s="23">
        <v>0.87706672590616674</v>
      </c>
      <c r="AU399" s="23">
        <v>0.33312500000000006</v>
      </c>
    </row>
    <row r="400" spans="1:51" x14ac:dyDescent="0.2">
      <c r="A400" s="35">
        <v>202</v>
      </c>
      <c r="B400" s="31">
        <v>1</v>
      </c>
      <c r="C400" s="32">
        <v>11</v>
      </c>
      <c r="D400" s="15">
        <v>6</v>
      </c>
      <c r="E400" s="15">
        <v>2013</v>
      </c>
      <c r="F400" s="62">
        <v>1</v>
      </c>
      <c r="G400" s="23">
        <v>1.288</v>
      </c>
      <c r="H400" s="23">
        <v>4.5392230599201024</v>
      </c>
      <c r="I400" s="63">
        <v>197.84901570789515</v>
      </c>
      <c r="J400" s="17">
        <v>-9999</v>
      </c>
      <c r="K400" s="17">
        <v>-9999</v>
      </c>
      <c r="L400" s="17">
        <v>-9999</v>
      </c>
      <c r="M400" s="48">
        <v>0.21821647040752418</v>
      </c>
      <c r="N400" s="48">
        <v>0</v>
      </c>
      <c r="O400" s="48">
        <v>0</v>
      </c>
      <c r="P400" s="48">
        <v>4.5378302152590817E-2</v>
      </c>
      <c r="Q400" s="48">
        <v>0.99296869543956556</v>
      </c>
      <c r="R400" s="29">
        <v>8.047434484506967</v>
      </c>
      <c r="S400" s="100">
        <v>2.4255435052871381E-3</v>
      </c>
      <c r="T400" s="25">
        <v>2098.4818152083703</v>
      </c>
      <c r="U400" s="25">
        <v>437.02905878239886</v>
      </c>
      <c r="V400" s="102">
        <v>36.835333333333331</v>
      </c>
      <c r="W400" s="17">
        <v>-9999</v>
      </c>
      <c r="X400" s="29">
        <v>36.841799999999999</v>
      </c>
      <c r="Y400" s="29">
        <v>26.646699999999999</v>
      </c>
      <c r="Z400" s="29">
        <v>24.219000000000001</v>
      </c>
      <c r="AA400" s="17">
        <v>-9999</v>
      </c>
      <c r="AB400" s="17">
        <v>-9999</v>
      </c>
      <c r="AC400" s="23">
        <v>71.93256124424785</v>
      </c>
      <c r="AD400" s="23">
        <v>9.8199602500853853</v>
      </c>
      <c r="AE400" s="44">
        <f t="shared" si="29"/>
        <v>8.5459940075513838</v>
      </c>
      <c r="AF400" s="19">
        <f t="shared" si="30"/>
        <v>70.198654478625798</v>
      </c>
      <c r="AG400" s="19">
        <f t="shared" si="31"/>
        <v>9.5832538792674793</v>
      </c>
      <c r="AH400" s="17">
        <v>-9999</v>
      </c>
      <c r="AI400" s="17">
        <v>-9999</v>
      </c>
      <c r="AJ400" s="105">
        <v>75.383407346624992</v>
      </c>
      <c r="AK400" s="17">
        <v>-9999</v>
      </c>
      <c r="AL400" s="23">
        <v>1.1658175203923544</v>
      </c>
      <c r="AM400" s="23">
        <v>0.20085000000000003</v>
      </c>
      <c r="AN400" s="23">
        <v>0.10725</v>
      </c>
      <c r="AP400" s="35">
        <v>202</v>
      </c>
      <c r="AQ400" s="62">
        <v>1</v>
      </c>
      <c r="AR400" s="29">
        <v>26.646699999999999</v>
      </c>
      <c r="AS400" s="29">
        <v>24.219000000000001</v>
      </c>
      <c r="AT400" s="23">
        <v>1.1658175203923544</v>
      </c>
      <c r="AU400" s="23">
        <v>0.20085000000000003</v>
      </c>
      <c r="AV400" s="29">
        <f>AVERAGE(AR400:AR401)</f>
        <v>26.176949999999998</v>
      </c>
      <c r="AW400" s="29">
        <f>AVERAGE(AS400:AS401)</f>
        <v>24.364600000000003</v>
      </c>
      <c r="AX400" s="29">
        <f>AVERAGE(AT400:AT401)</f>
        <v>1.1769427334618001</v>
      </c>
      <c r="AY400" s="29">
        <f>AVERAGE(AU400:AU401)</f>
        <v>0.20117500000000002</v>
      </c>
    </row>
    <row r="401" spans="1:51" x14ac:dyDescent="0.2">
      <c r="A401" s="35">
        <v>202</v>
      </c>
      <c r="B401" s="31">
        <v>1</v>
      </c>
      <c r="C401" s="32">
        <v>11</v>
      </c>
      <c r="D401" s="15">
        <v>6</v>
      </c>
      <c r="E401" s="15">
        <v>2013</v>
      </c>
      <c r="F401" s="62">
        <v>7</v>
      </c>
      <c r="G401" s="23">
        <v>7.0880000000000001</v>
      </c>
      <c r="H401" s="23">
        <v>4.5563603683123075</v>
      </c>
      <c r="I401" s="63">
        <v>198.53392464099034</v>
      </c>
      <c r="J401" s="17">
        <v>-9999</v>
      </c>
      <c r="K401" s="17">
        <v>-9999</v>
      </c>
      <c r="L401" s="17">
        <v>-9999</v>
      </c>
      <c r="M401" s="48">
        <v>3.3685892220813543E-2</v>
      </c>
      <c r="N401" s="48">
        <v>0</v>
      </c>
      <c r="O401" s="48">
        <v>0</v>
      </c>
      <c r="P401" s="48">
        <v>2.7658448695639822E-2</v>
      </c>
      <c r="Q401" s="48">
        <v>1.0628646897906346</v>
      </c>
      <c r="R401" s="29">
        <v>8.0492273871629649</v>
      </c>
      <c r="S401" s="100">
        <v>2.4263125900887434E-3</v>
      </c>
      <c r="T401" s="25">
        <v>2098.1061568265359</v>
      </c>
      <c r="U401" s="25">
        <v>419.10986683717545</v>
      </c>
      <c r="V401" s="102">
        <v>36.841666666666669</v>
      </c>
      <c r="W401" s="17">
        <v>-9999</v>
      </c>
      <c r="X401" s="29">
        <v>36.835000000000001</v>
      </c>
      <c r="Y401" s="29">
        <v>25.7072</v>
      </c>
      <c r="Z401" s="29">
        <v>24.510200000000001</v>
      </c>
      <c r="AA401" s="17">
        <v>-9999</v>
      </c>
      <c r="AB401" s="17">
        <v>-9999</v>
      </c>
      <c r="AC401" s="23">
        <v>96.359244863065356</v>
      </c>
      <c r="AD401" s="23">
        <v>12.904162098696018</v>
      </c>
      <c r="AE401" s="44">
        <f t="shared" si="29"/>
        <v>8.7118495681536476</v>
      </c>
      <c r="AF401" s="19">
        <f t="shared" si="30"/>
        <v>94.036542269020558</v>
      </c>
      <c r="AG401" s="19">
        <f t="shared" si="31"/>
        <v>12.593112226696613</v>
      </c>
      <c r="AH401" s="17">
        <v>-9999</v>
      </c>
      <c r="AI401" s="17">
        <v>-9999</v>
      </c>
      <c r="AJ401" s="17">
        <v>-9999</v>
      </c>
      <c r="AK401" s="17">
        <v>-9999</v>
      </c>
      <c r="AL401" s="23">
        <v>1.1880679465312456</v>
      </c>
      <c r="AM401" s="23">
        <v>0.20150000000000001</v>
      </c>
      <c r="AN401" s="23">
        <v>0.11293749999999997</v>
      </c>
      <c r="AP401" s="35">
        <v>202</v>
      </c>
      <c r="AQ401" s="62">
        <v>7</v>
      </c>
      <c r="AR401" s="29">
        <v>25.7072</v>
      </c>
      <c r="AS401" s="29">
        <v>24.510200000000001</v>
      </c>
      <c r="AT401" s="23">
        <v>1.1880679465312456</v>
      </c>
      <c r="AU401" s="23">
        <v>0.20150000000000001</v>
      </c>
    </row>
    <row r="402" spans="1:51" x14ac:dyDescent="0.2">
      <c r="A402" s="35">
        <v>203</v>
      </c>
      <c r="B402" s="31">
        <v>1</v>
      </c>
      <c r="C402" s="32">
        <v>11</v>
      </c>
      <c r="D402" s="15">
        <v>7</v>
      </c>
      <c r="E402" s="15">
        <v>2013</v>
      </c>
      <c r="F402" s="62">
        <v>1</v>
      </c>
      <c r="G402" s="23">
        <v>0.97</v>
      </c>
      <c r="H402" s="23">
        <v>4.2786026141643667</v>
      </c>
      <c r="I402" s="63">
        <v>186.55808648051686</v>
      </c>
      <c r="J402" s="17">
        <v>-9999</v>
      </c>
      <c r="K402" s="17">
        <v>-9999</v>
      </c>
      <c r="L402" s="17">
        <v>-9999</v>
      </c>
      <c r="M402" s="48">
        <v>8.0620561929170054E-2</v>
      </c>
      <c r="N402" s="48">
        <v>0</v>
      </c>
      <c r="O402" s="48">
        <v>0</v>
      </c>
      <c r="P402" s="48">
        <v>0</v>
      </c>
      <c r="Q402" s="48">
        <v>1.2431523716804329</v>
      </c>
      <c r="R402" s="29">
        <v>8.0473121045069664</v>
      </c>
      <c r="S402" s="100">
        <v>2.4393768071800993E-3</v>
      </c>
      <c r="T402" s="25">
        <v>2110.8385696111322</v>
      </c>
      <c r="U402" s="25">
        <v>462.95073390131472</v>
      </c>
      <c r="V402" s="102">
        <v>36.893000000000001</v>
      </c>
      <c r="W402" s="17">
        <v>-9999</v>
      </c>
      <c r="X402" s="29">
        <v>36.876800000000003</v>
      </c>
      <c r="Y402" s="29">
        <v>27.8812</v>
      </c>
      <c r="Z402" s="29">
        <v>23.8459</v>
      </c>
      <c r="AA402" s="17">
        <v>-9999</v>
      </c>
      <c r="AB402" s="17">
        <v>-9999</v>
      </c>
      <c r="AC402" s="23">
        <v>117.85553302626475</v>
      </c>
      <c r="AD402" s="23">
        <v>17.728776269919006</v>
      </c>
      <c r="AE402" s="44">
        <f t="shared" si="29"/>
        <v>7.7556465133621826</v>
      </c>
      <c r="AF402" s="19">
        <f t="shared" si="30"/>
        <v>115.01467066093956</v>
      </c>
      <c r="AG402" s="19">
        <f t="shared" si="31"/>
        <v>17.301430926045679</v>
      </c>
      <c r="AH402" s="17">
        <v>-9999</v>
      </c>
      <c r="AI402" s="17">
        <v>-9999</v>
      </c>
      <c r="AJ402" s="105">
        <v>75.867407153024985</v>
      </c>
      <c r="AK402" s="17">
        <v>-9999</v>
      </c>
      <c r="AL402" s="23">
        <v>1.9868950830467158</v>
      </c>
      <c r="AM402" s="23">
        <v>0.1122875</v>
      </c>
      <c r="AN402" s="23">
        <v>9.0512499999999996E-2</v>
      </c>
      <c r="AP402" s="35">
        <v>203</v>
      </c>
      <c r="AQ402" s="62">
        <v>1</v>
      </c>
      <c r="AR402" s="29">
        <v>27.8812</v>
      </c>
      <c r="AS402" s="29">
        <v>23.8459</v>
      </c>
      <c r="AT402" s="23">
        <v>1.9868950830467158</v>
      </c>
      <c r="AU402" s="23">
        <v>0.1122875</v>
      </c>
      <c r="AV402" s="29">
        <f>AVERAGE(AR402:AR403)</f>
        <v>27.549250000000001</v>
      </c>
      <c r="AW402" s="29">
        <f>AVERAGE(AS402:AS403)</f>
        <v>23.954149999999998</v>
      </c>
      <c r="AX402" s="29">
        <f>AVERAGE(AT402:AT403)</f>
        <v>1.916128461465731</v>
      </c>
      <c r="AY402" s="29">
        <f>AVERAGE(AU402:AU403)</f>
        <v>0.1194375</v>
      </c>
    </row>
    <row r="403" spans="1:51" x14ac:dyDescent="0.2">
      <c r="A403" s="35">
        <v>203</v>
      </c>
      <c r="B403" s="31">
        <v>1</v>
      </c>
      <c r="C403" s="32">
        <v>11</v>
      </c>
      <c r="D403" s="15">
        <v>7</v>
      </c>
      <c r="E403" s="15">
        <v>2013</v>
      </c>
      <c r="F403" s="62">
        <v>7</v>
      </c>
      <c r="G403" s="23">
        <v>7.5890000000000004</v>
      </c>
      <c r="H403" s="23">
        <v>4.2804085936754532</v>
      </c>
      <c r="I403" s="63">
        <v>186.60542893982981</v>
      </c>
      <c r="J403" s="17">
        <v>-9999</v>
      </c>
      <c r="K403" s="17">
        <v>-9999</v>
      </c>
      <c r="L403" s="17">
        <v>-9999</v>
      </c>
      <c r="M403" s="48">
        <v>9.5457842918021535E-3</v>
      </c>
      <c r="N403" s="48">
        <v>0</v>
      </c>
      <c r="O403" s="48">
        <v>0</v>
      </c>
      <c r="P403" s="48">
        <v>0</v>
      </c>
      <c r="Q403" s="48">
        <v>2.222293504893039</v>
      </c>
      <c r="R403" s="29">
        <v>8.0490944571629637</v>
      </c>
      <c r="S403" s="100">
        <v>2.4254489910834199E-3</v>
      </c>
      <c r="T403" s="25">
        <v>2097.0698565908006</v>
      </c>
      <c r="U403" s="25">
        <v>446.0930691068026</v>
      </c>
      <c r="V403" s="102">
        <v>36.905000000000001</v>
      </c>
      <c r="W403" s="17">
        <v>-9999</v>
      </c>
      <c r="X403" s="29">
        <v>36.877200000000002</v>
      </c>
      <c r="Y403" s="29">
        <v>27.217300000000002</v>
      </c>
      <c r="Z403" s="29">
        <v>24.0624</v>
      </c>
      <c r="AA403" s="17">
        <v>-9999</v>
      </c>
      <c r="AB403" s="17">
        <v>-9999</v>
      </c>
      <c r="AC403" s="23">
        <v>124.84007810192281</v>
      </c>
      <c r="AD403" s="23">
        <v>20.853753943312213</v>
      </c>
      <c r="AE403" s="44">
        <f t="shared" si="29"/>
        <v>6.9841985371792221</v>
      </c>
      <c r="AF403" s="19">
        <f t="shared" si="30"/>
        <v>121.83085595971779</v>
      </c>
      <c r="AG403" s="19">
        <f t="shared" si="31"/>
        <v>20.351082212659524</v>
      </c>
      <c r="AH403" s="17">
        <v>-9999</v>
      </c>
      <c r="AI403" s="17">
        <v>-9999</v>
      </c>
      <c r="AJ403" s="17">
        <v>-9999</v>
      </c>
      <c r="AK403" s="17">
        <v>-9999</v>
      </c>
      <c r="AL403" s="23">
        <v>1.8453618398847464</v>
      </c>
      <c r="AM403" s="23">
        <v>0.12658749999999999</v>
      </c>
      <c r="AN403" s="23">
        <v>8.450000000000002E-2</v>
      </c>
      <c r="AP403" s="35">
        <v>203</v>
      </c>
      <c r="AQ403" s="62">
        <v>7</v>
      </c>
      <c r="AR403" s="29">
        <v>27.217300000000002</v>
      </c>
      <c r="AS403" s="29">
        <v>24.0624</v>
      </c>
      <c r="AT403" s="23">
        <v>1.8453618398847464</v>
      </c>
      <c r="AU403" s="23">
        <v>0.12658749999999999</v>
      </c>
      <c r="AV403" s="29"/>
      <c r="AW403" s="29"/>
      <c r="AX403" s="29"/>
      <c r="AY403" s="29"/>
    </row>
    <row r="404" spans="1:51" x14ac:dyDescent="0.2">
      <c r="A404" s="35">
        <v>204</v>
      </c>
      <c r="B404" s="31">
        <v>1</v>
      </c>
      <c r="C404" s="32">
        <v>13</v>
      </c>
      <c r="D404" s="15">
        <v>8</v>
      </c>
      <c r="E404" s="15">
        <v>2013</v>
      </c>
      <c r="F404" s="62">
        <v>1</v>
      </c>
      <c r="G404" s="17">
        <v>-9999</v>
      </c>
      <c r="H404" s="23">
        <v>4.3935260772976363</v>
      </c>
      <c r="I404" s="79">
        <v>191.49251247571161</v>
      </c>
      <c r="J404" s="17">
        <v>-9999</v>
      </c>
      <c r="K404" s="17">
        <v>-9999</v>
      </c>
      <c r="L404" s="17">
        <v>-9999</v>
      </c>
      <c r="M404" s="48">
        <v>0.1570096818578261</v>
      </c>
      <c r="N404" s="48">
        <v>0</v>
      </c>
      <c r="O404" s="48">
        <v>0</v>
      </c>
      <c r="P404" s="48">
        <v>2.4508692207054719E-2</v>
      </c>
      <c r="Q404" s="48">
        <v>2.4346265840553203</v>
      </c>
      <c r="R404" s="29">
        <v>8.031765027717924</v>
      </c>
      <c r="S404" s="100">
        <v>2.4311783312482103E-3</v>
      </c>
      <c r="T404" s="17">
        <v>-9999</v>
      </c>
      <c r="U404" s="17">
        <v>-9999</v>
      </c>
      <c r="V404" s="102">
        <v>36.877499999999998</v>
      </c>
      <c r="W404" s="17">
        <v>-9999</v>
      </c>
      <c r="X404" s="17">
        <v>-9999</v>
      </c>
      <c r="Y404" s="17">
        <v>-9999</v>
      </c>
      <c r="Z404" s="17">
        <v>-9999</v>
      </c>
      <c r="AA404" s="17">
        <v>-9999</v>
      </c>
      <c r="AB404" s="17">
        <v>-9999</v>
      </c>
      <c r="AC404" s="23">
        <v>149.16615468624639</v>
      </c>
      <c r="AD404" s="23">
        <v>19.095097588835539</v>
      </c>
      <c r="AE404" s="44">
        <f t="shared" si="29"/>
        <v>9.1137099277794267</v>
      </c>
      <c r="AF404" s="19">
        <f t="shared" si="30"/>
        <v>145.5705618095505</v>
      </c>
      <c r="AG404" s="19">
        <f t="shared" si="31"/>
        <v>18.634817594257385</v>
      </c>
      <c r="AH404" s="17">
        <v>-9999</v>
      </c>
      <c r="AI404" s="17">
        <v>-9999</v>
      </c>
      <c r="AJ404" s="105">
        <v>70.770284191874978</v>
      </c>
      <c r="AK404" s="17">
        <v>-9999</v>
      </c>
      <c r="AL404" s="23">
        <v>1.8728657799734534</v>
      </c>
      <c r="AM404" s="23">
        <v>0.13958749999999998</v>
      </c>
      <c r="AN404" s="23">
        <v>6.101875000000001E-2</v>
      </c>
      <c r="AP404" s="35">
        <v>204</v>
      </c>
      <c r="AQ404" s="62">
        <v>1</v>
      </c>
      <c r="AR404" s="17">
        <v>-9999</v>
      </c>
      <c r="AS404" s="17">
        <v>-9999</v>
      </c>
      <c r="AT404" s="23">
        <v>1.8728657799734534</v>
      </c>
      <c r="AU404" s="23">
        <v>0.13958749999999998</v>
      </c>
      <c r="AV404" s="29">
        <f>AVERAGE(AR404:AR405)</f>
        <v>-9999</v>
      </c>
      <c r="AW404" s="29">
        <f>AVERAGE(AS404:AS405)</f>
        <v>-9999</v>
      </c>
      <c r="AX404" s="29">
        <f>AVERAGE(AT404:AT405)</f>
        <v>1.8861638940485803</v>
      </c>
      <c r="AY404" s="29">
        <f>AVERAGE(AU404:AU405)</f>
        <v>0.1330875</v>
      </c>
    </row>
    <row r="405" spans="1:51" x14ac:dyDescent="0.2">
      <c r="A405" s="35">
        <v>204</v>
      </c>
      <c r="B405" s="31">
        <v>1</v>
      </c>
      <c r="C405" s="32">
        <v>13</v>
      </c>
      <c r="D405" s="15">
        <v>8</v>
      </c>
      <c r="E405" s="15">
        <v>2013</v>
      </c>
      <c r="F405" s="62">
        <v>7</v>
      </c>
      <c r="G405" s="17">
        <v>-9999</v>
      </c>
      <c r="H405" s="23">
        <v>4.3947702933383184</v>
      </c>
      <c r="I405" s="79">
        <v>191.52723882205166</v>
      </c>
      <c r="J405" s="17">
        <v>-9999</v>
      </c>
      <c r="K405" s="17">
        <v>-9999</v>
      </c>
      <c r="L405" s="17">
        <v>-9999</v>
      </c>
      <c r="M405" s="48">
        <v>0.27566441600426828</v>
      </c>
      <c r="N405" s="48">
        <v>0</v>
      </c>
      <c r="O405" s="48">
        <v>0</v>
      </c>
      <c r="P405" s="48">
        <v>2.7203842481978657E-2</v>
      </c>
      <c r="Q405" s="48">
        <v>2.5156496651720883</v>
      </c>
      <c r="R405" s="29">
        <v>8.0226321538637713</v>
      </c>
      <c r="S405" s="100">
        <v>2.4472508536282677E-3</v>
      </c>
      <c r="T405" s="17">
        <v>-9999</v>
      </c>
      <c r="U405" s="17">
        <v>-9999</v>
      </c>
      <c r="V405" s="102">
        <v>36.88966666666667</v>
      </c>
      <c r="W405" s="17">
        <v>-9999</v>
      </c>
      <c r="X405" s="17">
        <v>-9999</v>
      </c>
      <c r="Y405" s="17">
        <v>-9999</v>
      </c>
      <c r="Z405" s="17">
        <v>-9999</v>
      </c>
      <c r="AA405" s="17">
        <v>-9999</v>
      </c>
      <c r="AB405" s="17">
        <v>-9999</v>
      </c>
      <c r="AC405" s="23">
        <v>165.15211097417094</v>
      </c>
      <c r="AD405" s="23">
        <v>23.508926047919889</v>
      </c>
      <c r="AE405" s="44">
        <f t="shared" si="29"/>
        <v>8.1959278960872766</v>
      </c>
      <c r="AF405" s="19">
        <f t="shared" si="30"/>
        <v>161.17118275999897</v>
      </c>
      <c r="AG405" s="19">
        <f t="shared" si="31"/>
        <v>22.942252413311106</v>
      </c>
      <c r="AH405" s="17">
        <v>-9999</v>
      </c>
      <c r="AI405" s="17">
        <v>-9999</v>
      </c>
      <c r="AJ405" s="17">
        <v>-9999</v>
      </c>
      <c r="AK405" s="17">
        <v>-9999</v>
      </c>
      <c r="AL405" s="23">
        <v>1.8994620081237072</v>
      </c>
      <c r="AM405" s="23">
        <v>0.12658750000000002</v>
      </c>
      <c r="AN405" s="23">
        <v>8.0843749999999992E-2</v>
      </c>
      <c r="AP405" s="35">
        <v>204</v>
      </c>
      <c r="AQ405" s="62">
        <v>7</v>
      </c>
      <c r="AR405" s="17">
        <v>-9999</v>
      </c>
      <c r="AS405" s="17">
        <v>-9999</v>
      </c>
      <c r="AT405" s="23">
        <v>1.8994620081237072</v>
      </c>
      <c r="AU405" s="23">
        <v>0.12658750000000002</v>
      </c>
    </row>
    <row r="406" spans="1:51" x14ac:dyDescent="0.2">
      <c r="A406" s="35">
        <v>205</v>
      </c>
      <c r="B406" s="31">
        <v>1</v>
      </c>
      <c r="C406" s="32">
        <v>11</v>
      </c>
      <c r="D406" s="15">
        <v>9</v>
      </c>
      <c r="E406" s="15">
        <v>2013</v>
      </c>
      <c r="F406" s="62">
        <v>1</v>
      </c>
      <c r="G406" s="11">
        <v>0.70299999999999996</v>
      </c>
      <c r="H406" s="23">
        <v>4.4775707299405223</v>
      </c>
      <c r="I406" s="79">
        <v>195.38575944520741</v>
      </c>
      <c r="J406" s="17">
        <v>-9999</v>
      </c>
      <c r="K406" s="17">
        <v>-9999</v>
      </c>
      <c r="L406" s="17">
        <v>-9999</v>
      </c>
      <c r="M406" s="48">
        <v>0.18504429851811199</v>
      </c>
      <c r="N406" s="48">
        <v>0</v>
      </c>
      <c r="O406" s="104">
        <v>0</v>
      </c>
      <c r="P406" s="48">
        <v>2.7630122919909343E-2</v>
      </c>
      <c r="Q406" s="48">
        <v>1.7937405823591626</v>
      </c>
      <c r="R406" s="29">
        <v>8.0876278212044568</v>
      </c>
      <c r="S406" s="100">
        <v>2.3940512194108175E-3</v>
      </c>
      <c r="T406" s="25">
        <v>2047.8532710891893</v>
      </c>
      <c r="U406" s="25">
        <v>430.50898883483603</v>
      </c>
      <c r="V406" s="102">
        <v>36.408333333333331</v>
      </c>
      <c r="W406" s="17">
        <v>-9999</v>
      </c>
      <c r="X406" s="29">
        <v>36.384500000000003</v>
      </c>
      <c r="Y406" s="29">
        <v>29.358699999999999</v>
      </c>
      <c r="Z406" s="29">
        <v>22.9831</v>
      </c>
      <c r="AA406" s="17">
        <v>-9999</v>
      </c>
      <c r="AB406" s="17">
        <v>-9999</v>
      </c>
      <c r="AC406" s="23">
        <v>107.47867246067469</v>
      </c>
      <c r="AD406" s="23">
        <v>13.907691804673066</v>
      </c>
      <c r="AE406" s="44">
        <f t="shared" si="29"/>
        <v>9.0160025328805045</v>
      </c>
      <c r="AF406" s="19">
        <f t="shared" si="30"/>
        <v>104.88794033441465</v>
      </c>
      <c r="AG406" s="19">
        <f t="shared" si="31"/>
        <v>13.572452234481377</v>
      </c>
      <c r="AH406" s="17">
        <v>-9999</v>
      </c>
      <c r="AI406" s="17">
        <v>-9999</v>
      </c>
      <c r="AJ406" s="105">
        <v>79.668968132399996</v>
      </c>
      <c r="AK406" s="17">
        <v>-9999</v>
      </c>
      <c r="AL406" s="23">
        <v>1.1062270952725328</v>
      </c>
      <c r="AM406" s="38">
        <v>0.13520000000000001</v>
      </c>
      <c r="AN406" s="38">
        <v>0.11878749999999999</v>
      </c>
      <c r="AP406" s="35">
        <v>205</v>
      </c>
      <c r="AQ406" s="62">
        <v>1</v>
      </c>
      <c r="AR406" s="29">
        <v>29.358699999999999</v>
      </c>
      <c r="AS406" s="29">
        <v>22.9831</v>
      </c>
      <c r="AT406" s="23">
        <v>1.1062270952725328</v>
      </c>
      <c r="AU406" s="38">
        <v>0.13520000000000001</v>
      </c>
      <c r="AV406" s="29">
        <f>AVERAGE(AR406:AR407)</f>
        <v>29.209049999999998</v>
      </c>
      <c r="AW406" s="29">
        <f>AVERAGE(AS406:AS407)</f>
        <v>23.024000000000001</v>
      </c>
      <c r="AX406" s="29">
        <f>AVERAGE(AT406:AT407)</f>
        <v>1.0819550972710557</v>
      </c>
      <c r="AY406" s="29">
        <f>AVERAGE(AU406:AU407)</f>
        <v>0.1230125</v>
      </c>
    </row>
    <row r="407" spans="1:51" x14ac:dyDescent="0.2">
      <c r="A407" s="35">
        <v>205</v>
      </c>
      <c r="B407" s="31">
        <v>1</v>
      </c>
      <c r="C407" s="32">
        <v>11</v>
      </c>
      <c r="D407" s="15">
        <v>9</v>
      </c>
      <c r="E407" s="15">
        <v>2013</v>
      </c>
      <c r="F407" s="62">
        <v>7</v>
      </c>
      <c r="G407" s="11">
        <v>7.1050000000000004</v>
      </c>
      <c r="H407" s="23">
        <v>4.5057064032787224</v>
      </c>
      <c r="I407" s="79">
        <v>196.58900318878554</v>
      </c>
      <c r="J407" s="17">
        <v>-9999</v>
      </c>
      <c r="K407" s="17">
        <v>-9999</v>
      </c>
      <c r="L407" s="17">
        <v>-9999</v>
      </c>
      <c r="M407" s="48">
        <v>0.19362237415384864</v>
      </c>
      <c r="N407" s="48">
        <v>0</v>
      </c>
      <c r="O407" s="104">
        <v>0</v>
      </c>
      <c r="P407" s="48">
        <v>2.8095970664288657E-2</v>
      </c>
      <c r="Q407" s="48">
        <v>2.0565356834223261</v>
      </c>
      <c r="R407" s="29">
        <v>8.090841343961122</v>
      </c>
      <c r="S407" s="100">
        <v>2.4021125811224081E-3</v>
      </c>
      <c r="T407" s="25">
        <v>2053.1790865432849</v>
      </c>
      <c r="U407" s="25">
        <v>423.19435083220719</v>
      </c>
      <c r="V407" s="102">
        <v>36.399333333333338</v>
      </c>
      <c r="W407" s="17">
        <v>-9999</v>
      </c>
      <c r="X407" s="29">
        <v>36.359000000000002</v>
      </c>
      <c r="Y407" s="29">
        <v>29.0594</v>
      </c>
      <c r="Z407" s="29">
        <v>23.064900000000002</v>
      </c>
      <c r="AA407" s="17">
        <v>-9999</v>
      </c>
      <c r="AB407" s="17">
        <v>-9999</v>
      </c>
      <c r="AC407" s="23">
        <v>81.931770899899419</v>
      </c>
      <c r="AD407" s="23">
        <v>10.946766776702635</v>
      </c>
      <c r="AE407" s="44">
        <f t="shared" si="29"/>
        <v>8.7319907329454605</v>
      </c>
      <c r="AF407" s="19">
        <f t="shared" si="30"/>
        <v>79.956837025372721</v>
      </c>
      <c r="AG407" s="19">
        <f t="shared" si="31"/>
        <v>10.68289916727104</v>
      </c>
      <c r="AH407" s="17">
        <v>-9999</v>
      </c>
      <c r="AI407" s="17">
        <v>-9999</v>
      </c>
      <c r="AJ407" s="17">
        <v>-9999</v>
      </c>
      <c r="AK407" s="17">
        <v>-9999</v>
      </c>
      <c r="AL407" s="23">
        <v>1.0576830992695785</v>
      </c>
      <c r="AM407" s="23">
        <v>0.11082499999999999</v>
      </c>
      <c r="AN407" s="23">
        <v>6.7356250000000006E-2</v>
      </c>
      <c r="AP407" s="35">
        <v>205</v>
      </c>
      <c r="AQ407" s="62">
        <v>7</v>
      </c>
      <c r="AR407" s="29">
        <v>29.0594</v>
      </c>
      <c r="AS407" s="29">
        <v>23.064900000000002</v>
      </c>
      <c r="AT407" s="23">
        <v>1.0576830992695785</v>
      </c>
      <c r="AU407" s="23">
        <v>0.11082499999999999</v>
      </c>
    </row>
    <row r="408" spans="1:51" x14ac:dyDescent="0.2">
      <c r="A408" s="35">
        <v>206</v>
      </c>
      <c r="B408" s="31">
        <v>1</v>
      </c>
      <c r="C408" s="32">
        <v>8</v>
      </c>
      <c r="D408" s="15">
        <v>10</v>
      </c>
      <c r="E408" s="15">
        <v>2013</v>
      </c>
      <c r="F408" s="36">
        <v>1</v>
      </c>
      <c r="G408" s="23">
        <v>1.07</v>
      </c>
      <c r="H408" s="23">
        <v>4.4208360682095105</v>
      </c>
      <c r="I408" s="79">
        <v>192.8581760765108</v>
      </c>
      <c r="J408" s="17">
        <v>-9999</v>
      </c>
      <c r="K408" s="17">
        <v>-9999</v>
      </c>
      <c r="L408" s="17">
        <v>-9999</v>
      </c>
      <c r="M408" s="48">
        <v>0.27912451942360716</v>
      </c>
      <c r="N408" s="48">
        <v>0</v>
      </c>
      <c r="O408" s="48">
        <v>0</v>
      </c>
      <c r="P408" s="48">
        <v>4.3303105291112844E-2</v>
      </c>
      <c r="Q408" s="48">
        <v>1.6894291741328522</v>
      </c>
      <c r="R408" s="29">
        <v>8.0769079648826079</v>
      </c>
      <c r="S408" s="100">
        <v>2.4163833152484899E-3</v>
      </c>
      <c r="T408" s="25">
        <v>2073.6552012836673</v>
      </c>
      <c r="U408" s="25">
        <v>441.86334100874416</v>
      </c>
      <c r="V408" s="102">
        <v>36.551333333333332</v>
      </c>
      <c r="W408" s="17">
        <v>-9999</v>
      </c>
      <c r="X408" s="29">
        <v>36.536099999999998</v>
      </c>
      <c r="Y408" s="29">
        <v>29.102599999999999</v>
      </c>
      <c r="Z408" s="29">
        <v>23.183499999999999</v>
      </c>
      <c r="AA408" s="17">
        <v>-9999</v>
      </c>
      <c r="AB408" s="17">
        <v>-9999</v>
      </c>
      <c r="AC408" s="23">
        <v>102.23499389476785</v>
      </c>
      <c r="AD408" s="23">
        <v>11.719417075112387</v>
      </c>
      <c r="AE408" s="44">
        <f t="shared" si="29"/>
        <v>10.177482274027868</v>
      </c>
      <c r="AF408" s="19">
        <f t="shared" si="30"/>
        <v>99.770658626688643</v>
      </c>
      <c r="AG408" s="19">
        <f t="shared" si="31"/>
        <v>11.436925026946803</v>
      </c>
      <c r="AH408" s="17">
        <v>-9999</v>
      </c>
      <c r="AI408" s="17">
        <v>-9999</v>
      </c>
      <c r="AJ408" s="105">
        <v>89.098964360399989</v>
      </c>
      <c r="AK408" s="17">
        <v>-9999</v>
      </c>
      <c r="AL408" s="23">
        <v>2.1824145741565864</v>
      </c>
      <c r="AM408" s="23">
        <v>0.12723749999999998</v>
      </c>
      <c r="AN408" s="23">
        <v>0.15624375000000004</v>
      </c>
      <c r="AP408" s="35">
        <v>206</v>
      </c>
      <c r="AQ408" s="36">
        <v>1</v>
      </c>
      <c r="AR408" s="29">
        <v>29.102599999999999</v>
      </c>
      <c r="AS408" s="29">
        <v>23.183499999999999</v>
      </c>
      <c r="AT408" s="23">
        <v>2.1824145741565864</v>
      </c>
      <c r="AU408" s="23">
        <v>0.12723749999999998</v>
      </c>
      <c r="AV408" s="29">
        <f>AVERAGE(AR408:AR409)</f>
        <v>28.730649999999997</v>
      </c>
      <c r="AW408" s="29">
        <f>AVERAGE(AS408:AS409)</f>
        <v>23.302149999999997</v>
      </c>
      <c r="AX408" s="29">
        <f>AVERAGE(AT408:AT409)</f>
        <v>2.1850592110863811</v>
      </c>
      <c r="AY408" s="29">
        <f>AVERAGE(AU408:AU409)</f>
        <v>0.13560624999999998</v>
      </c>
    </row>
    <row r="409" spans="1:51" x14ac:dyDescent="0.2">
      <c r="A409" s="35">
        <v>206</v>
      </c>
      <c r="B409" s="31">
        <v>1</v>
      </c>
      <c r="C409" s="32">
        <v>8</v>
      </c>
      <c r="D409" s="15">
        <v>10</v>
      </c>
      <c r="E409" s="15">
        <v>2013</v>
      </c>
      <c r="F409" s="36">
        <v>7</v>
      </c>
      <c r="G409" s="23">
        <v>7.1050000000000004</v>
      </c>
      <c r="H409" s="23">
        <v>4.4796784965714451</v>
      </c>
      <c r="I409" s="79">
        <v>195.37875293918907</v>
      </c>
      <c r="J409" s="17">
        <v>-9999</v>
      </c>
      <c r="K409" s="17">
        <v>-9999</v>
      </c>
      <c r="L409" s="17">
        <v>-9999</v>
      </c>
      <c r="M409" s="48">
        <v>0.22252215903999772</v>
      </c>
      <c r="N409" s="48">
        <v>0</v>
      </c>
      <c r="O409" s="48">
        <v>0</v>
      </c>
      <c r="P409" s="48">
        <v>2.8867498625920189E-2</v>
      </c>
      <c r="Q409" s="48">
        <v>2.9657712067790709</v>
      </c>
      <c r="R409" s="29">
        <v>8.0799462704115772</v>
      </c>
      <c r="S409" s="100">
        <v>2.4114144296133095E-3</v>
      </c>
      <c r="T409" s="25">
        <v>2067.2949613075862</v>
      </c>
      <c r="U409" s="25">
        <v>424.60969522520031</v>
      </c>
      <c r="V409" s="102">
        <v>36.566000000000003</v>
      </c>
      <c r="W409" s="17">
        <v>-9999</v>
      </c>
      <c r="X409" s="29">
        <v>36.5212</v>
      </c>
      <c r="Y409" s="29">
        <v>28.358699999999999</v>
      </c>
      <c r="Z409" s="29">
        <v>23.4208</v>
      </c>
      <c r="AA409" s="17">
        <v>-9999</v>
      </c>
      <c r="AB409" s="17">
        <v>-9999</v>
      </c>
      <c r="AC409" s="23">
        <v>74.034252593230761</v>
      </c>
      <c r="AD409" s="23">
        <v>10.257282367806784</v>
      </c>
      <c r="AE409" s="44">
        <f t="shared" si="29"/>
        <v>8.4206802147897708</v>
      </c>
      <c r="AF409" s="19">
        <f t="shared" si="30"/>
        <v>72.249685364722126</v>
      </c>
      <c r="AG409" s="19">
        <f t="shared" si="31"/>
        <v>10.010034515279385</v>
      </c>
      <c r="AH409" s="17">
        <v>-9999</v>
      </c>
      <c r="AI409" s="17">
        <v>-9999</v>
      </c>
      <c r="AJ409" s="17">
        <v>-9999</v>
      </c>
      <c r="AK409" s="17">
        <v>-9999</v>
      </c>
      <c r="AL409" s="23">
        <v>2.1877038480161759</v>
      </c>
      <c r="AM409" s="23">
        <v>0.14397500000000002</v>
      </c>
      <c r="AN409" s="23">
        <v>0.1373125</v>
      </c>
      <c r="AP409" s="35">
        <v>206</v>
      </c>
      <c r="AQ409" s="36">
        <v>7</v>
      </c>
      <c r="AR409" s="29">
        <v>28.358699999999999</v>
      </c>
      <c r="AS409" s="29">
        <v>23.4208</v>
      </c>
      <c r="AT409" s="23">
        <v>2.1877038480161759</v>
      </c>
      <c r="AU409" s="23">
        <v>0.14397500000000002</v>
      </c>
    </row>
    <row r="410" spans="1:51" x14ac:dyDescent="0.2">
      <c r="A410" s="35">
        <v>207</v>
      </c>
      <c r="B410" s="31">
        <v>3</v>
      </c>
      <c r="C410" s="32">
        <v>13</v>
      </c>
      <c r="D410" s="15">
        <v>11</v>
      </c>
      <c r="E410" s="15">
        <v>2013</v>
      </c>
      <c r="F410" s="36">
        <v>1</v>
      </c>
      <c r="G410" s="23">
        <v>1.2709999999999999</v>
      </c>
      <c r="H410" s="23">
        <v>4.4445001297994979</v>
      </c>
      <c r="I410" s="79">
        <v>193.78782186172384</v>
      </c>
      <c r="J410" s="17">
        <v>-9999</v>
      </c>
      <c r="K410" s="17">
        <v>-9999</v>
      </c>
      <c r="L410" s="17">
        <v>-9999</v>
      </c>
      <c r="M410" s="48">
        <v>0.17330021234356147</v>
      </c>
      <c r="N410" s="48">
        <v>0</v>
      </c>
      <c r="O410" s="48">
        <v>0</v>
      </c>
      <c r="P410" s="48">
        <v>3.3291281718502042E-2</v>
      </c>
      <c r="Q410" s="48">
        <v>2.8004073434222971</v>
      </c>
      <c r="R410" s="29">
        <v>8.0603533717185147</v>
      </c>
      <c r="S410" s="106">
        <v>2.410015148306605E-3</v>
      </c>
      <c r="T410" s="25">
        <v>2078.5685538583548</v>
      </c>
      <c r="U410" s="25">
        <v>429.92016309612455</v>
      </c>
      <c r="V410" s="102">
        <v>36.531666666666666</v>
      </c>
      <c r="W410" s="17">
        <v>-9999</v>
      </c>
      <c r="X410" s="29">
        <v>36.531100000000002</v>
      </c>
      <c r="Y410" s="29">
        <v>27.2683</v>
      </c>
      <c r="Z410" s="29">
        <v>23.7851</v>
      </c>
      <c r="AA410" s="17">
        <v>-9999</v>
      </c>
      <c r="AB410" s="17">
        <v>-9999</v>
      </c>
      <c r="AC410" s="74">
        <v>129.19939960517237</v>
      </c>
      <c r="AD410" s="74">
        <v>16.61615675969696</v>
      </c>
      <c r="AE410" s="44">
        <f t="shared" si="29"/>
        <v>9.0714498576655291</v>
      </c>
      <c r="AF410" s="19">
        <f t="shared" si="30"/>
        <v>126.08509769217564</v>
      </c>
      <c r="AG410" s="19">
        <f t="shared" si="31"/>
        <v>16.215630681855139</v>
      </c>
      <c r="AH410" s="17">
        <v>-9999</v>
      </c>
      <c r="AI410" s="17">
        <v>-9999</v>
      </c>
      <c r="AJ410" s="105">
        <v>76.602302692400002</v>
      </c>
      <c r="AK410" s="17">
        <v>-9999</v>
      </c>
      <c r="AL410" s="23">
        <v>1.5518977135188687</v>
      </c>
      <c r="AM410" s="23">
        <v>0.19272500000000004</v>
      </c>
      <c r="AN410" s="23">
        <v>0.19824999999999995</v>
      </c>
      <c r="AP410" s="35">
        <v>207</v>
      </c>
      <c r="AQ410" s="36">
        <v>1</v>
      </c>
      <c r="AR410" s="29">
        <v>27.2683</v>
      </c>
      <c r="AS410" s="29">
        <v>23.7851</v>
      </c>
      <c r="AT410" s="23">
        <v>1.5518977135188687</v>
      </c>
      <c r="AU410" s="23">
        <v>0.19272500000000004</v>
      </c>
      <c r="AV410" s="29">
        <f>AVERAGE(AR410:AR411)</f>
        <v>27.16845</v>
      </c>
      <c r="AW410" s="29">
        <f>AVERAGE(AS410:AS411)</f>
        <v>23.815149999999999</v>
      </c>
      <c r="AX410" s="29">
        <f>AVERAGE(AT410:AT411)</f>
        <v>1.6225718794902342</v>
      </c>
      <c r="AY410" s="29">
        <f>AVERAGE(AU410:AU411)</f>
        <v>0.19881875000000002</v>
      </c>
    </row>
    <row r="411" spans="1:51" x14ac:dyDescent="0.2">
      <c r="A411" s="35">
        <v>207</v>
      </c>
      <c r="B411" s="31">
        <v>3</v>
      </c>
      <c r="C411" s="32">
        <v>13</v>
      </c>
      <c r="D411" s="15">
        <v>11</v>
      </c>
      <c r="E411" s="15">
        <v>2013</v>
      </c>
      <c r="F411" s="36">
        <v>7</v>
      </c>
      <c r="G411" s="23">
        <v>6.7370000000000001</v>
      </c>
      <c r="H411" s="23">
        <v>4.4479354685983115</v>
      </c>
      <c r="I411" s="79">
        <v>193.91829014837862</v>
      </c>
      <c r="J411" s="17">
        <v>-9999</v>
      </c>
      <c r="K411" s="17">
        <v>-9999</v>
      </c>
      <c r="L411" s="17">
        <v>-9999</v>
      </c>
      <c r="M411" s="48">
        <v>0.1735700327117361</v>
      </c>
      <c r="N411" s="48">
        <v>0</v>
      </c>
      <c r="O411" s="48">
        <v>0</v>
      </c>
      <c r="P411" s="48">
        <v>2.3811463034780999E-2</v>
      </c>
      <c r="Q411" s="48">
        <v>2.6687950729361258</v>
      </c>
      <c r="R411" s="29">
        <v>8.0558899370170547</v>
      </c>
      <c r="S411" s="106">
        <v>2.4280499269238691E-3</v>
      </c>
      <c r="T411" s="25">
        <v>2097.7526602746948</v>
      </c>
      <c r="U411" s="25">
        <v>435.41621148029304</v>
      </c>
      <c r="V411" s="102">
        <v>36.540333333333336</v>
      </c>
      <c r="W411" s="17">
        <v>-9999</v>
      </c>
      <c r="X411" s="29">
        <v>36.525399999999998</v>
      </c>
      <c r="Y411" s="29">
        <v>27.0686</v>
      </c>
      <c r="Z411" s="29">
        <v>23.845199999999998</v>
      </c>
      <c r="AA411" s="17">
        <v>-9999</v>
      </c>
      <c r="AB411" s="17">
        <v>-9999</v>
      </c>
      <c r="AC411" s="74">
        <v>131.502070019836</v>
      </c>
      <c r="AD411" s="74">
        <v>17.526618127546634</v>
      </c>
      <c r="AE411" s="44">
        <f t="shared" si="29"/>
        <v>8.7534902953513587</v>
      </c>
      <c r="AF411" s="19">
        <f t="shared" si="30"/>
        <v>128.3322631207534</v>
      </c>
      <c r="AG411" s="19">
        <f t="shared" si="31"/>
        <v>17.104145728063468</v>
      </c>
      <c r="AH411" s="17">
        <v>-9999</v>
      </c>
      <c r="AI411" s="17">
        <v>-9999</v>
      </c>
      <c r="AJ411" s="17">
        <v>-9999</v>
      </c>
      <c r="AK411" s="17">
        <v>-9999</v>
      </c>
      <c r="AL411" s="23">
        <v>1.6932460454615996</v>
      </c>
      <c r="AM411" s="23">
        <v>0.2049125</v>
      </c>
      <c r="AN411" s="23">
        <v>0.18971874999999999</v>
      </c>
      <c r="AP411" s="35">
        <v>207</v>
      </c>
      <c r="AQ411" s="36">
        <v>7</v>
      </c>
      <c r="AR411" s="29">
        <v>27.0686</v>
      </c>
      <c r="AS411" s="29">
        <v>23.845199999999998</v>
      </c>
      <c r="AT411" s="23">
        <v>1.6932460454615996</v>
      </c>
      <c r="AU411" s="23">
        <v>0.2049125</v>
      </c>
    </row>
    <row r="412" spans="1:51" x14ac:dyDescent="0.2">
      <c r="A412" s="35">
        <v>208</v>
      </c>
      <c r="B412" s="31">
        <v>1</v>
      </c>
      <c r="C412" s="32">
        <v>4</v>
      </c>
      <c r="D412" s="15">
        <v>12</v>
      </c>
      <c r="E412" s="15">
        <v>2013</v>
      </c>
      <c r="F412" s="36">
        <v>1</v>
      </c>
      <c r="G412" s="23">
        <v>1.1870000000000001</v>
      </c>
      <c r="H412" s="23">
        <v>4.5327681105002764</v>
      </c>
      <c r="I412" s="79">
        <v>197.58996775059856</v>
      </c>
      <c r="J412" s="17">
        <v>-9999</v>
      </c>
      <c r="K412" s="17">
        <v>-9999</v>
      </c>
      <c r="L412" s="17">
        <v>-9999</v>
      </c>
      <c r="M412" s="23">
        <v>0.2864929340035825</v>
      </c>
      <c r="N412" s="23">
        <v>0</v>
      </c>
      <c r="O412" s="23">
        <v>0</v>
      </c>
      <c r="P412" s="23">
        <v>7.420966687114966E-2</v>
      </c>
      <c r="Q412" s="66">
        <v>2.3365803385619213</v>
      </c>
      <c r="R412" s="29">
        <v>8.0502995661757364</v>
      </c>
      <c r="S412" s="106">
        <v>2.4133934335453179E-3</v>
      </c>
      <c r="T412" s="25">
        <v>2086.4864386392001</v>
      </c>
      <c r="U412" s="25">
        <v>432.97848031851561</v>
      </c>
      <c r="V412" s="102">
        <v>36.723999999999997</v>
      </c>
      <c r="W412" s="17">
        <v>-9999</v>
      </c>
      <c r="X412" s="29">
        <v>36.725299999999997</v>
      </c>
      <c r="Y412" s="29">
        <v>26.726800000000001</v>
      </c>
      <c r="Z412" s="29">
        <v>24.105499999999999</v>
      </c>
      <c r="AA412" s="17">
        <v>-9999</v>
      </c>
      <c r="AB412" s="17">
        <v>-9999</v>
      </c>
      <c r="AC412" s="74">
        <v>114.93166187159042</v>
      </c>
      <c r="AD412" s="74">
        <v>15.479161828601388</v>
      </c>
      <c r="AE412" s="44">
        <f t="shared" si="29"/>
        <v>8.662415984464463</v>
      </c>
      <c r="AF412" s="19">
        <f t="shared" si="30"/>
        <v>112.16127829763875</v>
      </c>
      <c r="AG412" s="19">
        <f t="shared" si="31"/>
        <v>15.106042576950706</v>
      </c>
      <c r="AH412" s="17">
        <v>-9999</v>
      </c>
      <c r="AI412" s="17">
        <v>-9999</v>
      </c>
      <c r="AJ412" s="212">
        <v>72.89884584044998</v>
      </c>
      <c r="AK412" s="17">
        <v>-9999</v>
      </c>
      <c r="AL412" s="23">
        <v>0.83872136401843811</v>
      </c>
      <c r="AM412" s="23">
        <v>0.12870000000000001</v>
      </c>
      <c r="AN412" s="23">
        <v>0.13040624999999997</v>
      </c>
      <c r="AP412" s="35">
        <v>208</v>
      </c>
      <c r="AQ412" s="36">
        <v>1</v>
      </c>
      <c r="AR412" s="29">
        <v>26.726800000000001</v>
      </c>
      <c r="AS412" s="29">
        <v>24.105499999999999</v>
      </c>
      <c r="AT412" s="23">
        <v>0.83872136401843811</v>
      </c>
      <c r="AU412" s="23">
        <v>0.12870000000000001</v>
      </c>
      <c r="AV412" s="29">
        <f>AVERAGE(AR412:AR413)</f>
        <v>26.510550000000002</v>
      </c>
      <c r="AW412" s="29">
        <f>AVERAGE(AS412:AS413)</f>
        <v>24.17145</v>
      </c>
      <c r="AX412" s="29">
        <f>AVERAGE(AT412:AT413)</f>
        <v>0.9378595314911623</v>
      </c>
      <c r="AY412" s="29">
        <f>AVERAGE(AU412:AU413)</f>
        <v>0.13</v>
      </c>
    </row>
    <row r="413" spans="1:51" x14ac:dyDescent="0.2">
      <c r="A413" s="35">
        <v>208</v>
      </c>
      <c r="B413" s="31">
        <v>1</v>
      </c>
      <c r="C413" s="32">
        <v>4</v>
      </c>
      <c r="D413" s="15">
        <v>12</v>
      </c>
      <c r="E413" s="15">
        <v>2013</v>
      </c>
      <c r="F413" s="36">
        <v>7</v>
      </c>
      <c r="G413" s="23">
        <v>6.6529999999999996</v>
      </c>
      <c r="H413" s="23">
        <v>4.5642296114684964</v>
      </c>
      <c r="I413" s="79">
        <v>198.93733316903624</v>
      </c>
      <c r="J413" s="17">
        <v>-9999</v>
      </c>
      <c r="K413" s="17">
        <v>-9999</v>
      </c>
      <c r="L413" s="17">
        <v>-9999</v>
      </c>
      <c r="M413" s="23">
        <v>0.2596281230770181</v>
      </c>
      <c r="N413" s="23">
        <v>0</v>
      </c>
      <c r="O413" s="23">
        <v>0</v>
      </c>
      <c r="P413" s="23">
        <v>4.8375215507472133E-2</v>
      </c>
      <c r="Q413" s="66">
        <v>0.77310299409593364</v>
      </c>
      <c r="R413" s="29">
        <v>8.0517041360510753</v>
      </c>
      <c r="S413" s="106">
        <v>2.4023717931285146E-3</v>
      </c>
      <c r="T413" s="25">
        <v>2075.7824234241939</v>
      </c>
      <c r="U413" s="25">
        <v>421.96621862299935</v>
      </c>
      <c r="V413" s="102">
        <v>36.720333333333336</v>
      </c>
      <c r="W413" s="17">
        <v>-9999</v>
      </c>
      <c r="X413" s="29">
        <v>36.718000000000004</v>
      </c>
      <c r="Y413" s="29">
        <v>26.2943</v>
      </c>
      <c r="Z413" s="29">
        <v>24.237400000000001</v>
      </c>
      <c r="AA413" s="17">
        <v>-9999</v>
      </c>
      <c r="AB413" s="17">
        <v>-9999</v>
      </c>
      <c r="AC413" s="74">
        <v>139.01726550104544</v>
      </c>
      <c r="AD413" s="74">
        <v>13.014112000211048</v>
      </c>
      <c r="AE413" s="44">
        <f t="shared" si="29"/>
        <v>12.462380049333333</v>
      </c>
      <c r="AF413" s="19">
        <f t="shared" si="30"/>
        <v>135.66630770083484</v>
      </c>
      <c r="AG413" s="19">
        <f t="shared" si="31"/>
        <v>12.700411828058016</v>
      </c>
      <c r="AH413" s="17">
        <v>-9999</v>
      </c>
      <c r="AI413" s="17">
        <v>-9999</v>
      </c>
      <c r="AJ413" s="17">
        <v>-9999</v>
      </c>
      <c r="AK413" s="17">
        <v>-9999</v>
      </c>
      <c r="AL413" s="23">
        <v>1.0369976989638865</v>
      </c>
      <c r="AM413" s="23">
        <v>0.13130000000000003</v>
      </c>
      <c r="AN413" s="23">
        <v>0.14145624999999998</v>
      </c>
      <c r="AP413" s="35">
        <v>208</v>
      </c>
      <c r="AQ413" s="36">
        <v>7</v>
      </c>
      <c r="AR413" s="29">
        <v>26.2943</v>
      </c>
      <c r="AS413" s="29">
        <v>24.237400000000001</v>
      </c>
      <c r="AT413" s="23">
        <v>1.0369976989638865</v>
      </c>
      <c r="AU413" s="23">
        <v>0.13130000000000003</v>
      </c>
    </row>
    <row r="414" spans="1:51" x14ac:dyDescent="0.2">
      <c r="A414" s="35">
        <v>209</v>
      </c>
      <c r="B414" s="31">
        <v>1</v>
      </c>
      <c r="C414" s="32">
        <v>14</v>
      </c>
      <c r="D414" s="15">
        <v>1</v>
      </c>
      <c r="E414" s="15">
        <v>2014</v>
      </c>
      <c r="F414" s="36">
        <v>1</v>
      </c>
      <c r="G414" s="23">
        <v>1.0029999999999999</v>
      </c>
      <c r="H414" s="23">
        <v>4.8332064429591481</v>
      </c>
      <c r="I414" s="79">
        <v>210.43026544651298</v>
      </c>
      <c r="J414" s="17">
        <v>-9999</v>
      </c>
      <c r="K414" s="17">
        <v>-9999</v>
      </c>
      <c r="L414" s="17">
        <v>-9999</v>
      </c>
      <c r="M414" s="23">
        <v>0.28664193314746778</v>
      </c>
      <c r="N414" s="23">
        <v>9.6211663540425346E-2</v>
      </c>
      <c r="O414" s="23">
        <v>0.28232340391107241</v>
      </c>
      <c r="P414" s="23">
        <v>0.18117801191739399</v>
      </c>
      <c r="Q414" s="66">
        <v>1.825244069689425</v>
      </c>
      <c r="R414" s="29">
        <v>8.0269648123100446</v>
      </c>
      <c r="S414" s="106">
        <v>2.4366826571765175E-3</v>
      </c>
      <c r="T414" s="107">
        <v>2121.5552963354303</v>
      </c>
      <c r="U414" s="25">
        <v>404.24767046695632</v>
      </c>
      <c r="V414" s="94">
        <v>36.8035</v>
      </c>
      <c r="W414" s="17">
        <v>-9999</v>
      </c>
      <c r="X414" s="29">
        <v>36.803600000000003</v>
      </c>
      <c r="Y414" s="29">
        <v>23.104299999999999</v>
      </c>
      <c r="Z414" s="29">
        <v>25.271899999999999</v>
      </c>
      <c r="AA414" s="17">
        <v>-9999</v>
      </c>
      <c r="AB414" s="17">
        <v>-9999</v>
      </c>
      <c r="AC414" s="74">
        <v>164.80288373356532</v>
      </c>
      <c r="AD414" s="74">
        <v>19.840405491024473</v>
      </c>
      <c r="AE414" s="44">
        <f t="shared" si="29"/>
        <v>9.6908317276818359</v>
      </c>
      <c r="AF414" s="19">
        <f t="shared" si="30"/>
        <v>160.83037350791972</v>
      </c>
      <c r="AG414" s="19">
        <f t="shared" si="31"/>
        <v>19.362160135673342</v>
      </c>
      <c r="AH414" s="17">
        <v>-9999</v>
      </c>
      <c r="AI414" s="17">
        <v>-9999</v>
      </c>
      <c r="AJ414" s="212">
        <v>82.388571211224999</v>
      </c>
      <c r="AK414" s="17">
        <v>-9999</v>
      </c>
      <c r="AL414" s="23">
        <v>8.9417184360154707</v>
      </c>
      <c r="AM414" s="23">
        <v>1.0611250000000001</v>
      </c>
      <c r="AN414" s="23">
        <v>0.90187499999999998</v>
      </c>
      <c r="AP414" s="35">
        <v>209</v>
      </c>
      <c r="AQ414" s="36">
        <v>1</v>
      </c>
      <c r="AR414" s="29">
        <v>23.104299999999999</v>
      </c>
      <c r="AS414" s="29">
        <v>25.271899999999999</v>
      </c>
      <c r="AT414" s="23">
        <v>8.9417184360154707</v>
      </c>
      <c r="AU414" s="23">
        <v>1.0611250000000001</v>
      </c>
      <c r="AV414" s="29">
        <f>AVERAGE(AR414:AR415)</f>
        <v>23.087949999999999</v>
      </c>
      <c r="AW414" s="29">
        <f>AVERAGE(AS414:AS415)</f>
        <v>25.276499999999999</v>
      </c>
      <c r="AX414" s="29">
        <f>AVERAGE(AT414:AT415)</f>
        <v>8.1868260485493582</v>
      </c>
      <c r="AY414" s="29">
        <f>AVERAGE(AU414:AU415)</f>
        <v>1.0822500000000002</v>
      </c>
    </row>
    <row r="415" spans="1:51" x14ac:dyDescent="0.2">
      <c r="A415" s="35">
        <v>209</v>
      </c>
      <c r="B415" s="31">
        <v>1</v>
      </c>
      <c r="C415" s="32">
        <v>14</v>
      </c>
      <c r="D415" s="15">
        <v>1</v>
      </c>
      <c r="E415" s="15">
        <v>2014</v>
      </c>
      <c r="F415" s="36">
        <v>7</v>
      </c>
      <c r="G415" s="23">
        <v>7.69</v>
      </c>
      <c r="H415" s="23">
        <v>4.7769999522328739</v>
      </c>
      <c r="I415" s="79">
        <v>207.98281830422602</v>
      </c>
      <c r="J415" s="17">
        <v>-9999</v>
      </c>
      <c r="K415" s="17">
        <v>-9999</v>
      </c>
      <c r="L415" s="17">
        <v>-9999</v>
      </c>
      <c r="M415" s="23">
        <v>0.20368378843092852</v>
      </c>
      <c r="N415" s="23">
        <v>9.9790850522015098E-2</v>
      </c>
      <c r="O415" s="23">
        <v>0.32691197294260643</v>
      </c>
      <c r="P415" s="23">
        <v>0.12719195106064743</v>
      </c>
      <c r="Q415" s="66">
        <v>2.9617967960268095</v>
      </c>
      <c r="R415" s="29">
        <v>8.0271365648999762</v>
      </c>
      <c r="S415" s="106">
        <v>2.4110409452909156E-3</v>
      </c>
      <c r="T415" s="25">
        <v>2098.1715801337227</v>
      </c>
      <c r="U415" s="25">
        <v>399.09847647382605</v>
      </c>
      <c r="V415" s="94">
        <v>36.805999999999997</v>
      </c>
      <c r="W415" s="17">
        <v>-9999</v>
      </c>
      <c r="X415" s="29">
        <v>36.803199999999997</v>
      </c>
      <c r="Y415" s="29">
        <v>23.0716</v>
      </c>
      <c r="Z415" s="29">
        <v>25.281099999999999</v>
      </c>
      <c r="AA415" s="17">
        <v>-9999</v>
      </c>
      <c r="AB415" s="17">
        <v>-9999</v>
      </c>
      <c r="AC415" s="74">
        <v>156.4195009600559</v>
      </c>
      <c r="AD415" s="74">
        <v>21.055069451870949</v>
      </c>
      <c r="AE415" s="44">
        <f t="shared" si="29"/>
        <v>8.6672436870311955</v>
      </c>
      <c r="AF415" s="19">
        <f t="shared" si="30"/>
        <v>152.64906895682239</v>
      </c>
      <c r="AG415" s="19">
        <f t="shared" si="31"/>
        <v>20.547545088192592</v>
      </c>
      <c r="AH415" s="17">
        <v>-9999</v>
      </c>
      <c r="AI415" s="17">
        <v>-9999</v>
      </c>
      <c r="AJ415" s="17">
        <v>-9999</v>
      </c>
      <c r="AK415" s="17">
        <v>-9999</v>
      </c>
      <c r="AL415" s="23">
        <v>7.4319336610832467</v>
      </c>
      <c r="AM415" s="23">
        <v>1.103375</v>
      </c>
      <c r="AN415" s="23">
        <v>0.90382500000000032</v>
      </c>
      <c r="AP415" s="35">
        <v>209</v>
      </c>
      <c r="AQ415" s="36">
        <v>7</v>
      </c>
      <c r="AR415" s="29">
        <v>23.0716</v>
      </c>
      <c r="AS415" s="29">
        <v>25.281099999999999</v>
      </c>
      <c r="AT415" s="23">
        <v>7.4319336610832467</v>
      </c>
      <c r="AU415" s="23">
        <v>1.103375</v>
      </c>
    </row>
    <row r="416" spans="1:51" x14ac:dyDescent="0.2">
      <c r="A416" s="35">
        <v>210</v>
      </c>
      <c r="B416" s="31">
        <v>1</v>
      </c>
      <c r="C416" s="32">
        <v>4</v>
      </c>
      <c r="D416" s="15">
        <v>2</v>
      </c>
      <c r="E416" s="15">
        <v>2014</v>
      </c>
      <c r="F416" s="36">
        <v>1</v>
      </c>
      <c r="G416" s="23">
        <v>1.706</v>
      </c>
      <c r="H416" s="23">
        <v>4.9542096757597207</v>
      </c>
      <c r="I416" s="79">
        <v>215.67550410068239</v>
      </c>
      <c r="J416" s="17">
        <v>-9999</v>
      </c>
      <c r="K416" s="17">
        <v>-9999</v>
      </c>
      <c r="L416" s="17">
        <v>-9999</v>
      </c>
      <c r="M416" s="23">
        <v>0.28144443550326326</v>
      </c>
      <c r="N416" s="23">
        <v>6.9532621319191426E-2</v>
      </c>
      <c r="O416" s="23">
        <v>0.13524617388347332</v>
      </c>
      <c r="P416" s="23">
        <v>0.16110070585284728</v>
      </c>
      <c r="Q416" s="23">
        <v>2.0217294039786906</v>
      </c>
      <c r="R416" s="29">
        <v>8.0145647234003885</v>
      </c>
      <c r="S416" s="106">
        <v>2.4443823143884772E-3</v>
      </c>
      <c r="T416" s="107">
        <v>2136.8975059234863</v>
      </c>
      <c r="U416" s="25">
        <v>406.66313438910663</v>
      </c>
      <c r="V416" s="102">
        <v>36.721666666666664</v>
      </c>
      <c r="W416" s="17">
        <v>-9999</v>
      </c>
      <c r="X416" s="29">
        <v>36.715000000000003</v>
      </c>
      <c r="Y416" s="29">
        <v>22.282399999999999</v>
      </c>
      <c r="Z416" s="29">
        <v>25.441500000000001</v>
      </c>
      <c r="AA416" s="17">
        <v>-9999</v>
      </c>
      <c r="AB416" s="17">
        <v>-9999</v>
      </c>
      <c r="AC416" s="74">
        <v>171.05919587772144</v>
      </c>
      <c r="AD416" s="74">
        <v>26.817703810565586</v>
      </c>
      <c r="AE416" s="44">
        <f t="shared" si="29"/>
        <v>7.4416908795418886</v>
      </c>
      <c r="AF416" s="19">
        <f t="shared" si="30"/>
        <v>166.93587965035761</v>
      </c>
      <c r="AG416" s="19">
        <f t="shared" si="31"/>
        <v>26.171273358607969</v>
      </c>
      <c r="AH416" s="17">
        <v>-9999</v>
      </c>
      <c r="AI416" s="17">
        <v>-9999</v>
      </c>
      <c r="AJ416" s="212">
        <v>74.899615873475</v>
      </c>
      <c r="AK416" s="17">
        <v>-9999</v>
      </c>
      <c r="AL416" s="23">
        <v>19.372358368792682</v>
      </c>
      <c r="AM416" s="23">
        <v>2.9867499999999998</v>
      </c>
      <c r="AN416" s="23">
        <v>2.1664500000000011</v>
      </c>
      <c r="AP416" s="35">
        <v>210</v>
      </c>
      <c r="AQ416" s="36">
        <v>1</v>
      </c>
      <c r="AR416" s="29">
        <v>22.282399999999999</v>
      </c>
      <c r="AS416" s="29">
        <v>25.441500000000001</v>
      </c>
      <c r="AT416" s="23">
        <v>19.372358368792682</v>
      </c>
      <c r="AU416" s="23">
        <v>2.9867499999999998</v>
      </c>
      <c r="AV416" s="29">
        <f>AVERAGE(AR416:AR417)</f>
        <v>21.876799999999999</v>
      </c>
      <c r="AW416" s="29">
        <f>AVERAGE(AS416:AS417)</f>
        <v>25.55585</v>
      </c>
      <c r="AX416" s="29">
        <f>AVERAGE(AT416:AT417)</f>
        <v>16.119498317463737</v>
      </c>
      <c r="AY416" s="29">
        <f>AVERAGE(AU416:AU417)</f>
        <v>2.6828750000000001</v>
      </c>
    </row>
    <row r="417" spans="1:51" x14ac:dyDescent="0.2">
      <c r="A417" s="35">
        <v>210</v>
      </c>
      <c r="B417" s="31">
        <v>1</v>
      </c>
      <c r="C417" s="32">
        <v>4</v>
      </c>
      <c r="D417" s="15">
        <v>2</v>
      </c>
      <c r="E417" s="15">
        <v>2014</v>
      </c>
      <c r="F417" s="36">
        <v>7</v>
      </c>
      <c r="G417" s="23">
        <v>7.0549999999999997</v>
      </c>
      <c r="H417" s="23">
        <v>5.0442546194853488</v>
      </c>
      <c r="I417" s="79">
        <v>219.53966789132929</v>
      </c>
      <c r="J417" s="17">
        <v>-9999</v>
      </c>
      <c r="K417" s="17">
        <v>-9999</v>
      </c>
      <c r="L417" s="17">
        <v>-9999</v>
      </c>
      <c r="M417" s="23">
        <v>0.13035464325522514</v>
      </c>
      <c r="N417" s="23">
        <v>6.5394504993393082E-2</v>
      </c>
      <c r="O417" s="23">
        <v>0.17836587723214492</v>
      </c>
      <c r="P417" s="23">
        <v>0.16172358836753431</v>
      </c>
      <c r="Q417" s="23">
        <v>2.0165350558084008</v>
      </c>
      <c r="R417" s="29">
        <v>8.0201112513276787</v>
      </c>
      <c r="S417" s="106">
        <v>2.4424674321070596E-3</v>
      </c>
      <c r="T417" s="25">
        <v>2131.7326692420443</v>
      </c>
      <c r="U417" s="25">
        <v>387.06458532119262</v>
      </c>
      <c r="V417" s="102">
        <v>36.732999999999997</v>
      </c>
      <c r="W417" s="17">
        <v>-9999</v>
      </c>
      <c r="X417" s="29">
        <v>36.715299999999999</v>
      </c>
      <c r="Y417" s="29">
        <v>21.4712</v>
      </c>
      <c r="Z417" s="29">
        <v>25.670200000000001</v>
      </c>
      <c r="AA417" s="17">
        <v>-9999</v>
      </c>
      <c r="AB417" s="17">
        <v>-9999</v>
      </c>
      <c r="AC417" s="74">
        <v>239.32453716003187</v>
      </c>
      <c r="AD417" s="74">
        <v>34.434280971339696</v>
      </c>
      <c r="AE417" s="44">
        <f t="shared" si="29"/>
        <v>8.1085462551818797</v>
      </c>
      <c r="AF417" s="19">
        <f t="shared" si="30"/>
        <v>233.55571109596164</v>
      </c>
      <c r="AG417" s="19">
        <f t="shared" si="31"/>
        <v>33.604255851800232</v>
      </c>
      <c r="AH417" s="17">
        <v>-9999</v>
      </c>
      <c r="AI417" s="17">
        <v>-9999</v>
      </c>
      <c r="AJ417" s="17">
        <v>-9999</v>
      </c>
      <c r="AK417" s="17">
        <v>-9999</v>
      </c>
      <c r="AL417" s="23">
        <v>12.866638266134792</v>
      </c>
      <c r="AM417" s="23">
        <v>2.379</v>
      </c>
      <c r="AN417" s="23">
        <v>1.9266000000000005</v>
      </c>
      <c r="AP417" s="35">
        <v>210</v>
      </c>
      <c r="AQ417" s="36">
        <v>7</v>
      </c>
      <c r="AR417" s="29">
        <v>21.4712</v>
      </c>
      <c r="AS417" s="29">
        <v>25.670200000000001</v>
      </c>
      <c r="AT417" s="23">
        <v>12.866638266134792</v>
      </c>
      <c r="AU417" s="23">
        <v>2.379</v>
      </c>
    </row>
    <row r="418" spans="1:51" x14ac:dyDescent="0.2">
      <c r="A418" s="35">
        <v>211</v>
      </c>
      <c r="B418" s="31">
        <v>1</v>
      </c>
      <c r="C418" s="32">
        <v>1</v>
      </c>
      <c r="D418" s="15">
        <v>4</v>
      </c>
      <c r="E418" s="15">
        <v>2014</v>
      </c>
      <c r="F418" s="36">
        <v>1</v>
      </c>
      <c r="G418" s="23">
        <v>1.2789999999999999</v>
      </c>
      <c r="H418" s="23">
        <v>5.4867199692227704</v>
      </c>
      <c r="I418" s="79">
        <v>238.90209680023142</v>
      </c>
      <c r="J418" s="17">
        <v>-9999</v>
      </c>
      <c r="K418" s="17">
        <v>-9999</v>
      </c>
      <c r="L418" s="17">
        <v>-9999</v>
      </c>
      <c r="M418" s="23">
        <v>0.17700157288794194</v>
      </c>
      <c r="N418" s="23">
        <v>0</v>
      </c>
      <c r="O418" s="23">
        <v>0</v>
      </c>
      <c r="P418" s="23">
        <v>7.6049665982572859E-2</v>
      </c>
      <c r="Q418" s="23">
        <v>0.8393886951795031</v>
      </c>
      <c r="R418" s="91">
        <v>7.9868251939806179</v>
      </c>
      <c r="S418" s="108">
        <v>2.4168038776611164E-3</v>
      </c>
      <c r="T418" s="25">
        <v>2127.9731056493397</v>
      </c>
      <c r="U418" s="25">
        <v>452.97783044646218</v>
      </c>
      <c r="V418" s="102">
        <v>36.811666666666667</v>
      </c>
      <c r="W418" s="17">
        <v>-9999</v>
      </c>
      <c r="X418" s="29">
        <v>36.797899999999998</v>
      </c>
      <c r="Y418" s="29">
        <v>23.2502</v>
      </c>
      <c r="Z418" s="29">
        <v>25.224900000000002</v>
      </c>
      <c r="AA418" s="17">
        <v>-9999</v>
      </c>
      <c r="AB418" s="17">
        <v>-9999</v>
      </c>
      <c r="AC418" s="74">
        <v>204.92908743377356</v>
      </c>
      <c r="AD418" s="74">
        <v>24.260805014536295</v>
      </c>
      <c r="AE418" s="44">
        <f t="shared" si="29"/>
        <v>9.8547404010770077</v>
      </c>
      <c r="AF418" s="19">
        <f t="shared" si="30"/>
        <v>199.98935047699186</v>
      </c>
      <c r="AG418" s="19">
        <f t="shared" si="31"/>
        <v>23.676007626169898</v>
      </c>
      <c r="AH418" s="17">
        <v>-9999</v>
      </c>
      <c r="AI418" s="17">
        <v>-9999</v>
      </c>
      <c r="AJ418" s="212">
        <v>69.737326271724996</v>
      </c>
      <c r="AK418" s="17">
        <v>-9999</v>
      </c>
      <c r="AL418" s="79">
        <v>4.1969775142349812</v>
      </c>
      <c r="AM418" s="23">
        <v>0.73775000000000002</v>
      </c>
      <c r="AN418" s="23">
        <v>0.6272500000000002</v>
      </c>
      <c r="AP418" s="35">
        <v>211</v>
      </c>
      <c r="AQ418" s="36">
        <v>1</v>
      </c>
      <c r="AR418" s="29">
        <v>23.2502</v>
      </c>
      <c r="AS418" s="29">
        <v>25.224900000000002</v>
      </c>
      <c r="AT418" s="79">
        <v>4.1969775142349812</v>
      </c>
      <c r="AU418" s="23">
        <v>0.73775000000000002</v>
      </c>
      <c r="AV418" s="29">
        <f>AVERAGE(AR418:AR419)</f>
        <v>22.861699999999999</v>
      </c>
      <c r="AW418" s="29">
        <f>AVERAGE(AS418:AS419)</f>
        <v>25.338000000000001</v>
      </c>
      <c r="AX418" s="29">
        <f>AVERAGE(AT418:AT419)</f>
        <v>3.9732834354836841</v>
      </c>
      <c r="AY418" s="29">
        <f>AVERAGE(AU418:AU419)</f>
        <v>1.246375</v>
      </c>
    </row>
    <row r="419" spans="1:51" x14ac:dyDescent="0.2">
      <c r="A419" s="35">
        <v>211</v>
      </c>
      <c r="B419" s="31">
        <v>1</v>
      </c>
      <c r="C419" s="32">
        <v>1</v>
      </c>
      <c r="D419" s="15">
        <v>4</v>
      </c>
      <c r="E419" s="15">
        <v>2014</v>
      </c>
      <c r="F419" s="36">
        <v>7</v>
      </c>
      <c r="G419" s="23">
        <v>6.0359999999999996</v>
      </c>
      <c r="H419" s="23">
        <v>5.5700265318842046</v>
      </c>
      <c r="I419" s="79">
        <v>242.48039454282912</v>
      </c>
      <c r="J419" s="17">
        <v>-9999</v>
      </c>
      <c r="K419" s="17">
        <v>-9999</v>
      </c>
      <c r="L419" s="17">
        <v>-9999</v>
      </c>
      <c r="M419" s="23">
        <v>0.260354991695539</v>
      </c>
      <c r="N419" s="23">
        <v>0</v>
      </c>
      <c r="O419" s="23">
        <v>0</v>
      </c>
      <c r="P419" s="23">
        <v>7.3761444432202714E-2</v>
      </c>
      <c r="Q419" s="23">
        <v>1.0298373761327575</v>
      </c>
      <c r="R419" s="91">
        <v>7.9888979362099599</v>
      </c>
      <c r="S419" s="108">
        <v>2.396299713240616E-3</v>
      </c>
      <c r="T419" s="25">
        <v>2107.9564780778833</v>
      </c>
      <c r="U419" s="25">
        <v>432.69220187829279</v>
      </c>
      <c r="V419" s="102">
        <v>36.818666666666665</v>
      </c>
      <c r="W419" s="17">
        <v>-9999</v>
      </c>
      <c r="X419" s="29">
        <v>36.799300000000002</v>
      </c>
      <c r="Y419" s="29">
        <v>22.473199999999999</v>
      </c>
      <c r="Z419" s="29">
        <v>25.4511</v>
      </c>
      <c r="AA419" s="17">
        <v>-9999</v>
      </c>
      <c r="AB419" s="17">
        <v>-9999</v>
      </c>
      <c r="AC419" s="74">
        <v>165.99185032661592</v>
      </c>
      <c r="AD419" s="74">
        <v>20.624902160627478</v>
      </c>
      <c r="AE419" s="44">
        <f t="shared" si="29"/>
        <v>9.3894825394164929</v>
      </c>
      <c r="AF419" s="19">
        <f t="shared" si="30"/>
        <v>161.99068051782564</v>
      </c>
      <c r="AG419" s="19">
        <f t="shared" si="31"/>
        <v>20.127746814313927</v>
      </c>
      <c r="AH419" s="17">
        <v>-9999</v>
      </c>
      <c r="AI419" s="17">
        <v>-9999</v>
      </c>
      <c r="AJ419" s="17">
        <v>-9999</v>
      </c>
      <c r="AK419" s="17">
        <v>-9999</v>
      </c>
      <c r="AL419" s="79">
        <v>3.7495893567323875</v>
      </c>
      <c r="AM419" s="23">
        <v>1.7549999999999999</v>
      </c>
      <c r="AN419" s="23">
        <v>1.5730000000000004</v>
      </c>
      <c r="AP419" s="35">
        <v>211</v>
      </c>
      <c r="AQ419" s="36">
        <v>7</v>
      </c>
      <c r="AR419" s="29">
        <v>22.473199999999999</v>
      </c>
      <c r="AS419" s="29">
        <v>25.4511</v>
      </c>
      <c r="AT419" s="79">
        <v>3.7495893567323875</v>
      </c>
      <c r="AU419" s="23">
        <v>1.7549999999999999</v>
      </c>
    </row>
    <row r="420" spans="1:51" x14ac:dyDescent="0.2">
      <c r="A420" s="35">
        <v>212</v>
      </c>
      <c r="B420" s="31">
        <v>1</v>
      </c>
      <c r="C420" s="32">
        <v>6</v>
      </c>
      <c r="D420" s="15">
        <v>5</v>
      </c>
      <c r="E420" s="15">
        <v>2014</v>
      </c>
      <c r="F420" s="36">
        <v>1</v>
      </c>
      <c r="G420" s="23">
        <v>1.321</v>
      </c>
      <c r="H420" s="23">
        <v>5.33</v>
      </c>
      <c r="I420" s="79">
        <v>218.0552450935383</v>
      </c>
      <c r="J420" s="17">
        <v>-9999</v>
      </c>
      <c r="K420" s="17">
        <v>-9999</v>
      </c>
      <c r="L420" s="17">
        <v>-9999</v>
      </c>
      <c r="M420" s="23">
        <v>0.1445708654360375</v>
      </c>
      <c r="N420" s="23">
        <v>0</v>
      </c>
      <c r="O420" s="66">
        <v>0</v>
      </c>
      <c r="P420" s="23">
        <v>0.10906331070906475</v>
      </c>
      <c r="Q420" s="17">
        <v>-9999</v>
      </c>
      <c r="R420" s="29">
        <v>8.0518304875046915</v>
      </c>
      <c r="S420" s="108">
        <v>2.4164554779917465E-3</v>
      </c>
      <c r="T420" s="25">
        <v>2088.0400386598858</v>
      </c>
      <c r="U420" s="25">
        <v>381.75592294606031</v>
      </c>
      <c r="V420" s="102">
        <v>36.762333333333338</v>
      </c>
      <c r="W420" s="17">
        <v>-9999</v>
      </c>
      <c r="X420" s="29">
        <v>36.759500000000003</v>
      </c>
      <c r="Y420" s="29">
        <v>23.566400000000002</v>
      </c>
      <c r="Z420" s="29">
        <v>25.102900000000002</v>
      </c>
      <c r="AA420" s="17">
        <v>-9999</v>
      </c>
      <c r="AB420" s="17">
        <v>-9999</v>
      </c>
      <c r="AC420" s="74">
        <v>273.53581590790475</v>
      </c>
      <c r="AD420" s="74">
        <v>34.715947261563571</v>
      </c>
      <c r="AE420" s="44">
        <f t="shared" si="29"/>
        <v>9.1924646663047476</v>
      </c>
      <c r="AF420" s="19">
        <f t="shared" si="30"/>
        <v>266.94234010725557</v>
      </c>
      <c r="AG420" s="19">
        <f t="shared" si="31"/>
        <v>33.879132684262295</v>
      </c>
      <c r="AH420" s="17">
        <v>-9999</v>
      </c>
      <c r="AI420" s="17">
        <v>-9999</v>
      </c>
      <c r="AJ420" s="212">
        <v>72.282116920474991</v>
      </c>
      <c r="AK420" s="17">
        <v>-9999</v>
      </c>
      <c r="AL420" s="79">
        <v>12.860593147717315</v>
      </c>
      <c r="AM420" s="23">
        <v>5.1263333333333341</v>
      </c>
      <c r="AN420" s="23">
        <v>2.4102000000000001</v>
      </c>
      <c r="AP420" s="35">
        <v>212</v>
      </c>
      <c r="AQ420" s="36">
        <v>1</v>
      </c>
      <c r="AR420" s="29">
        <v>23.566400000000002</v>
      </c>
      <c r="AS420" s="29">
        <v>25.102900000000002</v>
      </c>
      <c r="AT420" s="79">
        <v>12.860593147717315</v>
      </c>
      <c r="AU420" s="23">
        <v>5.1263333333333341</v>
      </c>
      <c r="AV420" s="29">
        <f>AVERAGE(AR420:AR421)</f>
        <v>22.950949999999999</v>
      </c>
      <c r="AW420" s="29">
        <f>AVERAGE(AS420:AS421)</f>
        <v>25.280850000000001</v>
      </c>
      <c r="AX420" s="29">
        <f>AVERAGE(AT420:AT421)</f>
        <v>11.673619466511784</v>
      </c>
      <c r="AY420" s="29">
        <f>AVERAGE(AU420:AU421)</f>
        <v>4.9302500000000009</v>
      </c>
    </row>
    <row r="421" spans="1:51" x14ac:dyDescent="0.2">
      <c r="A421" s="35">
        <v>212</v>
      </c>
      <c r="B421" s="31">
        <v>1</v>
      </c>
      <c r="C421" s="32">
        <v>6</v>
      </c>
      <c r="D421" s="15">
        <v>5</v>
      </c>
      <c r="E421" s="15">
        <v>2014</v>
      </c>
      <c r="F421" s="36">
        <v>7</v>
      </c>
      <c r="G421" s="23">
        <v>6.7709999999999999</v>
      </c>
      <c r="H421" s="23">
        <v>5.5306111969339771</v>
      </c>
      <c r="I421" s="79">
        <v>240.8167264906283</v>
      </c>
      <c r="J421" s="17">
        <v>-9999</v>
      </c>
      <c r="K421" s="17">
        <v>-9999</v>
      </c>
      <c r="L421" s="17">
        <v>-9999</v>
      </c>
      <c r="M421" s="23">
        <v>0.28300801508093509</v>
      </c>
      <c r="N421" s="23">
        <v>0</v>
      </c>
      <c r="O421" s="66">
        <v>0</v>
      </c>
      <c r="P421" s="23">
        <v>7.883706622711123E-2</v>
      </c>
      <c r="Q421" s="23">
        <v>1.3375683582451443</v>
      </c>
      <c r="R421" s="29">
        <v>8.0627888057365986</v>
      </c>
      <c r="S421" s="108">
        <v>2.4038163182771937E-3</v>
      </c>
      <c r="T421" s="25">
        <v>2069.6841208023043</v>
      </c>
      <c r="U421" s="25">
        <v>350.11255159979811</v>
      </c>
      <c r="V421" s="102">
        <v>36.753666666666668</v>
      </c>
      <c r="W421" s="17">
        <v>-9999</v>
      </c>
      <c r="X421" s="29">
        <v>36.7577</v>
      </c>
      <c r="Y421" s="29">
        <v>22.3355</v>
      </c>
      <c r="Z421" s="29">
        <v>25.4588</v>
      </c>
      <c r="AA421" s="17">
        <v>-9999</v>
      </c>
      <c r="AB421" s="17">
        <v>-9999</v>
      </c>
      <c r="AC421" s="74">
        <v>283.02851362148544</v>
      </c>
      <c r="AD421" s="74">
        <v>34.847773313960907</v>
      </c>
      <c r="AE421" s="44">
        <f t="shared" si="29"/>
        <v>9.475495882720093</v>
      </c>
      <c r="AF421" s="19">
        <f t="shared" si="30"/>
        <v>276.20621998778711</v>
      </c>
      <c r="AG421" s="19">
        <f t="shared" si="31"/>
        <v>34.007781120289749</v>
      </c>
      <c r="AH421" s="17">
        <v>-9999</v>
      </c>
      <c r="AI421" s="17">
        <v>-9999</v>
      </c>
      <c r="AJ421" s="17">
        <v>-9999</v>
      </c>
      <c r="AK421" s="17">
        <v>-9999</v>
      </c>
      <c r="AL421" s="79">
        <v>10.486645785306251</v>
      </c>
      <c r="AM421" s="23">
        <v>4.7341666666666669</v>
      </c>
      <c r="AN421" s="23">
        <v>2.2164999999999995</v>
      </c>
      <c r="AP421" s="35">
        <v>212</v>
      </c>
      <c r="AQ421" s="36">
        <v>7</v>
      </c>
      <c r="AR421" s="29">
        <v>22.3355</v>
      </c>
      <c r="AS421" s="29">
        <v>25.4588</v>
      </c>
      <c r="AT421" s="79">
        <v>10.486645785306251</v>
      </c>
      <c r="AU421" s="23">
        <v>4.7341666666666669</v>
      </c>
    </row>
    <row r="422" spans="1:51" x14ac:dyDescent="0.2">
      <c r="A422" s="35">
        <v>213</v>
      </c>
      <c r="B422" s="31">
        <v>1</v>
      </c>
      <c r="C422" s="32">
        <v>13</v>
      </c>
      <c r="D422" s="15">
        <v>6</v>
      </c>
      <c r="E422" s="15">
        <v>2014</v>
      </c>
      <c r="F422" s="36">
        <v>1</v>
      </c>
      <c r="G422" s="23">
        <v>1.4550000000000001</v>
      </c>
      <c r="H422" s="23">
        <v>4.6961181095781939</v>
      </c>
      <c r="I422" s="79">
        <v>204.5744782566407</v>
      </c>
      <c r="J422" s="17">
        <v>-9999</v>
      </c>
      <c r="K422" s="17">
        <v>-9999</v>
      </c>
      <c r="L422" s="17">
        <v>-9999</v>
      </c>
      <c r="M422" s="23">
        <v>0.55576764659570332</v>
      </c>
      <c r="N422" s="23">
        <v>0</v>
      </c>
      <c r="O422" s="23">
        <v>0</v>
      </c>
      <c r="P422" s="23">
        <v>4.839348028093083E-2</v>
      </c>
      <c r="Q422" s="23">
        <v>2.4768686781170062</v>
      </c>
      <c r="R422" s="29">
        <v>8.0243133340448587</v>
      </c>
      <c r="S422" s="108">
        <v>2.4142404564242051E-3</v>
      </c>
      <c r="T422" s="25">
        <v>2102.3371568211192</v>
      </c>
      <c r="U422" s="25">
        <v>438.06977220356924</v>
      </c>
      <c r="V422" s="102">
        <v>36.882333333333335</v>
      </c>
      <c r="W422" s="17">
        <v>-9999</v>
      </c>
      <c r="X422" s="29">
        <v>36.8902</v>
      </c>
      <c r="Y422" s="29">
        <v>25.102599999999999</v>
      </c>
      <c r="Z422" s="29">
        <v>24.739100000000001</v>
      </c>
      <c r="AA422" s="17">
        <v>-9999</v>
      </c>
      <c r="AB422" s="17">
        <v>-9999</v>
      </c>
      <c r="AC422" s="74">
        <v>128.2477157464495</v>
      </c>
      <c r="AD422" s="74">
        <v>18.120455540829621</v>
      </c>
      <c r="AE422" s="44">
        <f t="shared" si="29"/>
        <v>8.2570956729200518</v>
      </c>
      <c r="AF422" s="19">
        <f t="shared" si="30"/>
        <v>125.15635380740656</v>
      </c>
      <c r="AG422" s="19">
        <f t="shared" si="31"/>
        <v>17.683668918541642</v>
      </c>
      <c r="AH422" s="17">
        <v>-9999</v>
      </c>
      <c r="AI422" s="17">
        <v>-9999</v>
      </c>
      <c r="AJ422" s="211">
        <v>45.485956805610002</v>
      </c>
      <c r="AK422" s="17">
        <v>-9999</v>
      </c>
      <c r="AL422" s="80">
        <v>2.103337220556456</v>
      </c>
      <c r="AM422" s="23">
        <v>0.14430000000000001</v>
      </c>
      <c r="AN422" s="23">
        <v>0.12064000000000002</v>
      </c>
      <c r="AP422" s="35">
        <v>213</v>
      </c>
      <c r="AQ422" s="36">
        <v>1</v>
      </c>
      <c r="AR422" s="29">
        <v>25.102599999999999</v>
      </c>
      <c r="AS422" s="29">
        <v>24.739100000000001</v>
      </c>
      <c r="AT422" s="80">
        <v>2.103337220556456</v>
      </c>
      <c r="AU422" s="23">
        <v>0.14430000000000001</v>
      </c>
      <c r="AV422" s="29">
        <f>AVERAGE(AR422:AR423)</f>
        <v>24.668749999999999</v>
      </c>
      <c r="AW422" s="29">
        <f>AVERAGE(AS422:AS423)</f>
        <v>24.869950000000003</v>
      </c>
      <c r="AX422" s="29">
        <f>AVERAGE(AT422:AT423)</f>
        <v>3.28499968206369</v>
      </c>
      <c r="AY422" s="29">
        <f>AVERAGE(AU422:AU423)</f>
        <v>0.18996250000000003</v>
      </c>
    </row>
    <row r="423" spans="1:51" x14ac:dyDescent="0.2">
      <c r="A423" s="35">
        <v>213</v>
      </c>
      <c r="B423" s="31">
        <v>1</v>
      </c>
      <c r="C423" s="32">
        <v>13</v>
      </c>
      <c r="D423" s="15">
        <v>6</v>
      </c>
      <c r="E423" s="15">
        <v>2014</v>
      </c>
      <c r="F423" s="36">
        <v>7</v>
      </c>
      <c r="G423" s="23">
        <v>7.3890000000000002</v>
      </c>
      <c r="H423" s="23">
        <v>4.7607951506386073</v>
      </c>
      <c r="I423" s="79">
        <v>207.34856965223099</v>
      </c>
      <c r="J423" s="17">
        <v>-9999</v>
      </c>
      <c r="K423" s="17">
        <v>-9999</v>
      </c>
      <c r="L423" s="17">
        <v>-9999</v>
      </c>
      <c r="M423" s="23">
        <v>0.53312232722707498</v>
      </c>
      <c r="N423" s="23">
        <v>0</v>
      </c>
      <c r="O423" s="23">
        <v>0</v>
      </c>
      <c r="P423" s="23">
        <v>4.6366833914597179E-2</v>
      </c>
      <c r="Q423" s="23">
        <v>2.6176282902491694</v>
      </c>
      <c r="R423" s="29">
        <v>8.0262201161698936</v>
      </c>
      <c r="S423" s="108">
        <v>2.4182768512308341E-3</v>
      </c>
      <c r="T423" s="25">
        <v>2104.8004042570292</v>
      </c>
      <c r="U423" s="25">
        <v>421.65316784199177</v>
      </c>
      <c r="V423" s="102">
        <v>36.885333333333335</v>
      </c>
      <c r="W423" s="17">
        <v>-9999</v>
      </c>
      <c r="X423" s="29">
        <v>36.887500000000003</v>
      </c>
      <c r="Y423" s="29">
        <v>24.2349</v>
      </c>
      <c r="Z423" s="29">
        <v>25.000800000000002</v>
      </c>
      <c r="AA423" s="17">
        <v>-9999</v>
      </c>
      <c r="AB423" s="17">
        <v>-9999</v>
      </c>
      <c r="AC423" s="74">
        <v>172.21875609415494</v>
      </c>
      <c r="AD423" s="74">
        <v>24.859336321187495</v>
      </c>
      <c r="AE423" s="44">
        <f t="shared" si="29"/>
        <v>8.082351013474268</v>
      </c>
      <c r="AF423" s="19">
        <f t="shared" si="30"/>
        <v>168.06748911306232</v>
      </c>
      <c r="AG423" s="19">
        <f t="shared" si="31"/>
        <v>24.260111565519171</v>
      </c>
      <c r="AH423" s="17">
        <v>-9999</v>
      </c>
      <c r="AI423" s="17">
        <v>-9999</v>
      </c>
      <c r="AJ423" s="17">
        <v>-9999</v>
      </c>
      <c r="AK423" s="17">
        <v>-9999</v>
      </c>
      <c r="AL423" s="80">
        <v>4.4666621435709244</v>
      </c>
      <c r="AM423" s="23">
        <v>0.23562500000000003</v>
      </c>
      <c r="AN423" s="23">
        <v>0.21833499999999995</v>
      </c>
      <c r="AP423" s="35">
        <v>213</v>
      </c>
      <c r="AQ423" s="36">
        <v>7</v>
      </c>
      <c r="AR423" s="29">
        <v>24.2349</v>
      </c>
      <c r="AS423" s="29">
        <v>25.000800000000002</v>
      </c>
      <c r="AT423" s="80">
        <v>4.4666621435709244</v>
      </c>
      <c r="AU423" s="23">
        <v>0.23562500000000003</v>
      </c>
    </row>
    <row r="424" spans="1:51" x14ac:dyDescent="0.2">
      <c r="A424" s="35">
        <v>214</v>
      </c>
      <c r="B424" s="31">
        <v>1</v>
      </c>
      <c r="C424" s="32">
        <v>3</v>
      </c>
      <c r="D424" s="15">
        <v>9</v>
      </c>
      <c r="E424" s="15">
        <v>2014</v>
      </c>
      <c r="F424" s="36">
        <v>1</v>
      </c>
      <c r="G424" s="23">
        <v>1.2709999999999999</v>
      </c>
      <c r="H424" s="23">
        <v>4.5247307020789922</v>
      </c>
      <c r="I424" s="79">
        <v>197.31942953377117</v>
      </c>
      <c r="J424" s="17">
        <v>-9999</v>
      </c>
      <c r="K424" s="17">
        <v>-9999</v>
      </c>
      <c r="L424" s="17">
        <v>-9999</v>
      </c>
      <c r="M424" s="23">
        <v>0.54352126063796835</v>
      </c>
      <c r="N424" s="23">
        <v>0</v>
      </c>
      <c r="O424" s="23">
        <v>0</v>
      </c>
      <c r="P424" s="23">
        <v>6.178391071765936E-2</v>
      </c>
      <c r="Q424" s="23">
        <v>4.0053279858877193</v>
      </c>
      <c r="R424" s="29">
        <v>8.0495738159512058</v>
      </c>
      <c r="S424" s="108">
        <v>2.3950827448920853E-3</v>
      </c>
      <c r="T424" s="25">
        <v>2070.9132344321883</v>
      </c>
      <c r="U424" s="25">
        <v>454.44895552866353</v>
      </c>
      <c r="V424" s="94">
        <v>36.645666666666664</v>
      </c>
      <c r="W424" s="17">
        <v>-9999</v>
      </c>
      <c r="X424" s="29">
        <v>36.6494</v>
      </c>
      <c r="Y424" s="29">
        <v>28.0153</v>
      </c>
      <c r="Z424" s="29">
        <v>23.630600000000001</v>
      </c>
      <c r="AA424" s="17">
        <v>-9999</v>
      </c>
      <c r="AB424" s="17">
        <v>-9999</v>
      </c>
      <c r="AC424" s="74">
        <v>111.15666697466125</v>
      </c>
      <c r="AD424" s="74">
        <v>13.748486978613871</v>
      </c>
      <c r="AE424" s="44">
        <f t="shared" si="29"/>
        <v>9.4325127076768318</v>
      </c>
      <c r="AF424" s="19">
        <f t="shared" si="30"/>
        <v>108.47727820304601</v>
      </c>
      <c r="AG424" s="19">
        <f t="shared" si="31"/>
        <v>13.417084979617323</v>
      </c>
      <c r="AH424" s="17">
        <v>-9999</v>
      </c>
      <c r="AI424" s="17">
        <v>-9999</v>
      </c>
      <c r="AJ424" s="214">
        <v>69.818305405999993</v>
      </c>
      <c r="AK424" s="17">
        <v>-9999</v>
      </c>
      <c r="AL424" s="80">
        <v>1.2941808263848218</v>
      </c>
      <c r="AM424" s="23">
        <v>0.67437499999999995</v>
      </c>
      <c r="AN424" s="23">
        <v>0.6256250000000001</v>
      </c>
      <c r="AP424" s="35">
        <v>214</v>
      </c>
      <c r="AQ424" s="36">
        <v>1</v>
      </c>
      <c r="AR424" s="29">
        <v>28.0153</v>
      </c>
      <c r="AS424" s="29">
        <v>23.630600000000001</v>
      </c>
      <c r="AT424" s="80">
        <v>1.2941808263848218</v>
      </c>
      <c r="AU424" s="23">
        <v>0.67437499999999995</v>
      </c>
      <c r="AV424" s="29">
        <f>AVERAGE(AR424:AR425)</f>
        <v>27.52505</v>
      </c>
      <c r="AW424" s="29">
        <f>AVERAGE(AS424:AS425)</f>
        <v>23.787500000000001</v>
      </c>
      <c r="AX424" s="29">
        <f>AVERAGE(AT424:AT425)</f>
        <v>1.4744343065226144</v>
      </c>
      <c r="AY424" s="29">
        <f>AVERAGE(AU424:AU425)</f>
        <v>1.0570625</v>
      </c>
    </row>
    <row r="425" spans="1:51" x14ac:dyDescent="0.2">
      <c r="A425" s="35">
        <v>214</v>
      </c>
      <c r="B425" s="31">
        <v>1</v>
      </c>
      <c r="C425" s="32">
        <v>3</v>
      </c>
      <c r="D425" s="15">
        <v>9</v>
      </c>
      <c r="E425" s="15">
        <v>2014</v>
      </c>
      <c r="F425" s="36">
        <v>7</v>
      </c>
      <c r="G425" s="23">
        <v>6.9550000000000001</v>
      </c>
      <c r="H425" s="23">
        <v>4.5299088985754201</v>
      </c>
      <c r="I425" s="79">
        <v>197.51341095834312</v>
      </c>
      <c r="J425" s="17">
        <v>-9999</v>
      </c>
      <c r="K425" s="17">
        <v>-9999</v>
      </c>
      <c r="L425" s="17">
        <v>-9999</v>
      </c>
      <c r="M425" s="23">
        <v>0.42417439453160277</v>
      </c>
      <c r="N425" s="23">
        <v>0</v>
      </c>
      <c r="O425" s="23">
        <v>0</v>
      </c>
      <c r="P425" s="23">
        <v>2.747378256751792E-2</v>
      </c>
      <c r="Q425" s="23">
        <v>3.5449723843403627</v>
      </c>
      <c r="R425" s="29">
        <v>8.0442322362694725</v>
      </c>
      <c r="S425" s="108">
        <v>2.3945608251993459E-3</v>
      </c>
      <c r="T425" s="25">
        <v>2073.8915327191739</v>
      </c>
      <c r="U425" s="25">
        <v>443.92504947866701</v>
      </c>
      <c r="V425" s="94">
        <v>36.649333333333338</v>
      </c>
      <c r="W425" s="17">
        <v>-9999</v>
      </c>
      <c r="X425" s="29">
        <v>36.642499999999998</v>
      </c>
      <c r="Y425" s="29">
        <v>27.034800000000001</v>
      </c>
      <c r="Z425" s="29">
        <v>23.944400000000002</v>
      </c>
      <c r="AA425" s="17">
        <v>-9999</v>
      </c>
      <c r="AB425" s="17">
        <v>-9999</v>
      </c>
      <c r="AC425" s="74">
        <v>109.80737069320637</v>
      </c>
      <c r="AD425" s="74">
        <v>14.097507133915585</v>
      </c>
      <c r="AE425" s="44">
        <f t="shared" si="29"/>
        <v>9.0873228809278093</v>
      </c>
      <c r="AF425" s="19">
        <f t="shared" si="30"/>
        <v>107.16050619030582</v>
      </c>
      <c r="AG425" s="19">
        <f t="shared" si="31"/>
        <v>13.757692138104407</v>
      </c>
      <c r="AH425" s="17">
        <v>-9999</v>
      </c>
      <c r="AI425" s="17">
        <v>-9999</v>
      </c>
      <c r="AJ425" s="17">
        <v>-9999</v>
      </c>
      <c r="AK425" s="17">
        <v>-9999</v>
      </c>
      <c r="AL425" s="80">
        <v>1.6546877866604068</v>
      </c>
      <c r="AM425" s="23">
        <v>1.4397500000000001</v>
      </c>
      <c r="AN425" s="23">
        <v>1.1914500000000001</v>
      </c>
      <c r="AP425" s="35">
        <v>214</v>
      </c>
      <c r="AQ425" s="36">
        <v>7</v>
      </c>
      <c r="AR425" s="29">
        <v>27.034800000000001</v>
      </c>
      <c r="AS425" s="29">
        <v>23.944400000000002</v>
      </c>
      <c r="AT425" s="80">
        <v>1.6546877866604068</v>
      </c>
      <c r="AU425" s="23">
        <v>1.4397500000000001</v>
      </c>
    </row>
    <row r="426" spans="1:51" x14ac:dyDescent="0.2">
      <c r="A426" s="35">
        <v>215</v>
      </c>
      <c r="B426" s="31">
        <v>1</v>
      </c>
      <c r="C426" s="32">
        <v>7</v>
      </c>
      <c r="D426" s="15">
        <v>10</v>
      </c>
      <c r="E426" s="15">
        <v>2014</v>
      </c>
      <c r="F426" s="36">
        <v>1</v>
      </c>
      <c r="G426" s="23">
        <v>0.92</v>
      </c>
      <c r="H426" s="23">
        <v>4.4498608182148196</v>
      </c>
      <c r="I426" s="79">
        <v>194.10049557591006</v>
      </c>
      <c r="J426" s="17">
        <v>-9999</v>
      </c>
      <c r="K426" s="17">
        <v>-9999</v>
      </c>
      <c r="L426" s="17">
        <v>-9999</v>
      </c>
      <c r="M426" s="17">
        <v>-9999</v>
      </c>
      <c r="N426" s="17">
        <v>-9999</v>
      </c>
      <c r="O426" s="17">
        <v>-9999</v>
      </c>
      <c r="P426" s="17">
        <v>-9999</v>
      </c>
      <c r="Q426" s="17">
        <v>-9999</v>
      </c>
      <c r="R426" s="29">
        <v>8.0689090957404481</v>
      </c>
      <c r="S426" s="108">
        <v>2.4211691721885862E-3</v>
      </c>
      <c r="T426" s="17">
        <v>-9999</v>
      </c>
      <c r="U426" s="17">
        <v>-9999</v>
      </c>
      <c r="V426" s="94">
        <v>36.673666666666669</v>
      </c>
      <c r="W426" s="17">
        <v>-9999</v>
      </c>
      <c r="X426" s="29">
        <v>36.645099999999999</v>
      </c>
      <c r="Y426" s="29">
        <v>27.053599999999999</v>
      </c>
      <c r="Z426" s="29">
        <v>23.940300000000001</v>
      </c>
      <c r="AA426" s="17">
        <v>-9999</v>
      </c>
      <c r="AB426" s="17">
        <v>-9999</v>
      </c>
      <c r="AC426" s="74">
        <v>75.934530887474963</v>
      </c>
      <c r="AD426" s="74">
        <v>11.316000561885467</v>
      </c>
      <c r="AE426" s="44">
        <f t="shared" si="29"/>
        <v>7.8287629583350409</v>
      </c>
      <c r="AF426" s="19">
        <f t="shared" si="30"/>
        <v>74.104158180418622</v>
      </c>
      <c r="AG426" s="19">
        <f t="shared" si="31"/>
        <v>11.043232713853291</v>
      </c>
      <c r="AH426" s="17">
        <v>-9999</v>
      </c>
      <c r="AI426" s="17">
        <v>-9999</v>
      </c>
      <c r="AJ426" s="213">
        <v>83.903674771849992</v>
      </c>
      <c r="AK426" s="17">
        <v>-9999</v>
      </c>
      <c r="AL426" s="80">
        <v>1.4791619648549983</v>
      </c>
      <c r="AM426" s="23">
        <v>0.11147499999999999</v>
      </c>
      <c r="AN426" s="23">
        <v>9.8085000000000033E-2</v>
      </c>
      <c r="AP426" s="35">
        <v>215</v>
      </c>
      <c r="AQ426" s="36">
        <v>1</v>
      </c>
      <c r="AR426" s="29">
        <v>27.053599999999999</v>
      </c>
      <c r="AS426" s="29">
        <v>23.940300000000001</v>
      </c>
      <c r="AT426" s="80">
        <v>1.4791619648549983</v>
      </c>
      <c r="AU426" s="23">
        <v>0.11147499999999999</v>
      </c>
      <c r="AV426" s="29">
        <f>AVERAGE(AR426:AR427)</f>
        <v>26.8901</v>
      </c>
      <c r="AW426" s="29">
        <f>AVERAGE(AS426:AS427)</f>
        <v>23.993500000000001</v>
      </c>
      <c r="AX426" s="29">
        <f>AVERAGE(AT426:AT427)</f>
        <v>1.3246402833784736</v>
      </c>
      <c r="AY426" s="29">
        <f>AVERAGE(AU426:AU427)</f>
        <v>0.17615</v>
      </c>
    </row>
    <row r="427" spans="1:51" x14ac:dyDescent="0.2">
      <c r="A427" s="35">
        <v>215</v>
      </c>
      <c r="B427" s="31">
        <v>1</v>
      </c>
      <c r="C427" s="32">
        <v>7</v>
      </c>
      <c r="D427" s="15">
        <v>10</v>
      </c>
      <c r="E427" s="15">
        <v>2014</v>
      </c>
      <c r="F427" s="36">
        <v>7</v>
      </c>
      <c r="G427" s="23">
        <v>7.2889999999999997</v>
      </c>
      <c r="H427" s="23">
        <v>4.4545605861058526</v>
      </c>
      <c r="I427" s="79">
        <v>194.19108402358947</v>
      </c>
      <c r="J427" s="17">
        <v>-9999</v>
      </c>
      <c r="K427" s="17">
        <v>-9999</v>
      </c>
      <c r="L427" s="17">
        <v>-9999</v>
      </c>
      <c r="M427" s="17">
        <v>-9999</v>
      </c>
      <c r="N427" s="17">
        <v>-9999</v>
      </c>
      <c r="O427" s="17">
        <v>-9999</v>
      </c>
      <c r="P427" s="17">
        <v>-9999</v>
      </c>
      <c r="Q427" s="17">
        <v>-9999</v>
      </c>
      <c r="R427" s="29">
        <v>8.065386310625092</v>
      </c>
      <c r="S427" s="108">
        <v>2.4204730383996891E-3</v>
      </c>
      <c r="T427" s="17">
        <v>-9999</v>
      </c>
      <c r="U427" s="17">
        <v>-9999</v>
      </c>
      <c r="V427" s="94">
        <v>36.652000000000001</v>
      </c>
      <c r="W427" s="17">
        <v>-9999</v>
      </c>
      <c r="X427" s="29">
        <v>36.647199999999998</v>
      </c>
      <c r="Y427" s="29">
        <v>26.726600000000001</v>
      </c>
      <c r="Z427" s="29">
        <v>24.046700000000001</v>
      </c>
      <c r="AA427" s="17">
        <v>-9999</v>
      </c>
      <c r="AB427" s="17">
        <v>-9999</v>
      </c>
      <c r="AC427" s="74">
        <v>75.408914388082749</v>
      </c>
      <c r="AD427" s="74">
        <v>8.3980626183174305</v>
      </c>
      <c r="AE427" s="44">
        <f t="shared" si="29"/>
        <v>10.47587649491984</v>
      </c>
      <c r="AF427" s="19">
        <f t="shared" si="30"/>
        <v>73.591211464899729</v>
      </c>
      <c r="AG427" s="19">
        <f t="shared" si="31"/>
        <v>8.1956305438835084</v>
      </c>
      <c r="AH427" s="17">
        <v>-9999</v>
      </c>
      <c r="AI427" s="17">
        <v>-9999</v>
      </c>
      <c r="AJ427" s="17">
        <v>-9999</v>
      </c>
      <c r="AK427" s="17">
        <v>-9999</v>
      </c>
      <c r="AL427" s="80">
        <v>1.1701186019019487</v>
      </c>
      <c r="AM427" s="23">
        <v>0.24082500000000001</v>
      </c>
      <c r="AN427" s="23">
        <v>0.24329499999999998</v>
      </c>
      <c r="AP427" s="35">
        <v>215</v>
      </c>
      <c r="AQ427" s="36">
        <v>7</v>
      </c>
      <c r="AR427" s="29">
        <v>26.726600000000001</v>
      </c>
      <c r="AS427" s="29">
        <v>24.046700000000001</v>
      </c>
      <c r="AT427" s="80">
        <v>1.1701186019019487</v>
      </c>
      <c r="AU427" s="23">
        <v>0.24082500000000001</v>
      </c>
      <c r="AV427" s="29"/>
      <c r="AW427" s="29"/>
      <c r="AX427" s="29"/>
      <c r="AY427" s="29"/>
    </row>
    <row r="428" spans="1:51" x14ac:dyDescent="0.2">
      <c r="A428" s="35">
        <v>216</v>
      </c>
      <c r="B428" s="31">
        <v>4</v>
      </c>
      <c r="C428" s="32">
        <v>12</v>
      </c>
      <c r="D428" s="15">
        <v>11</v>
      </c>
      <c r="E428" s="15">
        <v>2014</v>
      </c>
      <c r="F428" s="36">
        <v>1</v>
      </c>
      <c r="G428" s="23">
        <v>1.137</v>
      </c>
      <c r="H428" s="23">
        <v>4.5023200004870763</v>
      </c>
      <c r="I428" s="79">
        <v>196.28101279791846</v>
      </c>
      <c r="J428" s="17">
        <v>-9999</v>
      </c>
      <c r="K428" s="17">
        <v>-9999</v>
      </c>
      <c r="L428" s="17">
        <v>-9999</v>
      </c>
      <c r="M428" s="17">
        <v>-9999</v>
      </c>
      <c r="N428" s="17">
        <v>-9999</v>
      </c>
      <c r="O428" s="17">
        <v>-9999</v>
      </c>
      <c r="P428" s="17">
        <v>-9999</v>
      </c>
      <c r="Q428" s="17">
        <v>-9999</v>
      </c>
      <c r="R428" s="29">
        <v>8.0528309867998118</v>
      </c>
      <c r="S428" s="108">
        <v>2.4120274705938228E-3</v>
      </c>
      <c r="T428" s="17">
        <v>-9999</v>
      </c>
      <c r="U428" s="17">
        <v>-9999</v>
      </c>
      <c r="V428" s="102">
        <v>36.681999999999995</v>
      </c>
      <c r="W428" s="17">
        <v>-9999</v>
      </c>
      <c r="X428" s="29">
        <v>36.691000000000003</v>
      </c>
      <c r="Y428" s="29">
        <v>27.328299999999999</v>
      </c>
      <c r="Z428" s="29">
        <v>23.886199999999999</v>
      </c>
      <c r="AA428" s="17">
        <v>-9999</v>
      </c>
      <c r="AB428" s="17">
        <v>-9999</v>
      </c>
      <c r="AC428" s="17">
        <v>-9999</v>
      </c>
      <c r="AD428" s="17">
        <v>-9999</v>
      </c>
      <c r="AE428" s="17">
        <v>-9999</v>
      </c>
      <c r="AF428" s="17">
        <v>-9999</v>
      </c>
      <c r="AG428" s="17">
        <v>-9999</v>
      </c>
      <c r="AH428" s="17">
        <v>-9999</v>
      </c>
      <c r="AI428" s="17">
        <v>-9999</v>
      </c>
      <c r="AJ428" s="214">
        <v>87.982464806999971</v>
      </c>
      <c r="AK428" s="17">
        <v>-9999</v>
      </c>
      <c r="AL428" s="80">
        <v>1.9288346534672405</v>
      </c>
      <c r="AM428" s="23">
        <v>0.11423750000000001</v>
      </c>
      <c r="AN428" s="23">
        <v>0.1072825</v>
      </c>
      <c r="AP428" s="35">
        <v>216</v>
      </c>
      <c r="AQ428" s="36">
        <v>1</v>
      </c>
      <c r="AR428" s="29">
        <v>27.328299999999999</v>
      </c>
      <c r="AS428" s="29">
        <v>23.886199999999999</v>
      </c>
      <c r="AT428" s="80">
        <v>1.9288346534672405</v>
      </c>
      <c r="AU428" s="23">
        <v>0.11423750000000001</v>
      </c>
      <c r="AV428" s="29">
        <f>AVERAGE(AR428:AR429)</f>
        <v>27.270249999999997</v>
      </c>
      <c r="AW428" s="29">
        <f>AVERAGE(AS428:AS429)</f>
        <v>23.90785</v>
      </c>
      <c r="AX428" s="29">
        <f>AVERAGE(AT428:AT429)</f>
        <v>1.9075473493640547</v>
      </c>
      <c r="AY428" s="29">
        <f>AVERAGE(AU428:AU429)</f>
        <v>0.16241875</v>
      </c>
    </row>
    <row r="429" spans="1:51" x14ac:dyDescent="0.2">
      <c r="A429" s="35">
        <v>216</v>
      </c>
      <c r="B429" s="31">
        <v>4</v>
      </c>
      <c r="C429" s="32">
        <v>12</v>
      </c>
      <c r="D429" s="15">
        <v>11</v>
      </c>
      <c r="E429" s="15">
        <v>2014</v>
      </c>
      <c r="F429" s="36">
        <v>7</v>
      </c>
      <c r="G429" s="23">
        <v>7.4219999999999997</v>
      </c>
      <c r="H429" s="23">
        <v>4.4453853653708535</v>
      </c>
      <c r="I429" s="79">
        <v>193.82159246491744</v>
      </c>
      <c r="J429" s="17">
        <v>-9999</v>
      </c>
      <c r="K429" s="17">
        <v>-9999</v>
      </c>
      <c r="L429" s="17">
        <v>-9999</v>
      </c>
      <c r="M429" s="17">
        <v>-9999</v>
      </c>
      <c r="N429" s="17">
        <v>-9999</v>
      </c>
      <c r="O429" s="17">
        <v>-9999</v>
      </c>
      <c r="P429" s="17">
        <v>-9999</v>
      </c>
      <c r="Q429" s="17">
        <v>-9999</v>
      </c>
      <c r="R429" s="29">
        <v>8.0585900009348723</v>
      </c>
      <c r="S429" s="108">
        <v>2.4127869159722456E-3</v>
      </c>
      <c r="T429" s="17">
        <v>-9999</v>
      </c>
      <c r="U429" s="17">
        <v>-9999</v>
      </c>
      <c r="V429" s="102">
        <v>36.694000000000003</v>
      </c>
      <c r="W429" s="17">
        <v>-9999</v>
      </c>
      <c r="X429" s="29">
        <v>36.698599999999999</v>
      </c>
      <c r="Y429" s="29">
        <v>27.212199999999999</v>
      </c>
      <c r="Z429" s="29">
        <v>23.929500000000001</v>
      </c>
      <c r="AA429" s="17">
        <v>-9999</v>
      </c>
      <c r="AB429" s="17">
        <v>-9999</v>
      </c>
      <c r="AC429" s="17">
        <v>-9999</v>
      </c>
      <c r="AD429" s="17">
        <v>-9999</v>
      </c>
      <c r="AE429" s="17">
        <v>-9999</v>
      </c>
      <c r="AF429" s="17">
        <v>-9999</v>
      </c>
      <c r="AG429" s="17">
        <v>-9999</v>
      </c>
      <c r="AH429" s="17">
        <v>-9999</v>
      </c>
      <c r="AI429" s="17">
        <v>-9999</v>
      </c>
      <c r="AJ429" s="17">
        <v>-9999</v>
      </c>
      <c r="AK429" s="17">
        <v>-9999</v>
      </c>
      <c r="AL429" s="80">
        <v>1.8862600452608687</v>
      </c>
      <c r="AM429" s="23">
        <v>0.21059999999999998</v>
      </c>
      <c r="AN429" s="23">
        <v>0.20020000000000004</v>
      </c>
      <c r="AP429" s="35">
        <v>216</v>
      </c>
      <c r="AQ429" s="36">
        <v>7</v>
      </c>
      <c r="AR429" s="29">
        <v>27.212199999999999</v>
      </c>
      <c r="AS429" s="29">
        <v>23.929500000000001</v>
      </c>
      <c r="AT429" s="80">
        <v>1.8862600452608687</v>
      </c>
      <c r="AU429" s="23">
        <v>0.21059999999999998</v>
      </c>
    </row>
    <row r="430" spans="1:51" x14ac:dyDescent="0.2">
      <c r="A430" s="35">
        <v>217</v>
      </c>
      <c r="B430" s="31">
        <v>1</v>
      </c>
      <c r="C430" s="32">
        <v>4</v>
      </c>
      <c r="D430" s="15">
        <v>12</v>
      </c>
      <c r="E430" s="15">
        <v>2014</v>
      </c>
      <c r="F430" s="36">
        <v>1</v>
      </c>
      <c r="G430" s="23">
        <v>1.204</v>
      </c>
      <c r="H430" s="23">
        <v>4.6476986352105207</v>
      </c>
      <c r="I430" s="79">
        <v>202.52815076368353</v>
      </c>
      <c r="J430" s="17">
        <v>-9999</v>
      </c>
      <c r="K430" s="17">
        <v>-9999</v>
      </c>
      <c r="L430" s="17">
        <v>-9999</v>
      </c>
      <c r="M430" s="17">
        <v>-9999</v>
      </c>
      <c r="N430" s="17">
        <v>-9999</v>
      </c>
      <c r="O430" s="17">
        <v>-9999</v>
      </c>
      <c r="P430" s="17">
        <v>-9999</v>
      </c>
      <c r="Q430" s="17">
        <v>-9999</v>
      </c>
      <c r="R430" s="29">
        <v>8.0520533292145267</v>
      </c>
      <c r="S430" s="108">
        <v>2.433955792245705E-3</v>
      </c>
      <c r="T430" s="17">
        <v>-9999</v>
      </c>
      <c r="U430" s="17">
        <v>-9999</v>
      </c>
      <c r="V430" s="102">
        <v>36.870333333333328</v>
      </c>
      <c r="W430" s="17">
        <v>-9999</v>
      </c>
      <c r="X430" s="29">
        <v>36.851500000000001</v>
      </c>
      <c r="Y430" s="29">
        <v>26.277100000000001</v>
      </c>
      <c r="Z430" s="29">
        <v>24.343699999999998</v>
      </c>
      <c r="AA430" s="17">
        <v>-9999</v>
      </c>
      <c r="AB430" s="17">
        <v>-9999</v>
      </c>
      <c r="AC430" s="17">
        <v>-9999</v>
      </c>
      <c r="AD430" s="17">
        <v>-9999</v>
      </c>
      <c r="AE430" s="17">
        <v>-9999</v>
      </c>
      <c r="AF430" s="17">
        <v>-9999</v>
      </c>
      <c r="AG430" s="17">
        <v>-9999</v>
      </c>
      <c r="AH430" s="17">
        <v>-9999</v>
      </c>
      <c r="AI430" s="17">
        <v>-9999</v>
      </c>
      <c r="AJ430" s="53">
        <v>59.513451194609999</v>
      </c>
      <c r="AK430" s="17">
        <v>-9999</v>
      </c>
      <c r="AL430" s="80">
        <v>1.1821953223208046</v>
      </c>
      <c r="AM430" s="23">
        <v>0.23042500000000005</v>
      </c>
      <c r="AN430" s="23">
        <v>0.24329499999999998</v>
      </c>
      <c r="AP430" s="35">
        <v>217</v>
      </c>
      <c r="AQ430" s="36">
        <v>1</v>
      </c>
      <c r="AR430" s="29">
        <v>26.277100000000001</v>
      </c>
      <c r="AS430" s="29">
        <v>24.343699999999998</v>
      </c>
      <c r="AT430" s="80">
        <v>1.1821953223208046</v>
      </c>
      <c r="AU430" s="23">
        <v>0.23042500000000005</v>
      </c>
      <c r="AV430" s="29">
        <f>AVERAGE(AR430:AR431)</f>
        <v>25.893000000000001</v>
      </c>
      <c r="AW430" s="29">
        <f>AVERAGE(AS430:AS431)</f>
        <v>24.464199999999998</v>
      </c>
      <c r="AX430" s="29">
        <f>AVERAGE(AT430:AT431)</f>
        <v>1.0546110007844365</v>
      </c>
      <c r="AY430" s="29">
        <f>AVERAGE(AU430:AU431)</f>
        <v>0.37829999999999997</v>
      </c>
    </row>
    <row r="431" spans="1:51" x14ac:dyDescent="0.2">
      <c r="A431" s="35">
        <v>217</v>
      </c>
      <c r="B431" s="31">
        <v>1</v>
      </c>
      <c r="C431" s="32">
        <v>4</v>
      </c>
      <c r="D431" s="15">
        <v>12</v>
      </c>
      <c r="E431" s="15">
        <v>2014</v>
      </c>
      <c r="F431" s="36">
        <v>7</v>
      </c>
      <c r="G431" s="23">
        <v>7.1219999999999999</v>
      </c>
      <c r="H431" s="23">
        <v>4.6776538005838688</v>
      </c>
      <c r="I431" s="79">
        <v>203.81813843060812</v>
      </c>
      <c r="J431" s="17">
        <v>-9999</v>
      </c>
      <c r="K431" s="17">
        <v>-9999</v>
      </c>
      <c r="L431" s="17">
        <v>-9999</v>
      </c>
      <c r="M431" s="17">
        <v>-9999</v>
      </c>
      <c r="N431" s="17">
        <v>-9999</v>
      </c>
      <c r="O431" s="17">
        <v>-9999</v>
      </c>
      <c r="P431" s="17">
        <v>-9999</v>
      </c>
      <c r="Q431" s="17">
        <v>-9999</v>
      </c>
      <c r="R431" s="29">
        <v>8.0643529244852488</v>
      </c>
      <c r="S431" s="108">
        <v>2.4276669674276855E-3</v>
      </c>
      <c r="T431" s="17">
        <v>-9999</v>
      </c>
      <c r="U431" s="17">
        <v>-9999</v>
      </c>
      <c r="V431" s="102">
        <v>36.848000000000006</v>
      </c>
      <c r="W431" s="17">
        <v>-9999</v>
      </c>
      <c r="X431" s="29">
        <v>36.851999999999997</v>
      </c>
      <c r="Y431" s="29">
        <v>25.508900000000001</v>
      </c>
      <c r="Z431" s="29">
        <v>24.584700000000002</v>
      </c>
      <c r="AA431" s="17">
        <v>-9999</v>
      </c>
      <c r="AB431" s="17">
        <v>-9999</v>
      </c>
      <c r="AC431" s="17">
        <v>-9999</v>
      </c>
      <c r="AD431" s="17">
        <v>-9999</v>
      </c>
      <c r="AE431" s="17">
        <v>-9999</v>
      </c>
      <c r="AF431" s="17">
        <v>-9999</v>
      </c>
      <c r="AG431" s="17">
        <v>-9999</v>
      </c>
      <c r="AH431" s="17">
        <v>-9999</v>
      </c>
      <c r="AI431" s="17">
        <v>-9999</v>
      </c>
      <c r="AJ431" s="17">
        <v>-9999</v>
      </c>
      <c r="AK431" s="17">
        <v>-9999</v>
      </c>
      <c r="AL431" s="80">
        <v>0.92702667924806847</v>
      </c>
      <c r="AM431" s="23">
        <v>0.52617499999999995</v>
      </c>
      <c r="AN431" s="23">
        <v>0.51954500000000015</v>
      </c>
      <c r="AP431" s="35">
        <v>217</v>
      </c>
      <c r="AQ431" s="36">
        <v>7</v>
      </c>
      <c r="AR431" s="29">
        <v>25.508900000000001</v>
      </c>
      <c r="AS431" s="29">
        <v>24.584700000000002</v>
      </c>
      <c r="AT431" s="80">
        <v>0.92702667924806847</v>
      </c>
      <c r="AU431" s="23">
        <v>0.52617499999999995</v>
      </c>
    </row>
    <row r="432" spans="1:51" x14ac:dyDescent="0.2">
      <c r="A432" s="35">
        <v>218</v>
      </c>
      <c r="B432" s="31">
        <v>1</v>
      </c>
      <c r="C432" s="32">
        <v>15</v>
      </c>
      <c r="D432" s="15">
        <v>2</v>
      </c>
      <c r="E432" s="15">
        <v>2015</v>
      </c>
      <c r="F432" s="36">
        <v>1</v>
      </c>
      <c r="G432" s="23">
        <v>1.6890000000000001</v>
      </c>
      <c r="H432" s="23">
        <v>4.6454900258654206</v>
      </c>
      <c r="I432" s="79">
        <v>202.39982415691301</v>
      </c>
      <c r="J432" s="17">
        <v>-9999</v>
      </c>
      <c r="K432" s="17">
        <v>-9999</v>
      </c>
      <c r="L432" s="17">
        <v>-9999</v>
      </c>
      <c r="M432" s="17">
        <v>-9999</v>
      </c>
      <c r="N432" s="17">
        <v>-9999</v>
      </c>
      <c r="O432" s="17">
        <v>-9999</v>
      </c>
      <c r="P432" s="17">
        <v>-9999</v>
      </c>
      <c r="Q432" s="17">
        <v>-9999</v>
      </c>
      <c r="R432" s="17">
        <v>-9999</v>
      </c>
      <c r="S432" s="108">
        <v>2.4415694172362891E-3</v>
      </c>
      <c r="T432" s="17">
        <v>-9999</v>
      </c>
      <c r="U432" s="17">
        <v>-9999</v>
      </c>
      <c r="V432" s="102">
        <v>36.960999999999999</v>
      </c>
      <c r="W432" s="17">
        <v>-9999</v>
      </c>
      <c r="X432" s="29">
        <v>36.948599999999999</v>
      </c>
      <c r="Y432" s="29">
        <v>25.930700000000002</v>
      </c>
      <c r="Z432" s="29">
        <v>24.5261</v>
      </c>
      <c r="AA432" s="17">
        <v>-9999</v>
      </c>
      <c r="AB432" s="17">
        <v>-9999</v>
      </c>
      <c r="AC432" s="17">
        <v>-9999</v>
      </c>
      <c r="AD432" s="17">
        <v>-9999</v>
      </c>
      <c r="AE432" s="17">
        <v>-9999</v>
      </c>
      <c r="AF432" s="17">
        <v>-9999</v>
      </c>
      <c r="AG432" s="17">
        <v>-9999</v>
      </c>
      <c r="AH432" s="17">
        <v>-9999</v>
      </c>
      <c r="AI432" s="17">
        <v>-9999</v>
      </c>
      <c r="AJ432" s="214">
        <v>68.667972532799979</v>
      </c>
      <c r="AK432" s="17">
        <v>-9999</v>
      </c>
      <c r="AL432" s="80">
        <v>3.505716145445601</v>
      </c>
      <c r="AM432" s="23">
        <v>0.32694999999999996</v>
      </c>
      <c r="AN432" s="23">
        <v>0.21593000000000007</v>
      </c>
      <c r="AP432" s="35">
        <v>218</v>
      </c>
      <c r="AQ432" s="36">
        <v>1</v>
      </c>
      <c r="AR432" s="29">
        <v>25.930700000000002</v>
      </c>
      <c r="AS432" s="29">
        <v>24.5261</v>
      </c>
      <c r="AT432" s="80">
        <v>3.505716145445601</v>
      </c>
      <c r="AU432" s="23">
        <v>0.32694999999999996</v>
      </c>
      <c r="AV432" s="29">
        <f>AVERAGE(AR432:AR433)</f>
        <v>25.912800000000001</v>
      </c>
      <c r="AW432" s="29">
        <f>AVERAGE(AS432:AS433)</f>
        <v>24.531700000000001</v>
      </c>
      <c r="AX432" s="29">
        <f>AVERAGE(AT432:AT433)</f>
        <v>3.4947835598013333</v>
      </c>
      <c r="AY432" s="29">
        <f>AVERAGE(AU432:AU433)</f>
        <v>0.49334999999999996</v>
      </c>
    </row>
    <row r="433" spans="1:51" x14ac:dyDescent="0.2">
      <c r="A433" s="35">
        <v>218</v>
      </c>
      <c r="B433" s="31">
        <v>1</v>
      </c>
      <c r="C433" s="32">
        <v>15</v>
      </c>
      <c r="D433" s="15">
        <v>2</v>
      </c>
      <c r="E433" s="15">
        <v>2015</v>
      </c>
      <c r="F433" s="36">
        <v>7</v>
      </c>
      <c r="G433" s="23">
        <v>7.5389999999999997</v>
      </c>
      <c r="H433" s="23">
        <v>4.6277568855870612</v>
      </c>
      <c r="I433" s="79">
        <v>201.6529883441666</v>
      </c>
      <c r="J433" s="17">
        <v>-9999</v>
      </c>
      <c r="K433" s="17">
        <v>-9999</v>
      </c>
      <c r="L433" s="17">
        <v>-9999</v>
      </c>
      <c r="M433" s="17">
        <v>-9999</v>
      </c>
      <c r="N433" s="17">
        <v>-9999</v>
      </c>
      <c r="O433" s="17">
        <v>-9999</v>
      </c>
      <c r="P433" s="17">
        <v>-9999</v>
      </c>
      <c r="Q433" s="17">
        <v>-9999</v>
      </c>
      <c r="R433" s="17">
        <v>-9999</v>
      </c>
      <c r="S433" s="108">
        <v>2.4353605835681831E-3</v>
      </c>
      <c r="T433" s="17">
        <v>-9999</v>
      </c>
      <c r="U433" s="17">
        <v>-9999</v>
      </c>
      <c r="V433" s="102">
        <v>36.953333333333333</v>
      </c>
      <c r="W433" s="17">
        <v>-9999</v>
      </c>
      <c r="X433" s="29">
        <v>36.948599999999999</v>
      </c>
      <c r="Y433" s="29">
        <v>25.8949</v>
      </c>
      <c r="Z433" s="29">
        <v>24.537299999999998</v>
      </c>
      <c r="AA433" s="17">
        <v>-9999</v>
      </c>
      <c r="AB433" s="17">
        <v>-9999</v>
      </c>
      <c r="AC433" s="17">
        <v>-9999</v>
      </c>
      <c r="AD433" s="17">
        <v>-9999</v>
      </c>
      <c r="AE433" s="17">
        <v>-9999</v>
      </c>
      <c r="AF433" s="17">
        <v>-9999</v>
      </c>
      <c r="AG433" s="17">
        <v>-9999</v>
      </c>
      <c r="AH433" s="17">
        <v>-9999</v>
      </c>
      <c r="AI433" s="17">
        <v>-9999</v>
      </c>
      <c r="AJ433" s="17">
        <v>-9999</v>
      </c>
      <c r="AK433" s="17">
        <v>-9999</v>
      </c>
      <c r="AL433" s="80">
        <v>3.4838509741570656</v>
      </c>
      <c r="AM433" s="23">
        <v>0.65974999999999995</v>
      </c>
      <c r="AN433" s="23">
        <v>0.43745000000000001</v>
      </c>
      <c r="AP433" s="35">
        <v>218</v>
      </c>
      <c r="AQ433" s="36">
        <v>7</v>
      </c>
      <c r="AR433" s="29">
        <v>25.8949</v>
      </c>
      <c r="AS433" s="29">
        <v>24.537299999999998</v>
      </c>
      <c r="AT433" s="80">
        <v>3.4838509741570656</v>
      </c>
      <c r="AU433" s="23">
        <v>0.65974999999999995</v>
      </c>
    </row>
    <row r="434" spans="1:51" x14ac:dyDescent="0.2">
      <c r="A434" s="35">
        <v>219</v>
      </c>
      <c r="B434" s="31">
        <v>1</v>
      </c>
      <c r="C434" s="32">
        <v>10</v>
      </c>
      <c r="D434" s="15">
        <v>3</v>
      </c>
      <c r="E434" s="15">
        <v>2015</v>
      </c>
      <c r="F434" s="36">
        <v>1</v>
      </c>
      <c r="G434" s="23">
        <v>2.2909999999999999</v>
      </c>
      <c r="H434" s="23">
        <v>4.6197438544090641</v>
      </c>
      <c r="I434" s="79">
        <v>201.18621573057723</v>
      </c>
      <c r="J434" s="17">
        <v>-9999</v>
      </c>
      <c r="K434" s="17">
        <v>-9999</v>
      </c>
      <c r="L434" s="17">
        <v>-9999</v>
      </c>
      <c r="M434" s="17">
        <v>-9999</v>
      </c>
      <c r="N434" s="17">
        <v>-9999</v>
      </c>
      <c r="O434" s="17">
        <v>-9999</v>
      </c>
      <c r="P434" s="17">
        <v>-9999</v>
      </c>
      <c r="Q434" s="17">
        <v>-9999</v>
      </c>
      <c r="R434" s="29">
        <v>8.0098538129112047</v>
      </c>
      <c r="S434" s="108">
        <v>2.4331979208738913E-3</v>
      </c>
      <c r="T434" s="17">
        <v>-9999</v>
      </c>
      <c r="U434" s="17">
        <v>-9999</v>
      </c>
      <c r="V434" s="102">
        <v>36.895333333333333</v>
      </c>
      <c r="W434" s="17">
        <v>-9999</v>
      </c>
      <c r="X434" s="29">
        <v>36.8964</v>
      </c>
      <c r="Y434" s="29">
        <v>23.630700000000001</v>
      </c>
      <c r="Z434" s="29">
        <v>25.1877</v>
      </c>
      <c r="AA434" s="17">
        <v>-9999</v>
      </c>
      <c r="AB434" s="17">
        <v>-9999</v>
      </c>
      <c r="AC434" s="17">
        <v>-9999</v>
      </c>
      <c r="AD434" s="17">
        <v>-9999</v>
      </c>
      <c r="AE434" s="17">
        <v>-9999</v>
      </c>
      <c r="AF434" s="17">
        <v>-9999</v>
      </c>
      <c r="AG434" s="17">
        <v>-9999</v>
      </c>
      <c r="AH434" s="17">
        <v>-9999</v>
      </c>
      <c r="AI434" s="17">
        <v>-9999</v>
      </c>
      <c r="AJ434" s="214">
        <v>75.692469722999988</v>
      </c>
      <c r="AK434" s="17">
        <v>-9999</v>
      </c>
      <c r="AL434" s="17">
        <v>-9999</v>
      </c>
      <c r="AM434" s="23">
        <v>0.68412500000000009</v>
      </c>
      <c r="AN434" s="23">
        <v>0.78747499999999993</v>
      </c>
      <c r="AP434" s="35">
        <v>219</v>
      </c>
      <c r="AQ434" s="36">
        <v>1</v>
      </c>
      <c r="AR434" s="29">
        <v>23.630700000000001</v>
      </c>
      <c r="AS434" s="29">
        <v>25.1877</v>
      </c>
      <c r="AT434" s="17">
        <v>-9999</v>
      </c>
      <c r="AU434" s="23">
        <v>0.68412500000000009</v>
      </c>
      <c r="AV434" s="29">
        <f>AVERAGE(AR434:AR435)</f>
        <v>23.620650000000001</v>
      </c>
      <c r="AW434" s="29">
        <f>AVERAGE(AS434:AS435)</f>
        <v>25.19125</v>
      </c>
      <c r="AX434" s="29">
        <f>AVERAGE(AT434:AT435)</f>
        <v>-9999</v>
      </c>
      <c r="AY434" s="29">
        <f>AVERAGE(AU434:AU435)</f>
        <v>0.97743750000000007</v>
      </c>
    </row>
    <row r="435" spans="1:51" x14ac:dyDescent="0.2">
      <c r="A435" s="35">
        <v>219</v>
      </c>
      <c r="B435" s="31">
        <v>1</v>
      </c>
      <c r="C435" s="32">
        <v>10</v>
      </c>
      <c r="D435" s="15">
        <v>3</v>
      </c>
      <c r="E435" s="15">
        <v>2015</v>
      </c>
      <c r="F435" s="36">
        <v>7</v>
      </c>
      <c r="G435" s="23">
        <v>7.2889999999999997</v>
      </c>
      <c r="H435" s="23">
        <v>4.6320222605674601</v>
      </c>
      <c r="I435" s="79">
        <v>201.72781818223683</v>
      </c>
      <c r="J435" s="17">
        <v>-9999</v>
      </c>
      <c r="K435" s="17">
        <v>-9999</v>
      </c>
      <c r="L435" s="17">
        <v>-9999</v>
      </c>
      <c r="M435" s="17">
        <v>-9999</v>
      </c>
      <c r="N435" s="17">
        <v>-9999</v>
      </c>
      <c r="O435" s="17">
        <v>-9999</v>
      </c>
      <c r="P435" s="17">
        <v>-9999</v>
      </c>
      <c r="Q435" s="17">
        <v>-9999</v>
      </c>
      <c r="R435" s="29">
        <v>8.0132917135039641</v>
      </c>
      <c r="S435" s="215">
        <v>2.4109286786312884E-3</v>
      </c>
      <c r="T435" s="17">
        <v>-9999</v>
      </c>
      <c r="U435" s="17">
        <v>-9999</v>
      </c>
      <c r="V435" s="102">
        <v>36.888333333333335</v>
      </c>
      <c r="W435" s="17">
        <v>-9999</v>
      </c>
      <c r="X435" s="29">
        <v>36.898000000000003</v>
      </c>
      <c r="Y435" s="29">
        <v>23.610600000000002</v>
      </c>
      <c r="Z435" s="29">
        <v>25.194800000000001</v>
      </c>
      <c r="AA435" s="17">
        <v>-9999</v>
      </c>
      <c r="AB435" s="17">
        <v>-9999</v>
      </c>
      <c r="AC435" s="17">
        <v>-9999</v>
      </c>
      <c r="AD435" s="17">
        <v>-9999</v>
      </c>
      <c r="AE435" s="17">
        <v>-9999</v>
      </c>
      <c r="AF435" s="17">
        <v>-9999</v>
      </c>
      <c r="AG435" s="17">
        <v>-9999</v>
      </c>
      <c r="AH435" s="17">
        <v>-9999</v>
      </c>
      <c r="AI435" s="17">
        <v>-9999</v>
      </c>
      <c r="AJ435" s="17">
        <v>-9999</v>
      </c>
      <c r="AK435" s="17">
        <v>-9999</v>
      </c>
      <c r="AL435" s="17">
        <v>-9999</v>
      </c>
      <c r="AM435" s="23">
        <v>1.27075</v>
      </c>
      <c r="AN435" s="23">
        <v>1.7712500000000002</v>
      </c>
      <c r="AP435" s="35">
        <v>219</v>
      </c>
      <c r="AQ435" s="36">
        <v>7</v>
      </c>
      <c r="AR435" s="29">
        <v>23.610600000000002</v>
      </c>
      <c r="AS435" s="29">
        <v>25.194800000000001</v>
      </c>
      <c r="AT435" s="17">
        <v>-9999</v>
      </c>
      <c r="AU435" s="23">
        <v>1.27075</v>
      </c>
    </row>
    <row r="436" spans="1:51" x14ac:dyDescent="0.2">
      <c r="A436" s="35">
        <v>220</v>
      </c>
      <c r="B436" s="31">
        <v>1</v>
      </c>
      <c r="C436" s="32">
        <v>24</v>
      </c>
      <c r="D436" s="15">
        <v>4</v>
      </c>
      <c r="E436" s="15">
        <v>2015</v>
      </c>
      <c r="F436" s="36">
        <v>1</v>
      </c>
      <c r="G436" s="23">
        <v>1.639</v>
      </c>
      <c r="H436" s="23">
        <v>4.8575850030908025</v>
      </c>
      <c r="I436" s="68">
        <v>211.52065335083972</v>
      </c>
      <c r="J436" s="17">
        <v>-9999</v>
      </c>
      <c r="K436" s="17">
        <v>-9999</v>
      </c>
      <c r="L436" s="17">
        <v>-9999</v>
      </c>
      <c r="M436" s="17">
        <v>-9999</v>
      </c>
      <c r="N436" s="17">
        <v>-9999</v>
      </c>
      <c r="O436" s="17">
        <v>-9999</v>
      </c>
      <c r="P436" s="17">
        <v>-9999</v>
      </c>
      <c r="Q436" s="17">
        <v>-9999</v>
      </c>
      <c r="R436" s="29">
        <v>8.0337111929533886</v>
      </c>
      <c r="S436" s="108">
        <v>2.436517941668815E-3</v>
      </c>
      <c r="T436" s="17">
        <v>-9999</v>
      </c>
      <c r="U436" s="17">
        <v>-9999</v>
      </c>
      <c r="V436" s="102">
        <v>36.92733333333333</v>
      </c>
      <c r="W436" s="17">
        <v>-9999</v>
      </c>
      <c r="X436" s="29">
        <v>36.939799999999998</v>
      </c>
      <c r="Y436" s="29">
        <v>23.400400000000001</v>
      </c>
      <c r="Z436" s="29">
        <v>25.288599999999999</v>
      </c>
      <c r="AA436" s="17">
        <v>-9999</v>
      </c>
      <c r="AB436" s="17">
        <v>-9999</v>
      </c>
      <c r="AC436" s="17">
        <v>-9999</v>
      </c>
      <c r="AD436" s="17">
        <v>-9999</v>
      </c>
      <c r="AE436" s="17">
        <v>-9999</v>
      </c>
      <c r="AF436" s="17">
        <v>-9999</v>
      </c>
      <c r="AG436" s="17">
        <v>-9999</v>
      </c>
      <c r="AH436" s="17">
        <v>-9999</v>
      </c>
      <c r="AI436" s="17">
        <v>-9999</v>
      </c>
      <c r="AJ436" s="214">
        <v>89.552464178999998</v>
      </c>
      <c r="AK436" s="17">
        <v>-9999</v>
      </c>
      <c r="AL436" s="17">
        <v>-9999</v>
      </c>
      <c r="AM436" s="23">
        <v>1.9678749999999998</v>
      </c>
      <c r="AN436" s="23">
        <v>1.8255250000000005</v>
      </c>
      <c r="AP436" s="35">
        <v>220</v>
      </c>
      <c r="AQ436" s="36">
        <v>1</v>
      </c>
      <c r="AR436" s="29">
        <v>23.400400000000001</v>
      </c>
      <c r="AS436" s="29">
        <v>25.288599999999999</v>
      </c>
      <c r="AT436" s="17">
        <v>-9999</v>
      </c>
      <c r="AU436" s="23">
        <v>1.9678749999999998</v>
      </c>
      <c r="AV436" s="29">
        <f>AVERAGE(AR436:AR437)</f>
        <v>23.219950000000001</v>
      </c>
      <c r="AW436" s="29">
        <f>AVERAGE(AS436:AS437)</f>
        <v>25.342100000000002</v>
      </c>
      <c r="AX436" s="29">
        <f>AVERAGE(AT436:AT437)</f>
        <v>-9999</v>
      </c>
      <c r="AY436" s="29">
        <f>AVERAGE(AU436:AU437)</f>
        <v>3.0476874999999994</v>
      </c>
    </row>
    <row r="437" spans="1:51" x14ac:dyDescent="0.2">
      <c r="A437" s="35">
        <v>220</v>
      </c>
      <c r="B437" s="31">
        <v>1</v>
      </c>
      <c r="C437" s="32">
        <v>24</v>
      </c>
      <c r="D437" s="15">
        <v>4</v>
      </c>
      <c r="E437" s="15">
        <v>2015</v>
      </c>
      <c r="F437" s="36">
        <v>7</v>
      </c>
      <c r="G437" s="23">
        <v>7.3049999999999997</v>
      </c>
      <c r="H437" s="23">
        <v>4.889073082433125</v>
      </c>
      <c r="I437" s="68">
        <v>212.88264669799202</v>
      </c>
      <c r="J437" s="17">
        <v>-9999</v>
      </c>
      <c r="K437" s="17">
        <v>-9999</v>
      </c>
      <c r="L437" s="17">
        <v>-9999</v>
      </c>
      <c r="M437" s="17">
        <v>-9999</v>
      </c>
      <c r="N437" s="17">
        <v>-9999</v>
      </c>
      <c r="O437" s="17">
        <v>-9999</v>
      </c>
      <c r="P437" s="17">
        <v>-9999</v>
      </c>
      <c r="Q437" s="17">
        <v>-9999</v>
      </c>
      <c r="R437" s="29">
        <v>8.0388002188009189</v>
      </c>
      <c r="S437" s="108">
        <v>2.4306606404805049E-3</v>
      </c>
      <c r="T437" s="17">
        <v>-9999</v>
      </c>
      <c r="U437" s="17">
        <v>-9999</v>
      </c>
      <c r="V437" s="102">
        <v>36.945666666666661</v>
      </c>
      <c r="W437" s="17">
        <v>-9999</v>
      </c>
      <c r="X437" s="29">
        <v>36.941699999999997</v>
      </c>
      <c r="Y437" s="29">
        <v>23.0395</v>
      </c>
      <c r="Z437" s="29">
        <v>25.395600000000002</v>
      </c>
      <c r="AA437" s="17">
        <v>-9999</v>
      </c>
      <c r="AB437" s="17">
        <v>-9999</v>
      </c>
      <c r="AC437" s="17">
        <v>-9999</v>
      </c>
      <c r="AD437" s="17">
        <v>-9999</v>
      </c>
      <c r="AE437" s="17">
        <v>-9999</v>
      </c>
      <c r="AF437" s="17">
        <v>-9999</v>
      </c>
      <c r="AG437" s="17">
        <v>-9999</v>
      </c>
      <c r="AH437" s="17">
        <v>-9999</v>
      </c>
      <c r="AI437" s="17">
        <v>-9999</v>
      </c>
      <c r="AJ437" s="17">
        <v>-9999</v>
      </c>
      <c r="AK437" s="17">
        <v>-9999</v>
      </c>
      <c r="AL437" s="17">
        <v>-9999</v>
      </c>
      <c r="AM437" s="23">
        <v>4.1274999999999995</v>
      </c>
      <c r="AN437" s="23">
        <v>3.6205000000000007</v>
      </c>
      <c r="AP437" s="35">
        <v>220</v>
      </c>
      <c r="AQ437" s="36">
        <v>7</v>
      </c>
      <c r="AR437" s="29">
        <v>23.0395</v>
      </c>
      <c r="AS437" s="29">
        <v>25.395600000000002</v>
      </c>
      <c r="AT437" s="17">
        <v>-9999</v>
      </c>
      <c r="AU437" s="23">
        <v>4.1274999999999995</v>
      </c>
    </row>
    <row r="438" spans="1:51" x14ac:dyDescent="0.2">
      <c r="A438" s="35">
        <v>221</v>
      </c>
      <c r="B438" s="31">
        <v>1</v>
      </c>
      <c r="C438" s="32">
        <v>29</v>
      </c>
      <c r="D438" s="15">
        <v>7</v>
      </c>
      <c r="E438" s="15">
        <v>2015</v>
      </c>
      <c r="F438" s="36">
        <v>1</v>
      </c>
      <c r="G438" s="109">
        <v>1.3380000000000001</v>
      </c>
      <c r="H438" s="23">
        <v>4.7040141844062617</v>
      </c>
      <c r="I438" s="68">
        <v>204.93968861013289</v>
      </c>
      <c r="J438" s="17">
        <v>-9999</v>
      </c>
      <c r="K438" s="17">
        <v>-9999</v>
      </c>
      <c r="L438" s="17">
        <v>-9999</v>
      </c>
      <c r="M438" s="17">
        <v>-9999</v>
      </c>
      <c r="N438" s="17">
        <v>-9999</v>
      </c>
      <c r="O438" s="17">
        <v>-9999</v>
      </c>
      <c r="P438" s="17">
        <v>-9999</v>
      </c>
      <c r="Q438" s="17">
        <v>-9999</v>
      </c>
      <c r="R438" s="110">
        <v>7.9855939211790217</v>
      </c>
      <c r="S438" s="108">
        <v>2.4221998934086776E-3</v>
      </c>
      <c r="T438" s="17">
        <v>-9999</v>
      </c>
      <c r="U438" s="17">
        <v>-9999</v>
      </c>
      <c r="V438" s="17">
        <v>-9999</v>
      </c>
      <c r="W438" s="17">
        <v>-9999</v>
      </c>
      <c r="X438" s="111">
        <v>36.906799999999997</v>
      </c>
      <c r="Y438" s="111">
        <v>25.297999999999998</v>
      </c>
      <c r="Z438" s="111">
        <v>24.691500000000001</v>
      </c>
      <c r="AA438" s="17">
        <v>-9999</v>
      </c>
      <c r="AB438" s="17">
        <v>-9999</v>
      </c>
      <c r="AC438" s="17">
        <v>-9999</v>
      </c>
      <c r="AD438" s="17">
        <v>-9999</v>
      </c>
      <c r="AE438" s="17">
        <v>-9999</v>
      </c>
      <c r="AF438" s="17">
        <v>-9999</v>
      </c>
      <c r="AG438" s="17">
        <v>-9999</v>
      </c>
      <c r="AH438" s="17">
        <v>-9999</v>
      </c>
      <c r="AI438" s="17">
        <v>-9999</v>
      </c>
      <c r="AJ438" s="23">
        <v>67.582110467145</v>
      </c>
      <c r="AK438" s="17">
        <v>-9999</v>
      </c>
      <c r="AL438" s="17">
        <v>-9999</v>
      </c>
      <c r="AM438" s="17">
        <v>-9999</v>
      </c>
      <c r="AN438" s="17">
        <v>-9999</v>
      </c>
      <c r="AP438" s="35">
        <v>221</v>
      </c>
      <c r="AQ438" s="36">
        <v>1</v>
      </c>
      <c r="AR438" s="111">
        <v>25.297999999999998</v>
      </c>
      <c r="AS438" s="111">
        <v>24.691500000000001</v>
      </c>
      <c r="AT438" s="17">
        <v>-9999</v>
      </c>
      <c r="AU438" s="17">
        <v>-9999</v>
      </c>
      <c r="AV438" s="29">
        <f>AVERAGE(AR438:AR439)</f>
        <v>25.277299999999997</v>
      </c>
      <c r="AW438" s="29">
        <f>AVERAGE(AS438:AS439)</f>
        <v>24.698399999999999</v>
      </c>
      <c r="AX438" s="29">
        <f>AVERAGE(AT438:AT439)</f>
        <v>-9999</v>
      </c>
      <c r="AY438" s="29">
        <f>AVERAGE(AU438:AU439)</f>
        <v>-9999</v>
      </c>
    </row>
    <row r="439" spans="1:51" x14ac:dyDescent="0.2">
      <c r="A439" s="35">
        <v>221</v>
      </c>
      <c r="B439" s="31">
        <v>1</v>
      </c>
      <c r="C439" s="32">
        <v>29</v>
      </c>
      <c r="D439" s="15">
        <v>7</v>
      </c>
      <c r="E439" s="15">
        <v>2015</v>
      </c>
      <c r="F439" s="36">
        <v>7</v>
      </c>
      <c r="G439" s="109">
        <v>7.4059999999999997</v>
      </c>
      <c r="H439" s="23">
        <v>4.6605464651198112</v>
      </c>
      <c r="I439" s="68">
        <v>203.03919441904193</v>
      </c>
      <c r="J439" s="17">
        <v>-9999</v>
      </c>
      <c r="K439" s="17">
        <v>-9999</v>
      </c>
      <c r="L439" s="17">
        <v>-9999</v>
      </c>
      <c r="M439" s="17">
        <v>-9999</v>
      </c>
      <c r="N439" s="17">
        <v>-9999</v>
      </c>
      <c r="O439" s="17">
        <v>-9999</v>
      </c>
      <c r="P439" s="17">
        <v>-9999</v>
      </c>
      <c r="Q439" s="17">
        <v>-9999</v>
      </c>
      <c r="R439" s="110">
        <v>8.1498207104858515</v>
      </c>
      <c r="S439" s="108">
        <v>2.4199057267959984E-3</v>
      </c>
      <c r="T439" s="17">
        <v>-9999</v>
      </c>
      <c r="U439" s="17">
        <v>-9999</v>
      </c>
      <c r="V439" s="102">
        <v>36.907999999999994</v>
      </c>
      <c r="W439" s="17">
        <v>-9999</v>
      </c>
      <c r="X439" s="111">
        <v>36.908200000000001</v>
      </c>
      <c r="Y439" s="111">
        <v>25.256599999999999</v>
      </c>
      <c r="Z439" s="111">
        <v>24.705300000000001</v>
      </c>
      <c r="AA439" s="17">
        <v>-9999</v>
      </c>
      <c r="AB439" s="17">
        <v>-9999</v>
      </c>
      <c r="AC439" s="17">
        <v>-9999</v>
      </c>
      <c r="AD439" s="17">
        <v>-9999</v>
      </c>
      <c r="AE439" s="17">
        <v>-9999</v>
      </c>
      <c r="AF439" s="17">
        <v>-9999</v>
      </c>
      <c r="AG439" s="17">
        <v>-9999</v>
      </c>
      <c r="AH439" s="17">
        <v>-9999</v>
      </c>
      <c r="AI439" s="17">
        <v>-9999</v>
      </c>
      <c r="AJ439" s="17">
        <v>-9999</v>
      </c>
      <c r="AK439" s="17">
        <v>-9999</v>
      </c>
      <c r="AL439" s="17">
        <v>-9999</v>
      </c>
      <c r="AM439" s="17">
        <v>-9999</v>
      </c>
      <c r="AN439" s="17">
        <v>-9999</v>
      </c>
      <c r="AP439" s="35">
        <v>221</v>
      </c>
      <c r="AQ439" s="36">
        <v>7</v>
      </c>
      <c r="AR439" s="111">
        <v>25.256599999999999</v>
      </c>
      <c r="AS439" s="111">
        <v>24.705300000000001</v>
      </c>
      <c r="AT439" s="17">
        <v>-9999</v>
      </c>
      <c r="AU439" s="17">
        <v>-9999</v>
      </c>
    </row>
    <row r="440" spans="1:51" x14ac:dyDescent="0.2">
      <c r="A440" s="35">
        <v>222</v>
      </c>
      <c r="B440" s="31">
        <v>1</v>
      </c>
      <c r="C440" s="32">
        <v>18</v>
      </c>
      <c r="D440" s="15">
        <v>8</v>
      </c>
      <c r="E440" s="15">
        <v>2015</v>
      </c>
      <c r="F440" s="36">
        <v>1</v>
      </c>
      <c r="G440" s="17">
        <v>-9999</v>
      </c>
      <c r="H440" s="17">
        <v>-9999</v>
      </c>
      <c r="I440" s="17">
        <v>-9999</v>
      </c>
      <c r="J440" s="17">
        <v>-9999</v>
      </c>
      <c r="K440" s="17">
        <v>-9999</v>
      </c>
      <c r="L440" s="17">
        <v>-9999</v>
      </c>
      <c r="M440" s="17">
        <v>-9999</v>
      </c>
      <c r="N440" s="17">
        <v>-9999</v>
      </c>
      <c r="O440" s="17">
        <v>-9999</v>
      </c>
      <c r="P440" s="17">
        <v>-9999</v>
      </c>
      <c r="Q440" s="17">
        <v>-9999</v>
      </c>
      <c r="R440" s="17">
        <v>-9999</v>
      </c>
      <c r="S440" s="17">
        <v>-9999</v>
      </c>
      <c r="T440" s="17">
        <v>-9999</v>
      </c>
      <c r="U440" s="17">
        <v>-9999</v>
      </c>
      <c r="V440" s="17">
        <v>-9999</v>
      </c>
      <c r="W440" s="17">
        <v>-9999</v>
      </c>
      <c r="X440" s="17">
        <v>-9999</v>
      </c>
      <c r="Y440" s="17">
        <v>-9999</v>
      </c>
      <c r="Z440" s="17">
        <v>-9999</v>
      </c>
      <c r="AA440" s="17">
        <v>-9999</v>
      </c>
      <c r="AB440" s="17">
        <v>-9999</v>
      </c>
      <c r="AC440" s="17">
        <v>-9999</v>
      </c>
      <c r="AD440" s="17">
        <v>-9999</v>
      </c>
      <c r="AE440" s="17">
        <v>-9999</v>
      </c>
      <c r="AF440" s="17">
        <v>-9999</v>
      </c>
      <c r="AG440" s="17">
        <v>-9999</v>
      </c>
      <c r="AH440" s="17">
        <v>-9999</v>
      </c>
      <c r="AI440" s="17">
        <v>-9999</v>
      </c>
      <c r="AJ440" s="23">
        <v>66.35086095964499</v>
      </c>
      <c r="AK440" s="17">
        <v>-9999</v>
      </c>
      <c r="AL440" s="17">
        <v>-9999</v>
      </c>
      <c r="AM440" s="17">
        <v>-9999</v>
      </c>
      <c r="AN440" s="17">
        <v>-9999</v>
      </c>
      <c r="AP440" s="35">
        <v>222</v>
      </c>
      <c r="AQ440" s="36">
        <v>1</v>
      </c>
      <c r="AR440" s="17">
        <v>-9999</v>
      </c>
      <c r="AS440" s="17">
        <v>-9999</v>
      </c>
      <c r="AT440" s="17">
        <v>-9999</v>
      </c>
      <c r="AU440" s="17">
        <v>-9999</v>
      </c>
      <c r="AV440" s="29">
        <f>AVERAGE(AR440:AR441)</f>
        <v>-9999</v>
      </c>
      <c r="AW440" s="29">
        <f>AVERAGE(AS440:AS441)</f>
        <v>-9999</v>
      </c>
      <c r="AX440" s="29">
        <f>AVERAGE(AT440:AT441)</f>
        <v>-9999</v>
      </c>
      <c r="AY440" s="29">
        <f>AVERAGE(AU440:AU441)</f>
        <v>-9999</v>
      </c>
    </row>
    <row r="441" spans="1:51" x14ac:dyDescent="0.2">
      <c r="A441" s="35">
        <v>222</v>
      </c>
      <c r="B441" s="31">
        <v>1</v>
      </c>
      <c r="C441" s="32">
        <v>18</v>
      </c>
      <c r="D441" s="15">
        <v>8</v>
      </c>
      <c r="E441" s="15">
        <v>2015</v>
      </c>
      <c r="F441" s="36">
        <v>7</v>
      </c>
      <c r="G441" s="17">
        <v>-9999</v>
      </c>
      <c r="H441" s="17">
        <v>-9999</v>
      </c>
      <c r="I441" s="17">
        <v>-9999</v>
      </c>
      <c r="J441" s="17">
        <v>-9999</v>
      </c>
      <c r="K441" s="17">
        <v>-9999</v>
      </c>
      <c r="L441" s="17">
        <v>-9999</v>
      </c>
      <c r="M441" s="17">
        <v>-9999</v>
      </c>
      <c r="N441" s="17">
        <v>-9999</v>
      </c>
      <c r="O441" s="17">
        <v>-9999</v>
      </c>
      <c r="P441" s="17">
        <v>-9999</v>
      </c>
      <c r="Q441" s="17">
        <v>-9999</v>
      </c>
      <c r="R441" s="17">
        <v>-9999</v>
      </c>
      <c r="S441" s="17">
        <v>-9999</v>
      </c>
      <c r="T441" s="17">
        <v>-9999</v>
      </c>
      <c r="U441" s="17">
        <v>-9999</v>
      </c>
      <c r="V441" s="17">
        <v>-9999</v>
      </c>
      <c r="W441" s="17">
        <v>-9999</v>
      </c>
      <c r="X441" s="17">
        <v>-9999</v>
      </c>
      <c r="Y441" s="17">
        <v>-9999</v>
      </c>
      <c r="Z441" s="17">
        <v>-9999</v>
      </c>
      <c r="AA441" s="17">
        <v>-9999</v>
      </c>
      <c r="AB441" s="17">
        <v>-9999</v>
      </c>
      <c r="AC441" s="17">
        <v>-9999</v>
      </c>
      <c r="AD441" s="17">
        <v>-9999</v>
      </c>
      <c r="AE441" s="17">
        <v>-9999</v>
      </c>
      <c r="AF441" s="17">
        <v>-9999</v>
      </c>
      <c r="AG441" s="17">
        <v>-9999</v>
      </c>
      <c r="AH441" s="17">
        <v>-9999</v>
      </c>
      <c r="AI441" s="17">
        <v>-9999</v>
      </c>
      <c r="AJ441" s="17">
        <v>-9999</v>
      </c>
      <c r="AK441" s="17">
        <v>-9999</v>
      </c>
      <c r="AL441" s="17">
        <v>-9999</v>
      </c>
      <c r="AM441" s="17">
        <v>-9999</v>
      </c>
      <c r="AN441" s="17">
        <v>-9999</v>
      </c>
      <c r="AP441" s="35">
        <v>222</v>
      </c>
      <c r="AQ441" s="36">
        <v>7</v>
      </c>
      <c r="AR441" s="17">
        <v>-9999</v>
      </c>
      <c r="AS441" s="17">
        <v>-9999</v>
      </c>
      <c r="AT441" s="17">
        <v>-9999</v>
      </c>
      <c r="AU441" s="17">
        <v>-9999</v>
      </c>
    </row>
    <row r="442" spans="1:51" x14ac:dyDescent="0.2">
      <c r="AV442" s="29"/>
      <c r="AW442" s="29"/>
      <c r="AX442" s="29"/>
      <c r="AY442" s="29"/>
    </row>
    <row r="444" spans="1:51" x14ac:dyDescent="0.2">
      <c r="AV444" s="29"/>
      <c r="AW444" s="29"/>
      <c r="AX444" s="29"/>
      <c r="AY444" s="29"/>
    </row>
    <row r="446" spans="1:51" x14ac:dyDescent="0.2">
      <c r="AV446" s="29"/>
      <c r="AW446" s="29"/>
      <c r="AX446" s="29"/>
      <c r="AY446" s="29"/>
    </row>
    <row r="448" spans="1:51" x14ac:dyDescent="0.2">
      <c r="AV448" s="29"/>
      <c r="AW448" s="29"/>
      <c r="AX448" s="29"/>
      <c r="AY448" s="29"/>
    </row>
    <row r="450" spans="48:51" x14ac:dyDescent="0.2">
      <c r="AV450" s="29"/>
      <c r="AW450" s="29"/>
      <c r="AX450" s="29"/>
      <c r="AY450" s="29"/>
    </row>
    <row r="451" spans="48:51" x14ac:dyDescent="0.2">
      <c r="AV451" s="29"/>
      <c r="AW451" s="29"/>
      <c r="AX451" s="29"/>
      <c r="AY451" s="29"/>
    </row>
    <row r="452" spans="48:51" x14ac:dyDescent="0.2">
      <c r="AV452" s="29"/>
      <c r="AW452" s="29"/>
      <c r="AX452" s="29"/>
      <c r="AY452" s="29"/>
    </row>
    <row r="454" spans="48:51" x14ac:dyDescent="0.2">
      <c r="AV454" s="29"/>
      <c r="AW454" s="29"/>
      <c r="AX454" s="29"/>
      <c r="AY454" s="2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laural</dc:creator>
  <cp:lastModifiedBy>CBN</cp:lastModifiedBy>
  <dcterms:created xsi:type="dcterms:W3CDTF">2016-02-03T17:55:09Z</dcterms:created>
  <dcterms:modified xsi:type="dcterms:W3CDTF">2018-03-13T14:14:51Z</dcterms:modified>
</cp:coreProperties>
</file>