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40FD2FD-A0B6-9C45-92E8-61EA21DAE82E}" xr6:coauthVersionLast="45" xr6:coauthVersionMax="45" xr10:uidLastSave="{00000000-0000-0000-0000-000000000000}"/>
  <bookViews>
    <workbookView xWindow="6520" yWindow="460" windowWidth="22280" windowHeight="17540" activeTab="1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E5" i="21"/>
  <c r="F5" i="21"/>
  <c r="G5" i="21"/>
  <c r="H5" i="21"/>
  <c r="I5" i="21"/>
  <c r="J5" i="21"/>
  <c r="K5" i="21"/>
  <c r="L5" i="21"/>
  <c r="E6" i="21"/>
  <c r="F6" i="21"/>
  <c r="G6" i="21"/>
  <c r="H6" i="21"/>
  <c r="I6" i="21"/>
  <c r="J6" i="21"/>
  <c r="K6" i="21"/>
  <c r="L6" i="21"/>
  <c r="E7" i="21"/>
  <c r="F7" i="21"/>
  <c r="G7" i="21"/>
  <c r="H7" i="21"/>
  <c r="I7" i="21"/>
  <c r="J7" i="21"/>
  <c r="K7" i="21"/>
  <c r="L7" i="21"/>
  <c r="E8" i="21"/>
  <c r="F8" i="21"/>
  <c r="G8" i="21"/>
  <c r="H8" i="21"/>
  <c r="I8" i="21"/>
  <c r="J8" i="21"/>
  <c r="K8" i="21"/>
  <c r="L8" i="21"/>
  <c r="E9" i="21"/>
  <c r="F9" i="21"/>
  <c r="G9" i="21"/>
  <c r="H9" i="21"/>
  <c r="I9" i="21"/>
  <c r="J9" i="21"/>
  <c r="K9" i="21"/>
  <c r="L9" i="21"/>
  <c r="E10" i="21"/>
  <c r="F10" i="21"/>
  <c r="G10" i="21"/>
  <c r="H10" i="21"/>
  <c r="I10" i="21"/>
  <c r="J10" i="21"/>
  <c r="K10" i="21"/>
  <c r="L10" i="21"/>
  <c r="E11" i="21"/>
  <c r="F11" i="21"/>
  <c r="G11" i="21"/>
  <c r="H11" i="21"/>
  <c r="I11" i="21"/>
  <c r="J11" i="21"/>
  <c r="K11" i="21"/>
  <c r="L11" i="21"/>
  <c r="E12" i="21"/>
  <c r="F12" i="21"/>
  <c r="G12" i="21"/>
  <c r="H12" i="21"/>
  <c r="I12" i="21"/>
  <c r="J12" i="21"/>
  <c r="K12" i="21"/>
  <c r="L12" i="21"/>
  <c r="E13" i="21"/>
  <c r="F13" i="21"/>
  <c r="G13" i="21"/>
  <c r="H13" i="21"/>
  <c r="I13" i="21"/>
  <c r="J13" i="21"/>
  <c r="K13" i="21"/>
  <c r="L13" i="21"/>
  <c r="E14" i="21"/>
  <c r="F14" i="21"/>
  <c r="G14" i="21"/>
  <c r="H14" i="21"/>
  <c r="I14" i="21"/>
  <c r="J14" i="21"/>
  <c r="K14" i="21"/>
  <c r="L14" i="21"/>
  <c r="E15" i="21"/>
  <c r="F15" i="21"/>
  <c r="G15" i="21"/>
  <c r="H15" i="21"/>
  <c r="I15" i="21"/>
  <c r="J15" i="21"/>
  <c r="K15" i="21"/>
  <c r="L15" i="21"/>
  <c r="E16" i="21"/>
  <c r="F16" i="21"/>
  <c r="G16" i="21"/>
  <c r="H16" i="21"/>
  <c r="I16" i="21"/>
  <c r="J16" i="21"/>
  <c r="K16" i="21"/>
  <c r="L16" i="21"/>
  <c r="E17" i="21"/>
  <c r="F17" i="21"/>
  <c r="G17" i="21"/>
  <c r="H17" i="21"/>
  <c r="I17" i="21"/>
  <c r="J17" i="21"/>
  <c r="K17" i="21"/>
  <c r="L17" i="21"/>
  <c r="E18" i="21"/>
  <c r="F18" i="21"/>
  <c r="G18" i="21"/>
  <c r="H18" i="21"/>
  <c r="I18" i="21"/>
  <c r="J18" i="21"/>
  <c r="K18" i="21"/>
  <c r="L18" i="21"/>
  <c r="E19" i="21"/>
  <c r="F19" i="21"/>
  <c r="G19" i="21"/>
  <c r="H19" i="21"/>
  <c r="I19" i="21"/>
  <c r="J19" i="21"/>
  <c r="K19" i="21"/>
  <c r="L19" i="21"/>
  <c r="E20" i="21"/>
  <c r="F20" i="21"/>
  <c r="G20" i="21"/>
  <c r="H20" i="21"/>
  <c r="I20" i="21"/>
  <c r="J20" i="21"/>
  <c r="K20" i="21"/>
  <c r="L20" i="21"/>
  <c r="E21" i="21"/>
  <c r="F21" i="21"/>
  <c r="G21" i="21"/>
  <c r="H21" i="21"/>
  <c r="I21" i="21"/>
  <c r="J21" i="21"/>
  <c r="K21" i="21"/>
  <c r="L21" i="21"/>
  <c r="E22" i="21"/>
  <c r="F22" i="21"/>
  <c r="G22" i="21"/>
  <c r="H22" i="21"/>
  <c r="I22" i="21"/>
  <c r="J22" i="21"/>
  <c r="K22" i="21"/>
  <c r="L22" i="21"/>
  <c r="E23" i="21"/>
  <c r="F23" i="21"/>
  <c r="G23" i="21"/>
  <c r="H23" i="21"/>
  <c r="I23" i="21"/>
  <c r="J23" i="21"/>
  <c r="K23" i="21"/>
  <c r="L23" i="21"/>
  <c r="E24" i="21"/>
  <c r="F24" i="21"/>
  <c r="G24" i="21"/>
  <c r="H24" i="21"/>
  <c r="I24" i="21"/>
  <c r="J24" i="21"/>
  <c r="K24" i="21"/>
  <c r="L24" i="21"/>
  <c r="E25" i="21"/>
  <c r="F25" i="21"/>
  <c r="G25" i="21"/>
  <c r="H25" i="21"/>
  <c r="I25" i="21"/>
  <c r="J25" i="21"/>
  <c r="K25" i="21"/>
  <c r="L25" i="21"/>
  <c r="E26" i="21"/>
  <c r="F26" i="21"/>
  <c r="G26" i="21"/>
  <c r="H26" i="21"/>
  <c r="I26" i="21"/>
  <c r="J26" i="21"/>
  <c r="K26" i="21"/>
  <c r="L26" i="21"/>
  <c r="E27" i="21"/>
  <c r="F27" i="21"/>
  <c r="G27" i="21"/>
  <c r="H27" i="21"/>
  <c r="I27" i="21"/>
  <c r="J27" i="21"/>
  <c r="K27" i="21"/>
  <c r="L27" i="21"/>
  <c r="E28" i="21"/>
  <c r="F28" i="21"/>
  <c r="G28" i="21"/>
  <c r="H28" i="21"/>
  <c r="I28" i="21"/>
  <c r="J28" i="21"/>
  <c r="K28" i="21"/>
  <c r="L28" i="21"/>
  <c r="E29" i="21"/>
  <c r="F29" i="21"/>
  <c r="G29" i="21"/>
  <c r="H29" i="21"/>
  <c r="I29" i="21"/>
  <c r="J29" i="21"/>
  <c r="K29" i="21"/>
  <c r="L29" i="21"/>
  <c r="E30" i="21"/>
  <c r="F30" i="21"/>
  <c r="G30" i="21"/>
  <c r="H30" i="21"/>
  <c r="I30" i="21"/>
  <c r="J30" i="21"/>
  <c r="K30" i="21"/>
  <c r="L30" i="21"/>
  <c r="E31" i="21"/>
  <c r="F31" i="21"/>
  <c r="G31" i="21"/>
  <c r="H31" i="21"/>
  <c r="I31" i="21"/>
  <c r="J31" i="21"/>
  <c r="K31" i="21"/>
  <c r="L31" i="21"/>
  <c r="E32" i="21"/>
  <c r="F32" i="21"/>
  <c r="G32" i="21"/>
  <c r="H32" i="21"/>
  <c r="I32" i="21"/>
  <c r="J32" i="21"/>
  <c r="K32" i="21"/>
  <c r="L32" i="21"/>
  <c r="E33" i="21"/>
  <c r="F33" i="21"/>
  <c r="G33" i="21"/>
  <c r="H33" i="21"/>
  <c r="I33" i="21"/>
  <c r="J33" i="21"/>
  <c r="K33" i="21"/>
  <c r="L33" i="21"/>
  <c r="E34" i="21"/>
  <c r="F34" i="21"/>
  <c r="G34" i="21"/>
  <c r="H34" i="21"/>
  <c r="I34" i="21"/>
  <c r="J34" i="21"/>
  <c r="K34" i="21"/>
  <c r="L34" i="21"/>
  <c r="E35" i="21"/>
  <c r="F35" i="21"/>
  <c r="G35" i="21"/>
  <c r="H35" i="21"/>
  <c r="I35" i="21"/>
  <c r="J35" i="21"/>
  <c r="K35" i="21"/>
  <c r="L35" i="21"/>
  <c r="E36" i="21"/>
  <c r="F36" i="21"/>
  <c r="G36" i="21"/>
  <c r="H36" i="21"/>
  <c r="I36" i="21"/>
  <c r="J36" i="21"/>
  <c r="K36" i="21"/>
  <c r="L36" i="21"/>
  <c r="E37" i="21"/>
  <c r="F37" i="21"/>
  <c r="G37" i="21"/>
  <c r="H37" i="21"/>
  <c r="I37" i="21"/>
  <c r="J37" i="21"/>
  <c r="K37" i="21"/>
  <c r="L37" i="21"/>
  <c r="E38" i="21"/>
  <c r="F38" i="21"/>
  <c r="G38" i="21"/>
  <c r="H38" i="21"/>
  <c r="I38" i="21"/>
  <c r="J38" i="21"/>
  <c r="K38" i="21"/>
  <c r="L38" i="21"/>
  <c r="E39" i="21"/>
  <c r="F39" i="21"/>
  <c r="G39" i="21"/>
  <c r="H39" i="21"/>
  <c r="I39" i="21"/>
  <c r="J39" i="21"/>
  <c r="K39" i="21"/>
  <c r="L39" i="21"/>
  <c r="E40" i="21"/>
  <c r="F40" i="21"/>
  <c r="G40" i="21"/>
  <c r="H40" i="21"/>
  <c r="I40" i="21"/>
  <c r="J40" i="21"/>
  <c r="K40" i="21"/>
  <c r="L40" i="21"/>
  <c r="E41" i="21"/>
  <c r="F41" i="21"/>
  <c r="G41" i="21"/>
  <c r="H41" i="21"/>
  <c r="I41" i="21"/>
  <c r="J41" i="21"/>
  <c r="K41" i="21"/>
  <c r="L41" i="21"/>
  <c r="E42" i="21"/>
  <c r="F42" i="21"/>
  <c r="G42" i="21"/>
  <c r="H42" i="21"/>
  <c r="I42" i="21"/>
  <c r="J42" i="21"/>
  <c r="K42" i="21"/>
  <c r="L42" i="21"/>
  <c r="E43" i="21"/>
  <c r="F43" i="21"/>
  <c r="G43" i="21"/>
  <c r="H43" i="21"/>
  <c r="I43" i="21"/>
  <c r="J43" i="21"/>
  <c r="K43" i="21"/>
  <c r="L43" i="21"/>
  <c r="E44" i="21"/>
  <c r="F44" i="21"/>
  <c r="G44" i="21"/>
  <c r="H44" i="21"/>
  <c r="I44" i="21"/>
  <c r="J44" i="21"/>
  <c r="K44" i="21"/>
  <c r="L44" i="21"/>
  <c r="E45" i="21"/>
  <c r="F45" i="21"/>
  <c r="G45" i="21"/>
  <c r="H45" i="21"/>
  <c r="I45" i="21"/>
  <c r="J45" i="21"/>
  <c r="K45" i="21"/>
  <c r="L45" i="21"/>
  <c r="E46" i="21"/>
  <c r="F46" i="21"/>
  <c r="G46" i="21"/>
  <c r="H46" i="21"/>
  <c r="I46" i="21"/>
  <c r="J46" i="21"/>
  <c r="K46" i="21"/>
  <c r="L46" i="21"/>
  <c r="E47" i="21"/>
  <c r="F47" i="21"/>
  <c r="G47" i="21"/>
  <c r="H47" i="21"/>
  <c r="I47" i="21"/>
  <c r="J47" i="21"/>
  <c r="K47" i="21"/>
  <c r="L47" i="21"/>
  <c r="E48" i="21"/>
  <c r="F48" i="21"/>
  <c r="G48" i="21"/>
  <c r="H48" i="21"/>
  <c r="I48" i="21"/>
  <c r="J48" i="21"/>
  <c r="K48" i="21"/>
  <c r="L48" i="21"/>
  <c r="E49" i="21"/>
  <c r="F49" i="21"/>
  <c r="G49" i="21"/>
  <c r="H49" i="21"/>
  <c r="I49" i="21"/>
  <c r="J49" i="21"/>
  <c r="K49" i="21"/>
  <c r="L49" i="21"/>
  <c r="E50" i="21"/>
  <c r="F50" i="21"/>
  <c r="G50" i="21"/>
  <c r="H50" i="21"/>
  <c r="I50" i="21"/>
  <c r="J50" i="21"/>
  <c r="K50" i="21"/>
  <c r="L50" i="21"/>
  <c r="E51" i="21"/>
  <c r="F51" i="21"/>
  <c r="G51" i="21"/>
  <c r="H51" i="21"/>
  <c r="I51" i="21"/>
  <c r="J51" i="21"/>
  <c r="K51" i="21"/>
  <c r="L51" i="21"/>
  <c r="E52" i="21"/>
  <c r="F52" i="21"/>
  <c r="G52" i="21"/>
  <c r="H52" i="21"/>
  <c r="I52" i="21"/>
  <c r="J52" i="21"/>
  <c r="K52" i="21"/>
  <c r="L52" i="21"/>
  <c r="E53" i="21"/>
  <c r="F53" i="21"/>
  <c r="G53" i="21"/>
  <c r="H53" i="21"/>
  <c r="I53" i="21"/>
  <c r="J53" i="21"/>
  <c r="K53" i="21"/>
  <c r="L53" i="21"/>
  <c r="E54" i="21"/>
  <c r="F54" i="21"/>
  <c r="G54" i="21"/>
  <c r="H54" i="21"/>
  <c r="I54" i="21"/>
  <c r="J54" i="21"/>
  <c r="K54" i="21"/>
  <c r="L54" i="21"/>
  <c r="E55" i="21"/>
  <c r="F55" i="21"/>
  <c r="G55" i="21"/>
  <c r="H55" i="21"/>
  <c r="I55" i="21"/>
  <c r="J55" i="21"/>
  <c r="K55" i="21"/>
  <c r="L55" i="21"/>
  <c r="E56" i="21"/>
  <c r="F56" i="21"/>
  <c r="G56" i="21"/>
  <c r="H56" i="21"/>
  <c r="I56" i="21"/>
  <c r="J56" i="21"/>
  <c r="K56" i="21"/>
  <c r="L56" i="21"/>
  <c r="E57" i="21"/>
  <c r="F57" i="21"/>
  <c r="G57" i="21"/>
  <c r="H57" i="21"/>
  <c r="I57" i="21"/>
  <c r="J57" i="21"/>
  <c r="K57" i="21"/>
  <c r="L57" i="21"/>
  <c r="E58" i="21"/>
  <c r="F58" i="21"/>
  <c r="G58" i="21"/>
  <c r="H58" i="21"/>
  <c r="I58" i="21"/>
  <c r="J58" i="21"/>
  <c r="K58" i="21"/>
  <c r="L58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D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D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D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D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A373" i="4"/>
  <c r="A212" i="4"/>
  <c r="E212" i="4"/>
  <c r="B212" i="4"/>
  <c r="B116" i="4"/>
  <c r="D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D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D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A1154" i="4"/>
  <c r="B1154" i="4"/>
  <c r="D1031" i="4"/>
  <c r="A1031" i="4"/>
  <c r="B1031" i="4"/>
  <c r="E1031" i="4"/>
  <c r="E799" i="4"/>
  <c r="B799" i="4"/>
  <c r="A799" i="4"/>
  <c r="D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B461" i="4"/>
  <c r="A461" i="4"/>
  <c r="A324" i="4"/>
  <c r="E324" i="4"/>
  <c r="B324" i="4"/>
  <c r="D324" i="4"/>
  <c r="E186" i="4"/>
  <c r="A186" i="4"/>
  <c r="D186" i="4"/>
  <c r="B186" i="4"/>
  <c r="E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D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53" i="4"/>
  <c r="D1070" i="4"/>
  <c r="D1175" i="4"/>
  <c r="D258" i="4"/>
  <c r="D1183" i="4"/>
  <c r="D903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67" i="4"/>
  <c r="D528" i="4"/>
  <c r="D271" i="4"/>
  <c r="D549" i="4"/>
  <c r="D293" i="4"/>
  <c r="D5" i="4"/>
  <c r="D643" i="4"/>
  <c r="D452" i="4"/>
  <c r="D235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597" i="4"/>
  <c r="D461" i="4"/>
  <c r="D778" i="4"/>
  <c r="D15" i="4"/>
  <c r="D765" i="4"/>
  <c r="D1154" i="4"/>
  <c r="D515" i="4"/>
  <c r="D1016" i="4"/>
  <c r="D48" i="4"/>
  <c r="D897" i="4"/>
  <c r="D410" i="4"/>
  <c r="D659" i="4"/>
  <c r="D558" i="4"/>
  <c r="D33" i="4"/>
  <c r="D698" i="4"/>
  <c r="D442" i="4"/>
  <c r="D994" i="4"/>
  <c r="D1015" i="4"/>
  <c r="D289" i="4"/>
  <c r="D978" i="4"/>
  <c r="D913" i="4"/>
  <c r="D455" i="4"/>
  <c r="D373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759" i="4"/>
  <c r="D563" i="4"/>
  <c r="D1006" i="4"/>
  <c r="D1163" i="4"/>
  <c r="D376" i="4"/>
  <c r="D55" i="4"/>
  <c r="D968" i="4"/>
  <c r="D988" i="4"/>
  <c r="D1133" i="4"/>
  <c r="D192" i="4"/>
  <c r="D241" i="4"/>
  <c r="D347" i="4"/>
  <c r="D1161" i="4"/>
  <c r="D1102" i="4"/>
  <c r="D77" i="4"/>
  <c r="D500" i="4"/>
  <c r="D701" i="4"/>
  <c r="D530" i="4"/>
  <c r="D494" i="4"/>
  <c r="D519" i="4"/>
  <c r="D886" i="4"/>
  <c r="D446" i="4"/>
  <c r="D572" i="4"/>
  <c r="D673" i="4"/>
  <c r="D408" i="4"/>
  <c r="D314" i="4"/>
  <c r="D1177" i="4"/>
  <c r="D647" i="4"/>
  <c r="D997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274" i="4"/>
  <c r="D151" i="4"/>
  <c r="D754" i="4"/>
  <c r="D268" i="4"/>
  <c r="D957" i="4"/>
  <c r="D415" i="4"/>
  <c r="D876" i="4"/>
  <c r="D628" i="4"/>
  <c r="D163" i="4"/>
  <c r="D449" i="4"/>
  <c r="D343" i="4"/>
  <c r="D885" i="4"/>
  <c r="D164" i="4"/>
  <c r="D1012" i="4"/>
  <c r="D623" i="4"/>
  <c r="D1138" i="4"/>
  <c r="D684" i="4"/>
  <c r="D877" i="4"/>
  <c r="D631" i="4"/>
  <c r="D405" i="4"/>
  <c r="D605" i="4"/>
  <c r="D1146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212" i="4"/>
  <c r="D813" i="4"/>
  <c r="D469" i="4"/>
  <c r="D1197" i="4"/>
  <c r="D861" i="4"/>
  <c r="D943" i="4"/>
  <c r="D580" i="4"/>
  <c r="D386" i="4"/>
  <c r="D62" i="4"/>
  <c r="D502" i="4"/>
  <c r="D674" i="4"/>
  <c r="D40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634" i="4"/>
  <c r="D525" i="4"/>
  <c r="D256" i="4"/>
  <c r="D195" i="4"/>
  <c r="D188" i="4"/>
  <c r="D529" i="4"/>
  <c r="D773" i="4"/>
  <c r="D688" i="4"/>
  <c r="D985" i="4"/>
  <c r="D772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934" i="4"/>
  <c r="D510" i="4"/>
  <c r="D424" i="4"/>
  <c r="D225" i="4"/>
  <c r="D585" i="4"/>
  <c r="D583" i="4"/>
  <c r="D662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073" i="4"/>
  <c r="D1052" i="4"/>
  <c r="D1136" i="4"/>
  <c r="D810" i="4"/>
  <c r="D1148" i="4"/>
  <c r="D94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26" i="4" l="1"/>
  <c r="F1128" i="4"/>
  <c r="F1127" i="4"/>
  <c r="F1129" i="4"/>
  <c r="F1131" i="4"/>
  <c r="F1132" i="4"/>
  <c r="F1125" i="4"/>
  <c r="E28" i="28" l="1"/>
  <c r="K28" i="28" l="1"/>
  <c r="I28" i="28"/>
  <c r="G28" i="28"/>
  <c r="H28" i="28"/>
  <c r="D28" i="28"/>
  <c r="J28" i="28"/>
  <c r="F28" i="28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F35" i="12" l="1"/>
  <c r="O35" i="12" s="1"/>
  <c r="O28" i="21" l="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E35" i="12"/>
  <c r="N35" i="12" s="1"/>
  <c r="P28" i="21"/>
  <c r="U28" i="21"/>
  <c r="K35" i="12"/>
  <c r="T35" i="12" s="1"/>
  <c r="N28" i="28"/>
  <c r="F18" i="28"/>
  <c r="F48" i="28"/>
  <c r="F17" i="28"/>
  <c r="F47" i="28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F45" i="12"/>
  <c r="F15" i="12"/>
  <c r="O15" i="12" s="1"/>
  <c r="F83" i="12"/>
  <c r="F11" i="12"/>
  <c r="O11" i="12" s="1"/>
  <c r="F64" i="12"/>
  <c r="O83" i="12" l="1"/>
  <c r="O11" i="21"/>
  <c r="D15" i="12"/>
  <c r="M15" i="12" s="1"/>
  <c r="V7" i="21"/>
  <c r="L11" i="12"/>
  <c r="U11" i="12" s="1"/>
  <c r="V46" i="21"/>
  <c r="L64" i="12"/>
  <c r="R7" i="21"/>
  <c r="H11" i="12"/>
  <c r="Q11" i="12" s="1"/>
  <c r="R34" i="21"/>
  <c r="H45" i="12"/>
  <c r="T11" i="21"/>
  <c r="J15" i="12"/>
  <c r="S15" i="12" s="1"/>
  <c r="K83" i="12"/>
  <c r="U58" i="21"/>
  <c r="S34" i="21"/>
  <c r="I45" i="12"/>
  <c r="U7" i="21"/>
  <c r="K11" i="12"/>
  <c r="T11" i="12" s="1"/>
  <c r="Q11" i="21"/>
  <c r="G15" i="12"/>
  <c r="P15" i="12" s="1"/>
  <c r="S58" i="21"/>
  <c r="I83" i="12"/>
  <c r="S46" i="21"/>
  <c r="I64" i="12"/>
  <c r="P46" i="21"/>
  <c r="E64" i="12"/>
  <c r="J11" i="12"/>
  <c r="S11" i="12" s="1"/>
  <c r="T7" i="21"/>
  <c r="Q34" i="21"/>
  <c r="G45" i="12"/>
  <c r="Q7" i="21"/>
  <c r="G11" i="12"/>
  <c r="P11" i="12" s="1"/>
  <c r="K45" i="12"/>
  <c r="U34" i="21"/>
  <c r="I15" i="12"/>
  <c r="R15" i="12" s="1"/>
  <c r="S11" i="21"/>
  <c r="V58" i="21"/>
  <c r="L83" i="12"/>
  <c r="T34" i="21"/>
  <c r="J45" i="12"/>
  <c r="G83" i="12"/>
  <c r="Q58" i="21"/>
  <c r="D11" i="12"/>
  <c r="M11" i="12" s="1"/>
  <c r="O7" i="21"/>
  <c r="V34" i="21"/>
  <c r="L45" i="12"/>
  <c r="G64" i="12"/>
  <c r="Q46" i="21"/>
  <c r="U11" i="21"/>
  <c r="K15" i="12"/>
  <c r="T15" i="12" s="1"/>
  <c r="P11" i="21"/>
  <c r="E15" i="12"/>
  <c r="N15" i="12" s="1"/>
  <c r="D83" i="12"/>
  <c r="O58" i="21"/>
  <c r="R46" i="21"/>
  <c r="H64" i="12"/>
  <c r="P34" i="21"/>
  <c r="E45" i="12"/>
  <c r="P58" i="21"/>
  <c r="E83" i="12"/>
  <c r="H83" i="12"/>
  <c r="R58" i="21"/>
  <c r="O45" i="12"/>
  <c r="O34" i="21"/>
  <c r="D45" i="12"/>
  <c r="U46" i="21"/>
  <c r="K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T46" i="21"/>
  <c r="J64" i="12"/>
  <c r="O46" i="21"/>
  <c r="D64" i="12"/>
  <c r="H21" i="28"/>
  <c r="I52" i="28"/>
  <c r="D43" i="28"/>
  <c r="H54" i="28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C148" i="17" l="1"/>
  <c r="C148" i="15"/>
  <c r="C238" i="15"/>
  <c r="C238" i="17"/>
  <c r="C119" i="15"/>
  <c r="C119" i="17"/>
  <c r="S83" i="12"/>
  <c r="U45" i="12"/>
  <c r="U83" i="12"/>
  <c r="P45" i="12"/>
  <c r="R83" i="12"/>
  <c r="U64" i="12"/>
  <c r="Q83" i="12"/>
  <c r="M83" i="12"/>
  <c r="T83" i="12"/>
  <c r="C153" i="15"/>
  <c r="C153" i="17"/>
  <c r="C109" i="15"/>
  <c r="C109" i="17"/>
  <c r="C286" i="17"/>
  <c r="C286" i="15"/>
  <c r="C23" i="17"/>
  <c r="C23" i="15"/>
  <c r="C146" i="17"/>
  <c r="C146" i="15"/>
  <c r="M64" i="12"/>
  <c r="T64" i="12"/>
  <c r="N83" i="12"/>
  <c r="C33" i="15"/>
  <c r="C33" i="17"/>
  <c r="C132" i="15"/>
  <c r="C132" i="17"/>
  <c r="C143" i="15"/>
  <c r="C143" i="17"/>
  <c r="C117" i="17"/>
  <c r="C117" i="15"/>
  <c r="C107" i="15"/>
  <c r="C107" i="17"/>
  <c r="C138" i="15"/>
  <c r="C138" i="17"/>
  <c r="C293" i="17"/>
  <c r="C293" i="15"/>
  <c r="S64" i="12"/>
  <c r="M45" i="12"/>
  <c r="N45" i="12"/>
  <c r="N64" i="12"/>
  <c r="Q45" i="12"/>
  <c r="C145" i="15"/>
  <c r="C145" i="17"/>
  <c r="P83" i="12"/>
  <c r="T45" i="12"/>
  <c r="C116" i="15"/>
  <c r="C116" i="17"/>
  <c r="C181" i="17"/>
  <c r="C181" i="15"/>
  <c r="C39" i="15"/>
  <c r="C39" i="17"/>
  <c r="Q64" i="12"/>
  <c r="S45" i="12"/>
  <c r="R64" i="12"/>
  <c r="R45" i="12"/>
  <c r="P64" i="12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251" i="15"/>
  <c r="C251" i="17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6" i="17"/>
  <c r="C6" i="15"/>
  <c r="C384" i="15"/>
  <c r="C384" i="17"/>
  <c r="C131" i="15"/>
  <c r="C13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M9" i="8" l="1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I23" i="8"/>
  <c r="D27" i="9"/>
  <c r="L24" i="12"/>
  <c r="U24" i="12" s="1"/>
  <c r="V20" i="21"/>
  <c r="L9" i="8"/>
  <c r="G10" i="9"/>
  <c r="C42" i="9"/>
  <c r="D37" i="8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V16" i="21"/>
  <c r="L20" i="12"/>
  <c r="U20" i="12" s="1"/>
  <c r="H14" i="12"/>
  <c r="Q14" i="12" s="1"/>
  <c r="R10" i="21"/>
  <c r="H28" i="12"/>
  <c r="R22" i="21"/>
  <c r="O22" i="21"/>
  <c r="D28" i="12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G42" i="9"/>
  <c r="L37" i="8"/>
  <c r="K12" i="12"/>
  <c r="T12" i="12" s="1"/>
  <c r="U8" i="21"/>
  <c r="I9" i="8"/>
  <c r="D10" i="9"/>
  <c r="K37" i="8"/>
  <c r="F42" i="9"/>
  <c r="J7" i="12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D7" i="12"/>
  <c r="O5" i="21"/>
  <c r="H44" i="9"/>
  <c r="M39" i="8"/>
  <c r="E20" i="12"/>
  <c r="N20" i="12" s="1"/>
  <c r="P16" i="21"/>
  <c r="C27" i="9"/>
  <c r="D23" i="8"/>
  <c r="C34" i="8"/>
  <c r="B38" i="9"/>
  <c r="T15" i="21"/>
  <c r="J19" i="12"/>
  <c r="S19" i="12" s="1"/>
  <c r="S23" i="21"/>
  <c r="I29" i="12"/>
  <c r="R29" i="12" s="1"/>
  <c r="I37" i="8"/>
  <c r="D42" i="9"/>
  <c r="C38" i="9"/>
  <c r="D34" i="8"/>
  <c r="T52" i="21"/>
  <c r="J74" i="12"/>
  <c r="S74" i="12" s="1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H59" i="12"/>
  <c r="Q59" i="12" s="1"/>
  <c r="R43" i="21"/>
  <c r="D6" i="8"/>
  <c r="C7" i="9"/>
  <c r="J29" i="12"/>
  <c r="S29" i="12" s="1"/>
  <c r="T23" i="21"/>
  <c r="R18" i="21"/>
  <c r="H22" i="12"/>
  <c r="Q22" i="12" s="1"/>
  <c r="C15" i="8"/>
  <c r="B19" i="9"/>
  <c r="D41" i="12"/>
  <c r="M41" i="12" s="1"/>
  <c r="O31" i="21"/>
  <c r="M23" i="8"/>
  <c r="H27" i="9"/>
  <c r="M53" i="8"/>
  <c r="H45" i="9"/>
  <c r="D21" i="9"/>
  <c r="I17" i="8"/>
  <c r="O55" i="21"/>
  <c r="D79" i="12"/>
  <c r="M79" i="12" s="1"/>
  <c r="L60" i="12"/>
  <c r="U60" i="12" s="1"/>
  <c r="V44" i="21"/>
  <c r="E78" i="12"/>
  <c r="N78" i="12" s="1"/>
  <c r="P54" i="21"/>
  <c r="I74" i="12"/>
  <c r="R74" i="12" s="1"/>
  <c r="S52" i="21"/>
  <c r="D47" i="9"/>
  <c r="I41" i="8"/>
  <c r="I10" i="9"/>
  <c r="N9" i="8"/>
  <c r="C10" i="9"/>
  <c r="D9" i="8"/>
  <c r="M37" i="8"/>
  <c r="H42" i="9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C215" i="17"/>
  <c r="C215" i="15"/>
  <c r="C106" i="15"/>
  <c r="C106" i="17"/>
  <c r="K24" i="12"/>
  <c r="T24" i="12" s="1"/>
  <c r="U20" i="21"/>
  <c r="C6" i="8"/>
  <c r="B7" i="9"/>
  <c r="S9" i="21"/>
  <c r="I13" i="12"/>
  <c r="R13" i="12" s="1"/>
  <c r="B41" i="9"/>
  <c r="C36" i="8"/>
  <c r="B49" i="9"/>
  <c r="C43" i="8"/>
  <c r="K15" i="8"/>
  <c r="F19" i="9"/>
  <c r="B21" i="9"/>
  <c r="C17" i="8"/>
  <c r="P44" i="21"/>
  <c r="E60" i="12"/>
  <c r="N60" i="12" s="1"/>
  <c r="E7" i="12"/>
  <c r="P5" i="21"/>
  <c r="R16" i="21"/>
  <c r="H20" i="12"/>
  <c r="Q20" i="12" s="1"/>
  <c r="G65" i="12"/>
  <c r="Q47" i="21"/>
  <c r="O69" i="12"/>
  <c r="H24" i="12"/>
  <c r="Q24" i="12" s="1"/>
  <c r="R20" i="21"/>
  <c r="T22" i="21"/>
  <c r="J28" i="12"/>
  <c r="P52" i="21"/>
  <c r="E74" i="12"/>
  <c r="N74" i="12" s="1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B10" i="9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O52" i="21"/>
  <c r="D74" i="12"/>
  <c r="M74" i="12" s="1"/>
  <c r="E42" i="9"/>
  <c r="J37" i="8"/>
  <c r="C375" i="17"/>
  <c r="C375" i="15"/>
  <c r="C316" i="15"/>
  <c r="C316" i="17"/>
  <c r="C265" i="17"/>
  <c r="C265" i="15"/>
  <c r="C3" i="17"/>
  <c r="C3" i="15"/>
  <c r="C123" i="17"/>
  <c r="C123" i="15"/>
  <c r="C276" i="17"/>
  <c r="C276" i="15"/>
  <c r="C225" i="15"/>
  <c r="C225" i="17"/>
  <c r="C69" i="15"/>
  <c r="C69" i="17"/>
  <c r="C361" i="17"/>
  <c r="C361" i="15"/>
  <c r="C228" i="17"/>
  <c r="C228" i="15"/>
  <c r="C360" i="15"/>
  <c r="C360" i="17"/>
  <c r="C126" i="15"/>
  <c r="C126" i="17"/>
  <c r="C164" i="17"/>
  <c r="C164" i="15"/>
  <c r="C4" i="17"/>
  <c r="C4" i="15"/>
  <c r="C18" i="17"/>
  <c r="C18" i="15"/>
  <c r="C21" i="17"/>
  <c r="C21" i="15"/>
  <c r="E27" i="9"/>
  <c r="J23" i="8"/>
  <c r="K74" i="12"/>
  <c r="T74" i="12" s="1"/>
  <c r="U52" i="21"/>
  <c r="E10" i="9"/>
  <c r="J9" i="8"/>
  <c r="L23" i="8"/>
  <c r="G27" i="9"/>
  <c r="M34" i="8"/>
  <c r="H38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D41" i="8"/>
  <c r="C47" i="9"/>
  <c r="O49" i="21"/>
  <c r="D69" i="12"/>
  <c r="Q52" i="21"/>
  <c r="G74" i="12"/>
  <c r="P74" i="12" s="1"/>
  <c r="V52" i="21"/>
  <c r="L74" i="12"/>
  <c r="U74" i="12" s="1"/>
  <c r="H78" i="12"/>
  <c r="Q78" i="12" s="1"/>
  <c r="R54" i="21"/>
  <c r="C367" i="15"/>
  <c r="C367" i="17"/>
  <c r="C324" i="17"/>
  <c r="C324" i="15"/>
  <c r="C120" i="15"/>
  <c r="C120" i="17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38" i="21" l="1"/>
  <c r="E51" i="12"/>
  <c r="N51" i="12" s="1"/>
  <c r="V26" i="21"/>
  <c r="L32" i="12"/>
  <c r="U32" i="12" s="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D50" i="9"/>
  <c r="I44" i="8"/>
  <c r="D44" i="8"/>
  <c r="C50" i="9"/>
  <c r="L73" i="12"/>
  <c r="V51" i="21"/>
  <c r="G8" i="9"/>
  <c r="L7" i="8"/>
  <c r="Q33" i="21"/>
  <c r="G43" i="12"/>
  <c r="P43" i="12" s="1"/>
  <c r="D30" i="8"/>
  <c r="C34" i="9"/>
  <c r="K30" i="8"/>
  <c r="F34" i="9"/>
  <c r="O30" i="21"/>
  <c r="D40" i="12"/>
  <c r="M40" i="12" s="1"/>
  <c r="L48" i="12"/>
  <c r="V35" i="21"/>
  <c r="U29" i="21"/>
  <c r="K39" i="12"/>
  <c r="T39" i="12" s="1"/>
  <c r="K18" i="12"/>
  <c r="T18" i="12" s="1"/>
  <c r="U14" i="21"/>
  <c r="R38" i="21"/>
  <c r="H51" i="12"/>
  <c r="Q51" i="12" s="1"/>
  <c r="Q21" i="21"/>
  <c r="G25" i="12"/>
  <c r="P25" i="12" s="1"/>
  <c r="T19" i="21"/>
  <c r="J23" i="12"/>
  <c r="S23" i="12" s="1"/>
  <c r="G59" i="12"/>
  <c r="P59" i="12" s="1"/>
  <c r="Q43" i="21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I38" i="12"/>
  <c r="S32" i="21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B50" i="9"/>
  <c r="C44" i="8"/>
  <c r="G73" i="12"/>
  <c r="Q51" i="21"/>
  <c r="O73" i="12"/>
  <c r="F72" i="12"/>
  <c r="D8" i="9"/>
  <c r="I7" i="8"/>
  <c r="E43" i="12"/>
  <c r="N43" i="12" s="1"/>
  <c r="P33" i="21"/>
  <c r="D34" i="9"/>
  <c r="I30" i="8"/>
  <c r="E40" i="12"/>
  <c r="N40" i="12" s="1"/>
  <c r="P30" i="21"/>
  <c r="P35" i="21"/>
  <c r="E48" i="12"/>
  <c r="I39" i="12"/>
  <c r="R39" i="12" s="1"/>
  <c r="S29" i="21"/>
  <c r="V14" i="21"/>
  <c r="L18" i="12"/>
  <c r="U18" i="12" s="1"/>
  <c r="E12" i="12"/>
  <c r="N12" i="12" s="1"/>
  <c r="P8" i="21"/>
  <c r="K59" i="12"/>
  <c r="T59" i="12" s="1"/>
  <c r="U43" i="21"/>
  <c r="I57" i="12"/>
  <c r="R57" i="12" s="1"/>
  <c r="S41" i="21"/>
  <c r="H12" i="12"/>
  <c r="Q12" i="12" s="1"/>
  <c r="R8" i="21"/>
  <c r="E66" i="12"/>
  <c r="N66" i="12" s="1"/>
  <c r="P48" i="21"/>
  <c r="V17" i="21"/>
  <c r="L21" i="12"/>
  <c r="U21" i="12" s="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N44" i="8"/>
  <c r="I50" i="9"/>
  <c r="H73" i="12"/>
  <c r="R51" i="21"/>
  <c r="H43" i="12"/>
  <c r="Q43" i="12" s="1"/>
  <c r="R33" i="21"/>
  <c r="M29" i="8"/>
  <c r="H33" i="9"/>
  <c r="M30" i="8"/>
  <c r="H34" i="9"/>
  <c r="T30" i="21"/>
  <c r="J40" i="12"/>
  <c r="S40" i="12" s="1"/>
  <c r="O48" i="12"/>
  <c r="T29" i="21"/>
  <c r="J39" i="12"/>
  <c r="S39" i="12" s="1"/>
  <c r="E18" i="12"/>
  <c r="N18" i="12" s="1"/>
  <c r="P14" i="21"/>
  <c r="T14" i="21"/>
  <c r="J18" i="12"/>
  <c r="S18" i="12" s="1"/>
  <c r="L23" i="12"/>
  <c r="U23" i="12" s="1"/>
  <c r="V19" i="21"/>
  <c r="O43" i="21"/>
  <c r="D59" i="12"/>
  <c r="M59" i="12" s="1"/>
  <c r="I12" i="12"/>
  <c r="R12" i="12" s="1"/>
  <c r="S8" i="21"/>
  <c r="L57" i="12"/>
  <c r="U57" i="12" s="1"/>
  <c r="V41" i="21"/>
  <c r="P37" i="21"/>
  <c r="E50" i="12"/>
  <c r="N50" i="12" s="1"/>
  <c r="V8" i="21"/>
  <c r="L12" i="12"/>
  <c r="U12" i="12" s="1"/>
  <c r="S17" i="21"/>
  <c r="I21" i="12"/>
  <c r="R21" i="12" s="1"/>
  <c r="J65" i="12"/>
  <c r="T47" i="21"/>
  <c r="T48" i="21"/>
  <c r="J66" i="12"/>
  <c r="S66" i="12" s="1"/>
  <c r="V21" i="21"/>
  <c r="L25" i="12"/>
  <c r="U25" i="12" s="1"/>
  <c r="D77" i="12"/>
  <c r="O53" i="21"/>
  <c r="J51" i="12"/>
  <c r="S51" i="12" s="1"/>
  <c r="T38" i="21"/>
  <c r="U15" i="21"/>
  <c r="K19" i="12"/>
  <c r="T19" i="12" s="1"/>
  <c r="R47" i="21"/>
  <c r="H65" i="12"/>
  <c r="I10" i="12"/>
  <c r="S6" i="21"/>
  <c r="E50" i="9"/>
  <c r="J44" i="8"/>
  <c r="T51" i="21"/>
  <c r="J73" i="12"/>
  <c r="E8" i="9"/>
  <c r="J7" i="8"/>
  <c r="I43" i="12"/>
  <c r="R43" i="12" s="1"/>
  <c r="S33" i="21"/>
  <c r="I29" i="8"/>
  <c r="D33" i="9"/>
  <c r="L30" i="8"/>
  <c r="G34" i="9"/>
  <c r="C30" i="8"/>
  <c r="B34" i="9"/>
  <c r="I40" i="12"/>
  <c r="R40" i="12" s="1"/>
  <c r="S30" i="21"/>
  <c r="O35" i="21"/>
  <c r="D48" i="12"/>
  <c r="Q14" i="21"/>
  <c r="G18" i="12"/>
  <c r="P18" i="12" s="1"/>
  <c r="I51" i="12"/>
  <c r="R51" i="12" s="1"/>
  <c r="S38" i="21"/>
  <c r="D50" i="12"/>
  <c r="M50" i="12" s="1"/>
  <c r="O37" i="21"/>
  <c r="L59" i="12"/>
  <c r="U59" i="12" s="1"/>
  <c r="V43" i="21"/>
  <c r="E21" i="12"/>
  <c r="N21" i="12" s="1"/>
  <c r="P17" i="2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S19" i="21"/>
  <c r="I23" i="12"/>
  <c r="R23" i="12" s="1"/>
  <c r="D12" i="12"/>
  <c r="M12" i="12" s="1"/>
  <c r="O8" i="21"/>
  <c r="L51" i="12"/>
  <c r="U51" i="12" s="1"/>
  <c r="V38" i="21"/>
  <c r="G57" i="12"/>
  <c r="P57" i="12" s="1"/>
  <c r="Q41" i="21"/>
  <c r="J12" i="12"/>
  <c r="S12" i="12" s="1"/>
  <c r="T8" i="21"/>
  <c r="Q17" i="21"/>
  <c r="G21" i="12"/>
  <c r="P21" i="12" s="1"/>
  <c r="S37" i="21"/>
  <c r="I50" i="12"/>
  <c r="R50" i="12" s="1"/>
  <c r="D21" i="12"/>
  <c r="M21" i="12" s="1"/>
  <c r="O17" i="21"/>
  <c r="D38" i="12"/>
  <c r="O32" i="21"/>
  <c r="T6" i="21"/>
  <c r="J10" i="12"/>
  <c r="I25" i="12"/>
  <c r="R25" i="12" s="1"/>
  <c r="S21" i="21"/>
  <c r="H53" i="12"/>
  <c r="R39" i="21"/>
  <c r="L53" i="12"/>
  <c r="V39" i="21"/>
  <c r="R15" i="21"/>
  <c r="H19" i="12"/>
  <c r="Q19" i="12" s="1"/>
  <c r="O77" i="12"/>
  <c r="M44" i="8"/>
  <c r="H50" i="9"/>
  <c r="O51" i="21"/>
  <c r="D73" i="12"/>
  <c r="H8" i="9"/>
  <c r="M7" i="8"/>
  <c r="I8" i="9"/>
  <c r="N7" i="8"/>
  <c r="J43" i="12"/>
  <c r="S43" i="12" s="1"/>
  <c r="T33" i="21"/>
  <c r="N30" i="8"/>
  <c r="I34" i="9"/>
  <c r="Q30" i="21"/>
  <c r="G40" i="12"/>
  <c r="P40" i="12" s="1"/>
  <c r="G48" i="12"/>
  <c r="Q35" i="21"/>
  <c r="K48" i="12"/>
  <c r="U35" i="21"/>
  <c r="G39" i="12"/>
  <c r="P39" i="12" s="1"/>
  <c r="Q29" i="21"/>
  <c r="I18" i="12"/>
  <c r="R18" i="12" s="1"/>
  <c r="S14" i="21"/>
  <c r="F50" i="9"/>
  <c r="K44" i="8"/>
  <c r="P51" i="21"/>
  <c r="E73" i="12"/>
  <c r="L43" i="12"/>
  <c r="U43" i="12" s="1"/>
  <c r="V33" i="21"/>
  <c r="R30" i="21"/>
  <c r="H40" i="12"/>
  <c r="Q40" i="12" s="1"/>
  <c r="J48" i="12"/>
  <c r="T35" i="21"/>
  <c r="V29" i="21"/>
  <c r="L39" i="12"/>
  <c r="U39" i="12" s="1"/>
  <c r="K23" i="12"/>
  <c r="T23" i="12" s="1"/>
  <c r="U19" i="21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O47" i="21"/>
  <c r="D65" i="12"/>
  <c r="I65" i="12"/>
  <c r="S47" i="21"/>
  <c r="E25" i="12"/>
  <c r="N25" i="12" s="1"/>
  <c r="P21" i="21"/>
  <c r="H10" i="12"/>
  <c r="R6" i="21"/>
  <c r="G53" i="12"/>
  <c r="Q39" i="21"/>
  <c r="K77" i="12"/>
  <c r="U53" i="21"/>
  <c r="G50" i="9"/>
  <c r="L44" i="8"/>
  <c r="K73" i="12"/>
  <c r="U51" i="21"/>
  <c r="C8" i="9"/>
  <c r="D7" i="8"/>
  <c r="F8" i="9"/>
  <c r="K7" i="8"/>
  <c r="K43" i="12"/>
  <c r="T43" i="12" s="1"/>
  <c r="U33" i="21"/>
  <c r="B33" i="9"/>
  <c r="C29" i="8"/>
  <c r="E34" i="9"/>
  <c r="J30" i="8"/>
  <c r="V30" i="21"/>
  <c r="L40" i="12"/>
  <c r="U40" i="12" s="1"/>
  <c r="S35" i="21"/>
  <c r="I48" i="12"/>
  <c r="E39" i="12"/>
  <c r="N39" i="12" s="1"/>
  <c r="P29" i="21"/>
  <c r="R14" i="21"/>
  <c r="H18" i="12"/>
  <c r="Q18" i="12" s="1"/>
  <c r="E23" i="12"/>
  <c r="N23" i="12" s="1"/>
  <c r="P19" i="21"/>
  <c r="O65" i="12"/>
  <c r="F63" i="12"/>
  <c r="L19" i="12"/>
  <c r="U19" i="12" s="1"/>
  <c r="V15" i="21"/>
  <c r="S51" i="21"/>
  <c r="I73" i="12"/>
  <c r="B8" i="9"/>
  <c r="C7" i="8"/>
  <c r="D43" i="12"/>
  <c r="M43" i="12" s="1"/>
  <c r="O33" i="21"/>
  <c r="K29" i="8"/>
  <c r="F33" i="9"/>
  <c r="K40" i="12"/>
  <c r="T40" i="12" s="1"/>
  <c r="U30" i="21"/>
  <c r="R35" i="21"/>
  <c r="H48" i="12"/>
  <c r="H39" i="12"/>
  <c r="Q39" i="12" s="1"/>
  <c r="R29" i="21"/>
  <c r="D18" i="12"/>
  <c r="M18" i="12" s="1"/>
  <c r="O14" i="21"/>
  <c r="Q19" i="21"/>
  <c r="G23" i="12"/>
  <c r="P23" i="12" s="1"/>
  <c r="J27" i="8"/>
  <c r="E31" i="9"/>
  <c r="D39" i="12"/>
  <c r="M39" i="12" s="1"/>
  <c r="O2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5"/>
  <c r="C267" i="17"/>
  <c r="C281" i="15"/>
  <c r="C281" i="17"/>
  <c r="C12" i="15"/>
  <c r="C12" i="17"/>
  <c r="C205" i="15"/>
  <c r="C205" i="17"/>
  <c r="C165" i="17"/>
  <c r="C165" i="15"/>
  <c r="C383" i="17"/>
  <c r="C383" i="15"/>
  <c r="C253" i="17"/>
  <c r="C253" i="15"/>
  <c r="K58" i="12"/>
  <c r="T58" i="12" s="1"/>
  <c r="U42" i="21"/>
  <c r="V42" i="21"/>
  <c r="L58" i="12"/>
  <c r="U58" i="12" s="1"/>
  <c r="C252" i="17"/>
  <c r="C252" i="15"/>
  <c r="C303" i="15"/>
  <c r="C303" i="17"/>
  <c r="C405" i="17"/>
  <c r="C405" i="15"/>
  <c r="C341" i="15"/>
  <c r="C341" i="17"/>
  <c r="C137" i="17"/>
  <c r="C137" i="15"/>
  <c r="M28" i="12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5"/>
  <c r="C151" i="17"/>
  <c r="C254" i="15"/>
  <c r="C254" i="17"/>
  <c r="C144" i="15"/>
  <c r="C144" i="17"/>
  <c r="C59" i="15"/>
  <c r="C59" i="17"/>
  <c r="C407" i="17"/>
  <c r="C407" i="15"/>
  <c r="C40" i="15"/>
  <c r="C40" i="17"/>
  <c r="C290" i="17"/>
  <c r="C290" i="15"/>
  <c r="T7" i="12"/>
  <c r="K8" i="12"/>
  <c r="T8" i="12" s="1"/>
  <c r="T28" i="12"/>
  <c r="U28" i="12"/>
  <c r="R69" i="12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T69" i="12"/>
  <c r="P65" i="12"/>
  <c r="P69" i="12"/>
  <c r="R7" i="12"/>
  <c r="I8" i="12"/>
  <c r="R8" i="12" s="1"/>
  <c r="U7" i="12"/>
  <c r="L8" i="12"/>
  <c r="U8" i="12" s="1"/>
  <c r="M31" i="8"/>
  <c r="H35" i="9"/>
  <c r="I31" i="8"/>
  <c r="D35" i="9"/>
  <c r="C22" i="17"/>
  <c r="C22" i="15"/>
  <c r="C76" i="15"/>
  <c r="C76" i="17"/>
  <c r="C26" i="15"/>
  <c r="C26" i="17"/>
  <c r="C124" i="17"/>
  <c r="C124" i="15"/>
  <c r="C93" i="15"/>
  <c r="C93" i="17"/>
  <c r="C71" i="15"/>
  <c r="C71" i="17"/>
  <c r="C19" i="17"/>
  <c r="C19" i="15"/>
  <c r="C346" i="17"/>
  <c r="C346" i="15"/>
  <c r="C52" i="15"/>
  <c r="C52" i="17"/>
  <c r="E58" i="12"/>
  <c r="N58" i="12" s="1"/>
  <c r="P42" i="21"/>
  <c r="C27" i="8"/>
  <c r="B31" i="9"/>
  <c r="C99" i="17"/>
  <c r="C99" i="15"/>
  <c r="C188" i="17"/>
  <c r="C188" i="15"/>
  <c r="I32" i="12"/>
  <c r="R32" i="12" s="1"/>
  <c r="S26" i="21"/>
  <c r="M69" i="12"/>
  <c r="Q69" i="12"/>
  <c r="S28" i="12"/>
  <c r="J8" i="12"/>
  <c r="S8" i="12" s="1"/>
  <c r="S7" i="12"/>
  <c r="Q28" i="12"/>
  <c r="P28" i="12"/>
  <c r="C128" i="15"/>
  <c r="C128" i="17"/>
  <c r="C230" i="17"/>
  <c r="C230" i="15"/>
  <c r="C314" i="15"/>
  <c r="C314" i="17"/>
  <c r="C365" i="15"/>
  <c r="C365" i="17"/>
  <c r="C223" i="17"/>
  <c r="C223" i="15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7"/>
  <c r="C142" i="15"/>
  <c r="C244" i="17"/>
  <c r="C244" i="15"/>
  <c r="C409" i="15"/>
  <c r="C409" i="17"/>
  <c r="O42" i="21"/>
  <c r="D58" i="12"/>
  <c r="M58" i="12" s="1"/>
  <c r="C31" i="9"/>
  <c r="D27" i="8"/>
  <c r="C201" i="15"/>
  <c r="C201" i="17"/>
  <c r="C35" i="17"/>
  <c r="C35" i="15"/>
  <c r="N69" i="12"/>
  <c r="U38" i="12"/>
  <c r="L37" i="12"/>
  <c r="L31" i="8"/>
  <c r="G35" i="9"/>
  <c r="D31" i="8"/>
  <c r="C35" i="9"/>
  <c r="C212" i="17"/>
  <c r="C212" i="15"/>
  <c r="C101" i="17"/>
  <c r="C101" i="15"/>
  <c r="C216" i="17"/>
  <c r="C216" i="15"/>
  <c r="C103" i="17"/>
  <c r="C103" i="15"/>
  <c r="C376" i="15"/>
  <c r="C376" i="17"/>
  <c r="C114" i="15"/>
  <c r="C114" i="17"/>
  <c r="C154" i="15"/>
  <c r="C154" i="17"/>
  <c r="C202" i="17"/>
  <c r="C202" i="15"/>
  <c r="R42" i="21"/>
  <c r="H58" i="12"/>
  <c r="Q58" i="12" s="1"/>
  <c r="D31" i="9"/>
  <c r="I27" i="8"/>
  <c r="C150" i="17"/>
  <c r="C150" i="15"/>
  <c r="H31" i="9"/>
  <c r="M27" i="8"/>
  <c r="C86" i="15"/>
  <c r="C86" i="17"/>
  <c r="G8" i="12"/>
  <c r="P8" i="12" s="1"/>
  <c r="P7" i="12"/>
  <c r="N28" i="12"/>
  <c r="D8" i="12"/>
  <c r="M8" i="12" s="1"/>
  <c r="M7" i="12"/>
  <c r="C104" i="17"/>
  <c r="C104" i="15"/>
  <c r="C382" i="15"/>
  <c r="C382" i="17"/>
  <c r="C50" i="15"/>
  <c r="C50" i="17"/>
  <c r="C42" i="15"/>
  <c r="C42" i="17"/>
  <c r="C49" i="17"/>
  <c r="C49" i="15"/>
  <c r="C195" i="15"/>
  <c r="C195" i="17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7"/>
  <c r="C48" i="15"/>
  <c r="C354" i="17"/>
  <c r="C354" i="15"/>
  <c r="C392" i="15"/>
  <c r="C392" i="17"/>
  <c r="E8" i="12"/>
  <c r="N8" i="12" s="1"/>
  <c r="N7" i="12"/>
  <c r="U69" i="12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7"/>
  <c r="C274" i="15"/>
  <c r="C73" i="15"/>
  <c r="C73" i="17"/>
  <c r="C206" i="15"/>
  <c r="C206" i="17"/>
  <c r="C369" i="17"/>
  <c r="C369" i="15"/>
  <c r="C280" i="15"/>
  <c r="C280" i="17"/>
  <c r="C356" i="15"/>
  <c r="C356" i="17"/>
  <c r="C295" i="17"/>
  <c r="C295" i="15"/>
  <c r="G58" i="12"/>
  <c r="P58" i="12" s="1"/>
  <c r="Q42" i="21"/>
  <c r="C239" i="17"/>
  <c r="C239" i="15"/>
  <c r="S69" i="12"/>
  <c r="H8" i="12"/>
  <c r="Q8" i="12" s="1"/>
  <c r="Q7" i="12"/>
  <c r="R28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51" i="9" l="1"/>
  <c r="I45" i="8"/>
  <c r="L45" i="8"/>
  <c r="G51" i="9"/>
  <c r="K16" i="8"/>
  <c r="F20" i="9"/>
  <c r="D10" i="12"/>
  <c r="O6" i="21"/>
  <c r="P50" i="21"/>
  <c r="E70" i="12"/>
  <c r="M13" i="8"/>
  <c r="H17" i="9"/>
  <c r="R36" i="21"/>
  <c r="H49" i="12"/>
  <c r="Q49" i="12" s="1"/>
  <c r="M28" i="8"/>
  <c r="H32" i="9"/>
  <c r="K28" i="8"/>
  <c r="F32" i="9"/>
  <c r="I61" i="12"/>
  <c r="R61" i="12" s="1"/>
  <c r="S45" i="21"/>
  <c r="V45" i="21"/>
  <c r="L61" i="12"/>
  <c r="U61" i="12" s="1"/>
  <c r="E9" i="9"/>
  <c r="J8" i="8"/>
  <c r="I8" i="8"/>
  <c r="D9" i="9"/>
  <c r="J81" i="12"/>
  <c r="S81" i="12" s="1"/>
  <c r="T57" i="21"/>
  <c r="I5" i="8"/>
  <c r="D6" i="9"/>
  <c r="V13" i="21"/>
  <c r="L17" i="12"/>
  <c r="U17" i="12" s="1"/>
  <c r="L31" i="12"/>
  <c r="U31" i="12" s="1"/>
  <c r="V25" i="21"/>
  <c r="G56" i="12"/>
  <c r="Q40" i="21"/>
  <c r="L35" i="8"/>
  <c r="G39" i="9"/>
  <c r="C38" i="8"/>
  <c r="B43" i="9"/>
  <c r="D35" i="8"/>
  <c r="C39" i="9"/>
  <c r="M40" i="8"/>
  <c r="H46" i="9"/>
  <c r="L40" i="8"/>
  <c r="G46" i="9"/>
  <c r="D22" i="8"/>
  <c r="C26" i="9"/>
  <c r="D2" i="8"/>
  <c r="C2" i="9"/>
  <c r="D8" i="8"/>
  <c r="C9" i="9"/>
  <c r="M18" i="8"/>
  <c r="H22" i="9"/>
  <c r="D18" i="8"/>
  <c r="C22" i="9"/>
  <c r="G13" i="9"/>
  <c r="L10" i="8"/>
  <c r="K4" i="8"/>
  <c r="F5" i="9"/>
  <c r="E5" i="9"/>
  <c r="J4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J33" i="12"/>
  <c r="S33" i="12" s="1"/>
  <c r="T27" i="21"/>
  <c r="O30" i="12"/>
  <c r="F27" i="12"/>
  <c r="T48" i="12"/>
  <c r="N53" i="12"/>
  <c r="U65" i="12"/>
  <c r="L63" i="12"/>
  <c r="Q65" i="12"/>
  <c r="H63" i="12"/>
  <c r="Q77" i="12"/>
  <c r="R53" i="12"/>
  <c r="N77" i="12"/>
  <c r="B20" i="9"/>
  <c r="C16" i="8"/>
  <c r="D70" i="12"/>
  <c r="O50" i="21"/>
  <c r="Q36" i="21"/>
  <c r="G49" i="12"/>
  <c r="P49" i="12" s="1"/>
  <c r="H61" i="12"/>
  <c r="Q61" i="12" s="1"/>
  <c r="R45" i="21"/>
  <c r="R57" i="21"/>
  <c r="H81" i="12"/>
  <c r="Q81" i="12" s="1"/>
  <c r="D21" i="8"/>
  <c r="C25" i="9"/>
  <c r="L38" i="8"/>
  <c r="G43" i="9"/>
  <c r="C5" i="8"/>
  <c r="B6" i="9"/>
  <c r="T13" i="21"/>
  <c r="J17" i="12"/>
  <c r="S17" i="12" s="1"/>
  <c r="E31" i="12"/>
  <c r="N31" i="12" s="1"/>
  <c r="P25" i="21"/>
  <c r="F55" i="12"/>
  <c r="O56" i="12"/>
  <c r="K26" i="8"/>
  <c r="F30" i="9"/>
  <c r="I30" i="12"/>
  <c r="S24" i="21"/>
  <c r="C43" i="9"/>
  <c r="D38" i="8"/>
  <c r="I23" i="9"/>
  <c r="N19" i="8"/>
  <c r="D46" i="9"/>
  <c r="I40" i="8"/>
  <c r="F12" i="9"/>
  <c r="K52" i="8"/>
  <c r="D26" i="9"/>
  <c r="I22" i="8"/>
  <c r="B2" i="9"/>
  <c r="C2" i="8"/>
  <c r="L2" i="8"/>
  <c r="G2" i="9"/>
  <c r="D28" i="8"/>
  <c r="C32" i="9"/>
  <c r="I22" i="9"/>
  <c r="N18" i="8"/>
  <c r="H13" i="9"/>
  <c r="M10" i="8"/>
  <c r="D4" i="8"/>
  <c r="C5" i="9"/>
  <c r="L11" i="8"/>
  <c r="G14" i="9"/>
  <c r="E28" i="9"/>
  <c r="J24" i="8"/>
  <c r="D64" i="17"/>
  <c r="E64" i="17" s="1"/>
  <c r="D64" i="15"/>
  <c r="D218" i="17"/>
  <c r="E218" i="17" s="1"/>
  <c r="D218" i="15"/>
  <c r="D191" i="17"/>
  <c r="E191" i="17" s="1"/>
  <c r="D191" i="15"/>
  <c r="D319" i="15"/>
  <c r="D319" i="17"/>
  <c r="E319" i="17" s="1"/>
  <c r="D146" i="17"/>
  <c r="E146" i="17" s="1"/>
  <c r="D146" i="15"/>
  <c r="D57" i="17"/>
  <c r="E57" i="17" s="1"/>
  <c r="D57" i="15"/>
  <c r="D166" i="17"/>
  <c r="E166" i="17" s="1"/>
  <c r="D166" i="15"/>
  <c r="D248" i="15"/>
  <c r="D248" i="17"/>
  <c r="E248" i="17" s="1"/>
  <c r="C338" i="15"/>
  <c r="C338" i="17"/>
  <c r="D242" i="15"/>
  <c r="D242" i="17"/>
  <c r="E242" i="17" s="1"/>
  <c r="D241" i="17"/>
  <c r="E241" i="17" s="1"/>
  <c r="D241" i="15"/>
  <c r="D262" i="15"/>
  <c r="D262" i="17"/>
  <c r="E262" i="17" s="1"/>
  <c r="D370" i="15"/>
  <c r="D370" i="17"/>
  <c r="E370" i="17" s="1"/>
  <c r="D181" i="15"/>
  <c r="D181" i="17"/>
  <c r="E181" i="17" s="1"/>
  <c r="D167" i="15"/>
  <c r="D167" i="17"/>
  <c r="E167" i="17" s="1"/>
  <c r="D116" i="17"/>
  <c r="E116" i="17" s="1"/>
  <c r="D116" i="15"/>
  <c r="C122" i="15"/>
  <c r="C122" i="17"/>
  <c r="O27" i="21"/>
  <c r="D33" i="12"/>
  <c r="M33" i="12" s="1"/>
  <c r="H30" i="12"/>
  <c r="R24" i="21"/>
  <c r="J30" i="12"/>
  <c r="T24" i="21"/>
  <c r="U37" i="12"/>
  <c r="Q48" i="12"/>
  <c r="H47" i="12"/>
  <c r="Q53" i="12"/>
  <c r="J72" i="12"/>
  <c r="S73" i="12"/>
  <c r="O72" i="12"/>
  <c r="U10" i="12"/>
  <c r="U48" i="12"/>
  <c r="N10" i="12"/>
  <c r="S38" i="12"/>
  <c r="J37" i="12"/>
  <c r="C51" i="9"/>
  <c r="D45" i="8"/>
  <c r="T53" i="21"/>
  <c r="J77" i="12"/>
  <c r="M16" i="8"/>
  <c r="H20" i="9"/>
  <c r="L70" i="12"/>
  <c r="V50" i="21"/>
  <c r="I13" i="8"/>
  <c r="D17" i="9"/>
  <c r="D13" i="8"/>
  <c r="C17" i="9"/>
  <c r="U36" i="21"/>
  <c r="K49" i="12"/>
  <c r="T49" i="12" s="1"/>
  <c r="P45" i="21"/>
  <c r="E61" i="12"/>
  <c r="N61" i="12" s="1"/>
  <c r="F9" i="9"/>
  <c r="K8" i="8"/>
  <c r="Q57" i="21"/>
  <c r="G81" i="12"/>
  <c r="P81" i="12" s="1"/>
  <c r="D43" i="9"/>
  <c r="I38" i="8"/>
  <c r="K5" i="8"/>
  <c r="F6" i="9"/>
  <c r="U13" i="21"/>
  <c r="K17" i="12"/>
  <c r="T17" i="12" s="1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G10" i="12"/>
  <c r="Q6" i="21"/>
  <c r="K19" i="8"/>
  <c r="F23" i="9"/>
  <c r="F46" i="9"/>
  <c r="K40" i="8"/>
  <c r="D12" i="9"/>
  <c r="I52" i="8"/>
  <c r="D52" i="8"/>
  <c r="C12" i="9"/>
  <c r="H26" i="9"/>
  <c r="M22" i="8"/>
  <c r="N2" i="8"/>
  <c r="I2" i="9"/>
  <c r="E2" i="9"/>
  <c r="J2" i="8"/>
  <c r="B32" i="9"/>
  <c r="C28" i="8"/>
  <c r="K18" i="8"/>
  <c r="F22" i="9"/>
  <c r="F13" i="9"/>
  <c r="K10" i="8"/>
  <c r="C13" i="9"/>
  <c r="D10" i="8"/>
  <c r="L4" i="8"/>
  <c r="G5" i="9"/>
  <c r="J3" i="8"/>
  <c r="E3" i="9"/>
  <c r="D3" i="8"/>
  <c r="C3" i="9"/>
  <c r="K11" i="8"/>
  <c r="F14" i="9"/>
  <c r="H14" i="9"/>
  <c r="M11" i="8"/>
  <c r="C24" i="8"/>
  <c r="B28" i="9"/>
  <c r="M24" i="8"/>
  <c r="H28" i="9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V27" i="21"/>
  <c r="L33" i="12"/>
  <c r="U33" i="12" s="1"/>
  <c r="D30" i="12"/>
  <c r="O24" i="21"/>
  <c r="V24" i="21"/>
  <c r="L30" i="12"/>
  <c r="T77" i="12"/>
  <c r="R65" i="12"/>
  <c r="I63" i="12"/>
  <c r="S48" i="12"/>
  <c r="P48" i="12"/>
  <c r="G47" i="12"/>
  <c r="F47" i="12"/>
  <c r="G37" i="12"/>
  <c r="P38" i="12"/>
  <c r="T10" i="12"/>
  <c r="B51" i="9"/>
  <c r="C45" i="8"/>
  <c r="E51" i="9"/>
  <c r="J45" i="8"/>
  <c r="E20" i="9"/>
  <c r="J16" i="8"/>
  <c r="R50" i="21"/>
  <c r="H70" i="12"/>
  <c r="D49" i="12"/>
  <c r="M49" i="12" s="1"/>
  <c r="O36" i="21"/>
  <c r="V36" i="21"/>
  <c r="L49" i="12"/>
  <c r="U49" i="12" s="1"/>
  <c r="L28" i="8"/>
  <c r="G32" i="9"/>
  <c r="T45" i="21"/>
  <c r="J61" i="12"/>
  <c r="S61" i="12" s="1"/>
  <c r="H9" i="9"/>
  <c r="M8" i="8"/>
  <c r="G9" i="9"/>
  <c r="L8" i="8"/>
  <c r="I81" i="12"/>
  <c r="R81" i="12" s="1"/>
  <c r="S57" i="21"/>
  <c r="K21" i="8"/>
  <c r="F25" i="9"/>
  <c r="N38" i="8"/>
  <c r="I43" i="9"/>
  <c r="F43" i="9"/>
  <c r="K38" i="8"/>
  <c r="O13" i="21"/>
  <c r="D17" i="12"/>
  <c r="M17" i="12" s="1"/>
  <c r="U40" i="21"/>
  <c r="K56" i="12"/>
  <c r="H30" i="9"/>
  <c r="M26" i="8"/>
  <c r="N35" i="8"/>
  <c r="I39" i="9"/>
  <c r="C23" i="9"/>
  <c r="D19" i="8"/>
  <c r="B46" i="9"/>
  <c r="C40" i="8"/>
  <c r="B12" i="9"/>
  <c r="C52" i="8"/>
  <c r="N22" i="8"/>
  <c r="I26" i="9"/>
  <c r="M2" i="8"/>
  <c r="H2" i="9"/>
  <c r="J18" i="8"/>
  <c r="E22" i="9"/>
  <c r="N10" i="8"/>
  <c r="I13" i="9"/>
  <c r="B13" i="9"/>
  <c r="C10" i="8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7"/>
  <c r="E92" i="17" s="1"/>
  <c r="D92" i="15"/>
  <c r="D192" i="17"/>
  <c r="E192" i="17" s="1"/>
  <c r="D192" i="15"/>
  <c r="D23" i="17"/>
  <c r="E23" i="17" s="1"/>
  <c r="D23" i="15"/>
  <c r="D143" i="15"/>
  <c r="D143" i="17"/>
  <c r="E143" i="17" s="1"/>
  <c r="D38" i="17"/>
  <c r="E38" i="17" s="1"/>
  <c r="D38" i="15"/>
  <c r="C236" i="17"/>
  <c r="C236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K30" i="12"/>
  <c r="U24" i="21"/>
  <c r="G63" i="12"/>
  <c r="R73" i="12"/>
  <c r="I72" i="12"/>
  <c r="M65" i="12"/>
  <c r="D63" i="12"/>
  <c r="M48" i="12"/>
  <c r="D47" i="12"/>
  <c r="T38" i="12"/>
  <c r="K37" i="12"/>
  <c r="O37" i="12"/>
  <c r="N16" i="8"/>
  <c r="I20" i="9"/>
  <c r="D20" i="9"/>
  <c r="I16" i="8"/>
  <c r="J70" i="12"/>
  <c r="T50" i="21"/>
  <c r="B17" i="9"/>
  <c r="C13" i="8"/>
  <c r="E17" i="9"/>
  <c r="J13" i="8"/>
  <c r="P36" i="21"/>
  <c r="E49" i="12"/>
  <c r="N49" i="12" s="1"/>
  <c r="G61" i="12"/>
  <c r="P61" i="12" s="1"/>
  <c r="Q45" i="21"/>
  <c r="D81" i="12"/>
  <c r="M81" i="12" s="1"/>
  <c r="O57" i="21"/>
  <c r="L21" i="8"/>
  <c r="G25" i="9"/>
  <c r="I6" i="9"/>
  <c r="N5" i="8"/>
  <c r="D5" i="8"/>
  <c r="C6" i="9"/>
  <c r="Q13" i="21"/>
  <c r="G17" i="12"/>
  <c r="P17" i="12" s="1"/>
  <c r="J31" i="12"/>
  <c r="S31" i="12" s="1"/>
  <c r="T25" i="21"/>
  <c r="R40" i="21"/>
  <c r="H56" i="12"/>
  <c r="L26" i="8"/>
  <c r="G30" i="9"/>
  <c r="D26" i="8"/>
  <c r="C30" i="9"/>
  <c r="F39" i="9"/>
  <c r="K35" i="8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6" i="17"/>
  <c r="E6" i="17" s="1"/>
  <c r="D6" i="15"/>
  <c r="D337" i="15"/>
  <c r="D337" i="17"/>
  <c r="E337" i="17" s="1"/>
  <c r="D312" i="17"/>
  <c r="E312" i="17" s="1"/>
  <c r="D312" i="15"/>
  <c r="D296" i="17"/>
  <c r="E296" i="17" s="1"/>
  <c r="D296" i="15"/>
  <c r="D261" i="17"/>
  <c r="E261" i="17" s="1"/>
  <c r="D261" i="15"/>
  <c r="D292" i="15"/>
  <c r="D292" i="17"/>
  <c r="E292" i="17" s="1"/>
  <c r="D350" i="15"/>
  <c r="D350" i="17"/>
  <c r="E350" i="17" s="1"/>
  <c r="D197" i="17"/>
  <c r="E197" i="17" s="1"/>
  <c r="D197" i="15"/>
  <c r="D343" i="17"/>
  <c r="E343" i="17" s="1"/>
  <c r="D343" i="15"/>
  <c r="C173" i="15"/>
  <c r="C173" i="17"/>
  <c r="D58" i="15"/>
  <c r="D58" i="17"/>
  <c r="E58" i="17" s="1"/>
  <c r="D217" i="15"/>
  <c r="D217" i="17"/>
  <c r="E217" i="17" s="1"/>
  <c r="D245" i="15"/>
  <c r="D245" i="17"/>
  <c r="E245" i="17" s="1"/>
  <c r="D160" i="15"/>
  <c r="D160" i="17"/>
  <c r="E160" i="17" s="1"/>
  <c r="D44" i="15"/>
  <c r="D44" i="17"/>
  <c r="E44" i="17" s="1"/>
  <c r="D329" i="15"/>
  <c r="D329" i="17"/>
  <c r="E329" i="17" s="1"/>
  <c r="D301" i="17"/>
  <c r="E301" i="17" s="1"/>
  <c r="D301" i="15"/>
  <c r="D396" i="15"/>
  <c r="D396" i="17"/>
  <c r="E396" i="17" s="1"/>
  <c r="R27" i="21"/>
  <c r="H33" i="12"/>
  <c r="Q33" i="12" s="1"/>
  <c r="P53" i="12"/>
  <c r="S10" i="12"/>
  <c r="E37" i="12"/>
  <c r="N38" i="12"/>
  <c r="N65" i="12"/>
  <c r="E63" i="12"/>
  <c r="M53" i="12"/>
  <c r="P73" i="12"/>
  <c r="G72" i="12"/>
  <c r="M45" i="8"/>
  <c r="H51" i="9"/>
  <c r="F51" i="9"/>
  <c r="K45" i="8"/>
  <c r="I70" i="12"/>
  <c r="S50" i="21"/>
  <c r="F17" i="9"/>
  <c r="K13" i="8"/>
  <c r="N13" i="8"/>
  <c r="I17" i="9"/>
  <c r="I49" i="12"/>
  <c r="R49" i="12" s="1"/>
  <c r="S36" i="21"/>
  <c r="I32" i="9"/>
  <c r="N28" i="8"/>
  <c r="O45" i="21"/>
  <c r="D61" i="12"/>
  <c r="M61" i="12" s="1"/>
  <c r="P57" i="21"/>
  <c r="E81" i="12"/>
  <c r="N81" i="12" s="1"/>
  <c r="D25" i="9"/>
  <c r="I21" i="8"/>
  <c r="J21" i="8"/>
  <c r="E25" i="9"/>
  <c r="H43" i="9"/>
  <c r="M38" i="8"/>
  <c r="L5" i="8"/>
  <c r="G6" i="9"/>
  <c r="H31" i="12"/>
  <c r="Q31" i="12" s="1"/>
  <c r="R25" i="21"/>
  <c r="Q25" i="21"/>
  <c r="G31" i="12"/>
  <c r="P31" i="12" s="1"/>
  <c r="T40" i="21"/>
  <c r="J56" i="12"/>
  <c r="I35" i="8"/>
  <c r="D39" i="9"/>
  <c r="B23" i="9"/>
  <c r="C19" i="8"/>
  <c r="D40" i="8"/>
  <c r="C46" i="9"/>
  <c r="I18" i="8"/>
  <c r="D22" i="9"/>
  <c r="I5" i="9"/>
  <c r="N4" i="8"/>
  <c r="D5" i="9"/>
  <c r="I4" i="8"/>
  <c r="D3" i="9"/>
  <c r="I3" i="8"/>
  <c r="I3" i="9"/>
  <c r="N3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I33" i="12"/>
  <c r="R33" i="12" s="1"/>
  <c r="S27" i="21"/>
  <c r="G33" i="12"/>
  <c r="P33" i="12" s="1"/>
  <c r="Q27" i="21"/>
  <c r="M73" i="12"/>
  <c r="D72" i="12"/>
  <c r="S65" i="12"/>
  <c r="J63" i="12"/>
  <c r="H72" i="12"/>
  <c r="Q73" i="12"/>
  <c r="T53" i="12"/>
  <c r="P77" i="12"/>
  <c r="I37" i="12"/>
  <c r="R38" i="12"/>
  <c r="H37" i="12"/>
  <c r="Q38" i="12"/>
  <c r="U73" i="12"/>
  <c r="L72" i="12"/>
  <c r="S53" i="12"/>
  <c r="T37" i="21"/>
  <c r="J50" i="12"/>
  <c r="S50" i="12" s="1"/>
  <c r="G20" i="9"/>
  <c r="L16" i="8"/>
  <c r="O70" i="12"/>
  <c r="F68" i="12"/>
  <c r="I28" i="8"/>
  <c r="D32" i="9"/>
  <c r="K61" i="12"/>
  <c r="T61" i="12" s="1"/>
  <c r="U45" i="21"/>
  <c r="U57" i="21"/>
  <c r="K81" i="12"/>
  <c r="T81" i="12" s="1"/>
  <c r="H25" i="9"/>
  <c r="M21" i="8"/>
  <c r="E43" i="9"/>
  <c r="J38" i="8"/>
  <c r="M5" i="8"/>
  <c r="H6" i="9"/>
  <c r="R13" i="21"/>
  <c r="H17" i="12"/>
  <c r="Q17" i="12" s="1"/>
  <c r="P13" i="21"/>
  <c r="E17" i="12"/>
  <c r="N17" i="12" s="1"/>
  <c r="K31" i="12"/>
  <c r="T31" i="12" s="1"/>
  <c r="U25" i="21"/>
  <c r="S40" i="21"/>
  <c r="I56" i="12"/>
  <c r="I30" i="9"/>
  <c r="N26" i="8"/>
  <c r="B30" i="9"/>
  <c r="C26" i="8"/>
  <c r="M35" i="8"/>
  <c r="H39" i="9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E33" i="12"/>
  <c r="N33" i="12" s="1"/>
  <c r="P27" i="21"/>
  <c r="G30" i="12"/>
  <c r="Q24" i="21"/>
  <c r="T73" i="12"/>
  <c r="K72" i="12"/>
  <c r="Q10" i="12"/>
  <c r="T65" i="12"/>
  <c r="K63" i="12"/>
  <c r="N45" i="8"/>
  <c r="I51" i="9"/>
  <c r="D16" i="8"/>
  <c r="C20" i="9"/>
  <c r="G70" i="12"/>
  <c r="Q50" i="21"/>
  <c r="K70" i="12"/>
  <c r="U50" i="21"/>
  <c r="L13" i="8"/>
  <c r="G17" i="9"/>
  <c r="T36" i="21"/>
  <c r="J49" i="12"/>
  <c r="S49" i="12" s="1"/>
  <c r="E32" i="9"/>
  <c r="J28" i="8"/>
  <c r="N8" i="8"/>
  <c r="I9" i="9"/>
  <c r="L81" i="12"/>
  <c r="U81" i="12" s="1"/>
  <c r="V57" i="21"/>
  <c r="I25" i="9"/>
  <c r="N21" i="8"/>
  <c r="C21" i="8"/>
  <c r="B25" i="9"/>
  <c r="E6" i="9"/>
  <c r="J5" i="8"/>
  <c r="S13" i="21"/>
  <c r="I17" i="12"/>
  <c r="R17" i="12" s="1"/>
  <c r="O25" i="21"/>
  <c r="D31" i="12"/>
  <c r="M31" i="12" s="1"/>
  <c r="E56" i="12"/>
  <c r="P40" i="21"/>
  <c r="J26" i="8"/>
  <c r="E30" i="9"/>
  <c r="B39" i="9"/>
  <c r="C35" i="8"/>
  <c r="J19" i="8"/>
  <c r="E23" i="9"/>
  <c r="M19" i="8"/>
  <c r="H23" i="9"/>
  <c r="E46" i="9"/>
  <c r="J40" i="8"/>
  <c r="M52" i="8"/>
  <c r="H12" i="9"/>
  <c r="G12" i="9"/>
  <c r="L52" i="8"/>
  <c r="E26" i="9"/>
  <c r="J22" i="8"/>
  <c r="I2" i="8"/>
  <c r="D2" i="9"/>
  <c r="C8" i="8"/>
  <c r="B9" i="9"/>
  <c r="L18" i="8"/>
  <c r="G22" i="9"/>
  <c r="J10" i="8"/>
  <c r="E13" i="9"/>
  <c r="M4" i="8"/>
  <c r="H5" i="9"/>
  <c r="J11" i="8"/>
  <c r="E14" i="9"/>
  <c r="B14" i="9"/>
  <c r="C11" i="8"/>
  <c r="D28" i="9"/>
  <c r="I24" i="8"/>
  <c r="D395" i="17"/>
  <c r="E395" i="17" s="1"/>
  <c r="D395" i="15"/>
  <c r="D79" i="17"/>
  <c r="E79" i="17" s="1"/>
  <c r="D79" i="15"/>
  <c r="D130" i="17"/>
  <c r="E130" i="17" s="1"/>
  <c r="D130" i="15"/>
  <c r="D362" i="15"/>
  <c r="D362" i="17"/>
  <c r="E362" i="17" s="1"/>
  <c r="D250" i="17"/>
  <c r="E250" i="17" s="1"/>
  <c r="D250" i="15"/>
  <c r="D347" i="15"/>
  <c r="D347" i="17"/>
  <c r="E347" i="17" s="1"/>
  <c r="C224" i="17"/>
  <c r="C224" i="15"/>
  <c r="D190" i="17"/>
  <c r="E190" i="17" s="1"/>
  <c r="D190" i="15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27" i="15"/>
  <c r="D27" i="17"/>
  <c r="E27" i="17" s="1"/>
  <c r="C377" i="15"/>
  <c r="C377" i="17"/>
  <c r="K33" i="12"/>
  <c r="T33" i="12" s="1"/>
  <c r="U27" i="21"/>
  <c r="O63" i="12"/>
  <c r="R48" i="12"/>
  <c r="I47" i="12"/>
  <c r="N73" i="12"/>
  <c r="E72" i="12"/>
  <c r="U53" i="12"/>
  <c r="D37" i="12"/>
  <c r="M38" i="12"/>
  <c r="R10" i="12"/>
  <c r="M77" i="12"/>
  <c r="N48" i="12"/>
  <c r="E47" i="12"/>
  <c r="R77" i="12"/>
  <c r="U7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F52" i="9" l="1"/>
  <c r="K46" i="8"/>
  <c r="H52" i="9"/>
  <c r="M46" i="8"/>
  <c r="F18" i="9"/>
  <c r="K14" i="8"/>
  <c r="I25" i="8"/>
  <c r="D29" i="9"/>
  <c r="D408" i="15"/>
  <c r="D408" i="17"/>
  <c r="E408" i="17" s="1"/>
  <c r="D51" i="15"/>
  <c r="D51" i="17"/>
  <c r="E51" i="17" s="1"/>
  <c r="D264" i="17"/>
  <c r="E264" i="17" s="1"/>
  <c r="D264" i="15"/>
  <c r="D17" i="17"/>
  <c r="E17" i="17" s="1"/>
  <c r="D17" i="15"/>
  <c r="D207" i="15"/>
  <c r="D207" i="17"/>
  <c r="E207" i="17" s="1"/>
  <c r="C16" i="9"/>
  <c r="D12" i="8"/>
  <c r="E16" i="9"/>
  <c r="J12" i="8"/>
  <c r="H55" i="12"/>
  <c r="Q56" i="12"/>
  <c r="M47" i="12"/>
  <c r="Q70" i="12"/>
  <c r="H68" i="12"/>
  <c r="R63" i="12"/>
  <c r="L55" i="12"/>
  <c r="U56" i="12"/>
  <c r="L47" i="12"/>
  <c r="M70" i="12"/>
  <c r="D68" i="12"/>
  <c r="D52" i="9"/>
  <c r="I46" i="8"/>
  <c r="C18" i="9"/>
  <c r="D14" i="8"/>
  <c r="I29" i="9"/>
  <c r="N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I59" i="21"/>
  <c r="D5" i="14"/>
  <c r="D5" i="20"/>
  <c r="D123" i="15"/>
  <c r="D123" i="17"/>
  <c r="E123" i="17" s="1"/>
  <c r="D378" i="17"/>
  <c r="E378" i="17" s="1"/>
  <c r="D378" i="15"/>
  <c r="D327" i="15"/>
  <c r="D327" i="17"/>
  <c r="E327" i="17" s="1"/>
  <c r="F16" i="9"/>
  <c r="K12" i="8"/>
  <c r="I16" i="9"/>
  <c r="N12" i="8"/>
  <c r="R47" i="12"/>
  <c r="Q37" i="12"/>
  <c r="Q72" i="12"/>
  <c r="N37" i="12"/>
  <c r="K47" i="12"/>
  <c r="I14" i="8"/>
  <c r="D18" i="9"/>
  <c r="G29" i="9"/>
  <c r="L25" i="8"/>
  <c r="D35" i="15"/>
  <c r="D35" i="17"/>
  <c r="E35" i="17" s="1"/>
  <c r="D339" i="17"/>
  <c r="E339" i="17" s="1"/>
  <c r="D339" i="15"/>
  <c r="D404" i="17"/>
  <c r="E404" i="17" s="1"/>
  <c r="D404" i="15"/>
  <c r="D307" i="17"/>
  <c r="E307" i="17" s="1"/>
  <c r="D307" i="15"/>
  <c r="D61" i="15"/>
  <c r="D61" i="17"/>
  <c r="E61" i="17" s="1"/>
  <c r="M12" i="8"/>
  <c r="H16" i="9"/>
  <c r="E55" i="12"/>
  <c r="N56" i="12"/>
  <c r="T72" i="12"/>
  <c r="R56" i="12"/>
  <c r="I55" i="12"/>
  <c r="S63" i="12"/>
  <c r="R70" i="12"/>
  <c r="I68" i="12"/>
  <c r="P72" i="12"/>
  <c r="M63" i="12"/>
  <c r="P37" i="12"/>
  <c r="U30" i="12"/>
  <c r="L27" i="12"/>
  <c r="D55" i="12"/>
  <c r="M56" i="12"/>
  <c r="Q47" i="12"/>
  <c r="Q30" i="12"/>
  <c r="H27" i="12"/>
  <c r="R30" i="12"/>
  <c r="I27" i="12"/>
  <c r="G55" i="12"/>
  <c r="P56" i="12"/>
  <c r="E52" i="9"/>
  <c r="J46" i="8"/>
  <c r="L14" i="8"/>
  <c r="G18" i="9"/>
  <c r="H18" i="9"/>
  <c r="M14" i="8"/>
  <c r="K25" i="8"/>
  <c r="F29" i="9"/>
  <c r="D48" i="9"/>
  <c r="I42" i="8"/>
  <c r="H48" i="9"/>
  <c r="M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J59" i="21"/>
  <c r="D6" i="20"/>
  <c r="D6" i="14"/>
  <c r="T70" i="12"/>
  <c r="K68" i="12"/>
  <c r="R37" i="12"/>
  <c r="O47" i="12"/>
  <c r="P10" i="12"/>
  <c r="Q63" i="12"/>
  <c r="M10" i="12"/>
  <c r="N46" i="8"/>
  <c r="I52" i="9"/>
  <c r="N14" i="8"/>
  <c r="I18" i="9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D174" i="17"/>
  <c r="E174" i="17" s="1"/>
  <c r="D174" i="15"/>
  <c r="D225" i="17"/>
  <c r="E225" i="17" s="1"/>
  <c r="D225" i="15"/>
  <c r="D21" i="15"/>
  <c r="D21" i="17"/>
  <c r="E21" i="17" s="1"/>
  <c r="F59" i="28"/>
  <c r="G59" i="21"/>
  <c r="D16" i="9"/>
  <c r="I12" i="8"/>
  <c r="M37" i="12"/>
  <c r="M72" i="12"/>
  <c r="R72" i="12"/>
  <c r="P47" i="12"/>
  <c r="S37" i="12"/>
  <c r="G52" i="9"/>
  <c r="L46" i="8"/>
  <c r="B18" i="9"/>
  <c r="C14" i="8"/>
  <c r="J25" i="8"/>
  <c r="E29" i="9"/>
  <c r="D25" i="8"/>
  <c r="C29" i="9"/>
  <c r="C48" i="9"/>
  <c r="D42" i="8"/>
  <c r="L42" i="8"/>
  <c r="G48" i="9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72" i="17"/>
  <c r="E72" i="17" s="1"/>
  <c r="D72" i="15"/>
  <c r="D276" i="15"/>
  <c r="D276" i="17"/>
  <c r="E276" i="17" s="1"/>
  <c r="C12" i="8"/>
  <c r="B16" i="9"/>
  <c r="N47" i="12"/>
  <c r="P70" i="12"/>
  <c r="G68" i="12"/>
  <c r="K55" i="12"/>
  <c r="T56" i="12"/>
  <c r="M30" i="12"/>
  <c r="D27" i="12"/>
  <c r="U63" i="12"/>
  <c r="N70" i="12"/>
  <c r="E68" i="12"/>
  <c r="C46" i="8"/>
  <c r="B52" i="9"/>
  <c r="E18" i="9"/>
  <c r="J14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L59" i="21"/>
  <c r="D8" i="20"/>
  <c r="D8" i="14"/>
  <c r="L12" i="8"/>
  <c r="G16" i="9"/>
  <c r="T63" i="12"/>
  <c r="O68" i="12"/>
  <c r="U72" i="12"/>
  <c r="N63" i="12"/>
  <c r="T37" i="12"/>
  <c r="P63" i="12"/>
  <c r="T30" i="12"/>
  <c r="K27" i="12"/>
  <c r="J47" i="12"/>
  <c r="S30" i="12"/>
  <c r="J27" i="12"/>
  <c r="O55" i="12"/>
  <c r="P56" i="21"/>
  <c r="E80" i="12"/>
  <c r="C52" i="9"/>
  <c r="D46" i="8"/>
  <c r="K42" i="8"/>
  <c r="F48" i="9"/>
  <c r="C42" i="8"/>
  <c r="B48" i="9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E59" i="21"/>
  <c r="D2" i="14"/>
  <c r="D2" i="20"/>
  <c r="H59" i="21"/>
  <c r="D4" i="20"/>
  <c r="D4" i="14"/>
  <c r="K59" i="21"/>
  <c r="D7" i="14"/>
  <c r="D7" i="20"/>
  <c r="N72" i="12"/>
  <c r="P30" i="12"/>
  <c r="G27" i="12"/>
  <c r="J55" i="12"/>
  <c r="S56" i="12"/>
  <c r="S70" i="12"/>
  <c r="J68" i="12"/>
  <c r="N30" i="12"/>
  <c r="E27" i="12"/>
  <c r="U70" i="12"/>
  <c r="L68" i="12"/>
  <c r="S77" i="12"/>
  <c r="S72" i="12"/>
  <c r="O27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J20" i="8" l="1"/>
  <c r="E24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U56" i="21"/>
  <c r="K80" i="12"/>
  <c r="T27" i="12"/>
  <c r="V12" i="21"/>
  <c r="L16" i="12"/>
  <c r="I32" i="8"/>
  <c r="D36" i="9"/>
  <c r="M32" i="8"/>
  <c r="H36" i="9"/>
  <c r="B24" i="9"/>
  <c r="C20" i="8"/>
  <c r="D118" i="15"/>
  <c r="D118" i="17"/>
  <c r="E118" i="17" s="1"/>
  <c r="D216" i="17"/>
  <c r="E216" i="17" s="1"/>
  <c r="D216" i="15"/>
  <c r="D77" i="17"/>
  <c r="E77" i="17" s="1"/>
  <c r="D77" i="15"/>
  <c r="D246" i="17"/>
  <c r="E246" i="17" s="1"/>
  <c r="D246" i="15"/>
  <c r="D63" i="15"/>
  <c r="D63" i="17"/>
  <c r="E63" i="17" s="1"/>
  <c r="D303" i="15"/>
  <c r="D303" i="17"/>
  <c r="E303" i="17" s="1"/>
  <c r="D150" i="15"/>
  <c r="D150" i="17"/>
  <c r="E150" i="17" s="1"/>
  <c r="P12" i="21"/>
  <c r="E16" i="12"/>
  <c r="N80" i="12"/>
  <c r="E76" i="12"/>
  <c r="R55" i="12"/>
  <c r="T47" i="12"/>
  <c r="U47" i="12"/>
  <c r="K16" i="12"/>
  <c r="U12" i="21"/>
  <c r="S12" i="21"/>
  <c r="I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48" i="15"/>
  <c r="D48" i="17"/>
  <c r="E48" i="17" s="1"/>
  <c r="R56" i="21"/>
  <c r="H80" i="12"/>
  <c r="S55" i="12"/>
  <c r="T68" i="12"/>
  <c r="H16" i="12"/>
  <c r="R12" i="21"/>
  <c r="G36" i="9"/>
  <c r="L32" i="8"/>
  <c r="C36" i="9"/>
  <c r="D32" i="8"/>
  <c r="L20" i="8"/>
  <c r="G24" i="9"/>
  <c r="F24" i="9"/>
  <c r="K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D201" i="15"/>
  <c r="D201" i="17"/>
  <c r="E201" i="17" s="1"/>
  <c r="D405" i="17"/>
  <c r="E405" i="17" s="1"/>
  <c r="D405" i="15"/>
  <c r="I80" i="12"/>
  <c r="S56" i="21"/>
  <c r="U68" i="12"/>
  <c r="P27" i="12"/>
  <c r="M27" i="12"/>
  <c r="U55" i="12"/>
  <c r="Q55" i="12"/>
  <c r="M20" i="8"/>
  <c r="H24" i="9"/>
  <c r="G16" i="12"/>
  <c r="Q12" i="21"/>
  <c r="O16" i="12"/>
  <c r="F9" i="12"/>
  <c r="D346" i="15"/>
  <c r="D346" i="17"/>
  <c r="E346" i="17" s="1"/>
  <c r="D114" i="17"/>
  <c r="E114" i="17" s="1"/>
  <c r="D114" i="15"/>
  <c r="D73" i="15"/>
  <c r="D73" i="17"/>
  <c r="E73" i="17" s="1"/>
  <c r="D399" i="15"/>
  <c r="D399" i="17"/>
  <c r="E399" i="17" s="1"/>
  <c r="D348" i="17"/>
  <c r="E348" i="17" s="1"/>
  <c r="D348" i="15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7"/>
  <c r="E175" i="17" s="1"/>
  <c r="D175" i="15"/>
  <c r="D383" i="15"/>
  <c r="D383" i="17"/>
  <c r="E383" i="17" s="1"/>
  <c r="D297" i="17"/>
  <c r="E297" i="17" s="1"/>
  <c r="D297" i="15"/>
  <c r="O80" i="12"/>
  <c r="F76" i="12"/>
  <c r="P55" i="12"/>
  <c r="M55" i="12"/>
  <c r="F36" i="9"/>
  <c r="K32" i="8"/>
  <c r="B36" i="9"/>
  <c r="C32" i="8"/>
  <c r="I24" i="9"/>
  <c r="N20" i="8"/>
  <c r="D332" i="17"/>
  <c r="E332" i="17" s="1"/>
  <c r="D332" i="15"/>
  <c r="D230" i="17"/>
  <c r="E230" i="17" s="1"/>
  <c r="D230" i="15"/>
  <c r="D76" i="15"/>
  <c r="D76" i="17"/>
  <c r="E76" i="17" s="1"/>
  <c r="D49" i="15"/>
  <c r="D49" i="17"/>
  <c r="E49" i="17" s="1"/>
  <c r="D354" i="17"/>
  <c r="E354" i="17" s="1"/>
  <c r="D354" i="15"/>
  <c r="N27" i="12"/>
  <c r="S27" i="12"/>
  <c r="R27" i="12"/>
  <c r="U27" i="12"/>
  <c r="R68" i="12"/>
  <c r="G80" i="12"/>
  <c r="Q56" i="21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252" i="15"/>
  <c r="D252" i="17"/>
  <c r="E252" i="17" s="1"/>
  <c r="T55" i="12"/>
  <c r="N55" i="12"/>
  <c r="Q68" i="12"/>
  <c r="L80" i="12"/>
  <c r="V56" i="21"/>
  <c r="T56" i="21"/>
  <c r="J80" i="12"/>
  <c r="T12" i="21"/>
  <c r="J16" i="12"/>
  <c r="E36" i="9"/>
  <c r="J32" i="8"/>
  <c r="N32" i="8"/>
  <c r="I36" i="9"/>
  <c r="D20" i="8"/>
  <c r="C24" i="9"/>
  <c r="D24" i="9"/>
  <c r="I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99" i="15"/>
  <c r="D99" i="17"/>
  <c r="E99" i="17" s="1"/>
  <c r="S68" i="12"/>
  <c r="S47" i="12"/>
  <c r="N68" i="12"/>
  <c r="P68" i="12"/>
  <c r="Q27" i="12"/>
  <c r="M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134" i="17" l="1"/>
  <c r="E134" i="17" s="1"/>
  <c r="D134" i="15"/>
  <c r="U80" i="12"/>
  <c r="L76" i="12"/>
  <c r="O56" i="21"/>
  <c r="D80" i="12"/>
  <c r="D287" i="17"/>
  <c r="E287" i="17" s="1"/>
  <c r="D287" i="15"/>
  <c r="O12" i="21"/>
  <c r="D16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S16" i="12"/>
  <c r="J9" i="12"/>
  <c r="Q80" i="12"/>
  <c r="H76" i="12"/>
  <c r="T80" i="12"/>
  <c r="K76" i="12"/>
  <c r="D236" i="15"/>
  <c r="D236" i="17"/>
  <c r="E236" i="17" s="1"/>
  <c r="D173" i="15"/>
  <c r="D173" i="17"/>
  <c r="E173" i="17" s="1"/>
  <c r="S80" i="12"/>
  <c r="J76" i="12"/>
  <c r="F26" i="12"/>
  <c r="O9" i="12"/>
  <c r="R16" i="12"/>
  <c r="I9" i="12"/>
  <c r="U16" i="12"/>
  <c r="L9" i="12"/>
  <c r="Q16" i="12"/>
  <c r="H9" i="12"/>
  <c r="N16" i="12"/>
  <c r="E9" i="12"/>
  <c r="P80" i="12"/>
  <c r="G76" i="12"/>
  <c r="R80" i="12"/>
  <c r="I76" i="12"/>
  <c r="O76" i="12"/>
  <c r="P16" i="12"/>
  <c r="G9" i="12"/>
  <c r="T16" i="12"/>
  <c r="K9" i="12"/>
  <c r="N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C8" i="20" l="1"/>
  <c r="C8" i="14"/>
  <c r="C6" i="14"/>
  <c r="C6" i="20"/>
  <c r="C7" i="14"/>
  <c r="C7" i="20"/>
  <c r="E26" i="12"/>
  <c r="N9" i="12"/>
  <c r="D338" i="15"/>
  <c r="D338" i="17"/>
  <c r="E338" i="17" s="1"/>
  <c r="D377" i="15"/>
  <c r="D377" i="17"/>
  <c r="E377" i="17" s="1"/>
  <c r="O26" i="12"/>
  <c r="F34" i="12"/>
  <c r="M16" i="12"/>
  <c r="D9" i="12"/>
  <c r="M80" i="12"/>
  <c r="D76" i="12"/>
  <c r="D224" i="15"/>
  <c r="D224" i="17"/>
  <c r="E224" i="17" s="1"/>
  <c r="D326" i="15"/>
  <c r="D326" i="17"/>
  <c r="E326" i="17" s="1"/>
  <c r="Q9" i="12"/>
  <c r="H26" i="12"/>
  <c r="S76" i="12"/>
  <c r="Q76" i="12"/>
  <c r="D185" i="15"/>
  <c r="D185" i="17"/>
  <c r="E185" i="17" s="1"/>
  <c r="U76" i="12"/>
  <c r="C4" i="20"/>
  <c r="C4" i="14"/>
  <c r="C3" i="14"/>
  <c r="C3" i="20"/>
  <c r="K26" i="12"/>
  <c r="T9" i="12"/>
  <c r="R76" i="12"/>
  <c r="L26" i="12"/>
  <c r="U9" i="12"/>
  <c r="S9" i="12"/>
  <c r="J26" i="12"/>
  <c r="C5" i="20"/>
  <c r="C5" i="14"/>
  <c r="H3" i="13"/>
  <c r="AP2" i="28"/>
  <c r="D275" i="17"/>
  <c r="E275" i="17" s="1"/>
  <c r="D275" i="15"/>
  <c r="P9" i="12"/>
  <c r="G26" i="12"/>
  <c r="P76" i="12"/>
  <c r="I26" i="12"/>
  <c r="R9" i="12"/>
  <c r="T76" i="12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R26" i="12" l="1"/>
  <c r="I34" i="12"/>
  <c r="Q26" i="12"/>
  <c r="H34" i="12"/>
  <c r="D26" i="12"/>
  <c r="M9" i="12"/>
  <c r="C2" i="14"/>
  <c r="C2" i="20"/>
  <c r="N26" i="12"/>
  <c r="E34" i="12"/>
  <c r="D32" i="17"/>
  <c r="E32" i="17" s="1"/>
  <c r="D32" i="15"/>
  <c r="I4" i="13"/>
  <c r="AQ3" i="28"/>
  <c r="T26" i="12"/>
  <c r="K34" i="12"/>
  <c r="O34" i="12"/>
  <c r="F36" i="12"/>
  <c r="P26" i="12"/>
  <c r="G34" i="12"/>
  <c r="S26" i="12"/>
  <c r="J34" i="12"/>
  <c r="U26" i="12"/>
  <c r="L34" i="12"/>
  <c r="M76" i="12"/>
  <c r="D20" i="17"/>
  <c r="E20" i="17" s="1"/>
  <c r="D20" i="15"/>
  <c r="J5" i="13"/>
  <c r="F5" i="13"/>
  <c r="G5" i="13"/>
  <c r="I5" i="13"/>
  <c r="H5" i="13"/>
  <c r="C2" i="27"/>
  <c r="M59" i="28"/>
  <c r="V56" i="28"/>
  <c r="E5" i="13"/>
  <c r="D5" i="13"/>
  <c r="D4" i="27"/>
  <c r="C5" i="13"/>
  <c r="B5" i="13"/>
  <c r="K36" i="12" l="1"/>
  <c r="T34" i="12"/>
  <c r="J36" i="12"/>
  <c r="S34" i="12"/>
  <c r="M26" i="12"/>
  <c r="D34" i="12"/>
  <c r="P34" i="12"/>
  <c r="G36" i="12"/>
  <c r="H36" i="12"/>
  <c r="Q34" i="12"/>
  <c r="U34" i="12"/>
  <c r="L36" i="12"/>
  <c r="O36" i="12"/>
  <c r="F42" i="12"/>
  <c r="N34" i="12"/>
  <c r="E36" i="12"/>
  <c r="I36" i="12"/>
  <c r="R34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N36" i="12" l="1"/>
  <c r="E42" i="12"/>
  <c r="P36" i="12"/>
  <c r="G42" i="12"/>
  <c r="F44" i="12"/>
  <c r="O42" i="12"/>
  <c r="D36" i="12"/>
  <c r="M34" i="12"/>
  <c r="U36" i="12"/>
  <c r="L42" i="12"/>
  <c r="S36" i="12"/>
  <c r="J42" i="12"/>
  <c r="R36" i="12"/>
  <c r="I42" i="12"/>
  <c r="Q36" i="12"/>
  <c r="H42" i="12"/>
  <c r="T36" i="12"/>
  <c r="K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Q42" i="12"/>
  <c r="H44" i="12"/>
  <c r="B3" i="20"/>
  <c r="B3" i="14"/>
  <c r="M36" i="12"/>
  <c r="D42" i="12"/>
  <c r="B5" i="14"/>
  <c r="B5" i="20"/>
  <c r="I44" i="12"/>
  <c r="R42" i="12"/>
  <c r="B2" i="20"/>
  <c r="B2" i="14"/>
  <c r="O44" i="12"/>
  <c r="F46" i="12"/>
  <c r="B8" i="14"/>
  <c r="B8" i="20"/>
  <c r="J44" i="12"/>
  <c r="S42" i="12"/>
  <c r="G44" i="12"/>
  <c r="P42" i="12"/>
  <c r="B7" i="14"/>
  <c r="B7" i="20"/>
  <c r="B6" i="20"/>
  <c r="B6" i="14"/>
  <c r="K44" i="12"/>
  <c r="T42" i="12"/>
  <c r="L44" i="12"/>
  <c r="U42" i="12"/>
  <c r="N42" i="12"/>
  <c r="E44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O46" i="12"/>
  <c r="F52" i="12"/>
  <c r="M42" i="12"/>
  <c r="D44" i="12"/>
  <c r="T44" i="12"/>
  <c r="K46" i="12"/>
  <c r="R44" i="12"/>
  <c r="I46" i="12"/>
  <c r="U44" i="12"/>
  <c r="L46" i="12"/>
  <c r="P44" i="12"/>
  <c r="G46" i="12"/>
  <c r="S44" i="12"/>
  <c r="J46" i="12"/>
  <c r="Q44" i="12"/>
  <c r="H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T46" i="12" l="1"/>
  <c r="K52" i="12"/>
  <c r="M44" i="12"/>
  <c r="D46" i="12"/>
  <c r="U46" i="12"/>
  <c r="L52" i="12"/>
  <c r="O52" i="12"/>
  <c r="F54" i="12"/>
  <c r="P46" i="12"/>
  <c r="G52" i="12"/>
  <c r="Q46" i="12"/>
  <c r="H52" i="12"/>
  <c r="R46" i="12"/>
  <c r="I52" i="12"/>
  <c r="N46" i="12"/>
  <c r="E52" i="12"/>
  <c r="S46" i="12"/>
  <c r="J52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O54" i="12" l="1"/>
  <c r="F62" i="12"/>
  <c r="Q52" i="12"/>
  <c r="H54" i="12"/>
  <c r="M46" i="12"/>
  <c r="D52" i="12"/>
  <c r="N52" i="12"/>
  <c r="E54" i="12"/>
  <c r="U52" i="12"/>
  <c r="L54" i="12"/>
  <c r="S52" i="12"/>
  <c r="J54" i="12"/>
  <c r="P52" i="12"/>
  <c r="G54" i="12"/>
  <c r="T52" i="12"/>
  <c r="K54" i="12"/>
  <c r="R52" i="12"/>
  <c r="I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N54" i="12" l="1"/>
  <c r="E62" i="12"/>
  <c r="T54" i="12"/>
  <c r="K62" i="12"/>
  <c r="M52" i="12"/>
  <c r="D54" i="12"/>
  <c r="S54" i="12"/>
  <c r="J62" i="12"/>
  <c r="Q54" i="12"/>
  <c r="H62" i="12"/>
  <c r="P54" i="12"/>
  <c r="G62" i="12"/>
  <c r="R54" i="12"/>
  <c r="I62" i="12"/>
  <c r="U54" i="12"/>
  <c r="L62" i="12"/>
  <c r="O62" i="12"/>
  <c r="F67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U62" i="12" l="1"/>
  <c r="L67" i="12"/>
  <c r="P62" i="12"/>
  <c r="G67" i="12"/>
  <c r="T62" i="12"/>
  <c r="K67" i="12"/>
  <c r="S62" i="12"/>
  <c r="J67" i="12"/>
  <c r="R62" i="12"/>
  <c r="I67" i="12"/>
  <c r="M54" i="12"/>
  <c r="D62" i="12"/>
  <c r="O67" i="12"/>
  <c r="F71" i="12"/>
  <c r="Q62" i="12"/>
  <c r="H67" i="12"/>
  <c r="N62" i="12"/>
  <c r="E67" i="12"/>
  <c r="B9" i="27"/>
  <c r="C10" i="27"/>
  <c r="F9" i="27"/>
  <c r="G9" i="27"/>
  <c r="I13" i="13"/>
  <c r="F13" i="13"/>
  <c r="H9" i="27"/>
  <c r="D12" i="27"/>
  <c r="J13" i="13"/>
  <c r="E9" i="27"/>
  <c r="G13" i="13"/>
  <c r="H13" i="13"/>
  <c r="I9" i="27"/>
  <c r="E13" i="13"/>
  <c r="B13" i="13"/>
  <c r="D13" i="13"/>
  <c r="C13" i="13"/>
  <c r="P67" i="12" l="1"/>
  <c r="G71" i="12"/>
  <c r="M62" i="12"/>
  <c r="D67" i="12"/>
  <c r="T67" i="12"/>
  <c r="K71" i="12"/>
  <c r="N67" i="12"/>
  <c r="E71" i="12"/>
  <c r="R67" i="12"/>
  <c r="I71" i="12"/>
  <c r="U67" i="12"/>
  <c r="L71" i="12"/>
  <c r="Q67" i="12"/>
  <c r="H71" i="12"/>
  <c r="S67" i="12"/>
  <c r="J71" i="12"/>
  <c r="O71" i="12"/>
  <c r="F75" i="12"/>
  <c r="B10" i="27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M67" i="12" l="1"/>
  <c r="D71" i="12"/>
  <c r="S71" i="12"/>
  <c r="J75" i="12"/>
  <c r="N71" i="12"/>
  <c r="E75" i="12"/>
  <c r="P71" i="12"/>
  <c r="G75" i="12"/>
  <c r="Q71" i="12"/>
  <c r="H75" i="12"/>
  <c r="T71" i="12"/>
  <c r="K75" i="12"/>
  <c r="U71" i="12"/>
  <c r="L75" i="12"/>
  <c r="O75" i="12"/>
  <c r="F82" i="12"/>
  <c r="R71" i="12"/>
  <c r="I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O82" i="12" l="1"/>
  <c r="F84" i="12"/>
  <c r="O84" i="12" s="1"/>
  <c r="P75" i="12"/>
  <c r="G82" i="12"/>
  <c r="U75" i="12"/>
  <c r="L82" i="12"/>
  <c r="T75" i="12"/>
  <c r="K82" i="12"/>
  <c r="S75" i="12"/>
  <c r="J82" i="12"/>
  <c r="N75" i="12"/>
  <c r="E82" i="12"/>
  <c r="R75" i="12"/>
  <c r="I82" i="12"/>
  <c r="Q75" i="12"/>
  <c r="H82" i="12"/>
  <c r="M71" i="12"/>
  <c r="D75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R82" i="12" l="1"/>
  <c r="I84" i="12"/>
  <c r="R84" i="12" s="1"/>
  <c r="U82" i="12"/>
  <c r="L84" i="12"/>
  <c r="U84" i="12" s="1"/>
  <c r="T82" i="12"/>
  <c r="K84" i="12"/>
  <c r="T84" i="12" s="1"/>
  <c r="N82" i="12"/>
  <c r="E84" i="12"/>
  <c r="N84" i="12" s="1"/>
  <c r="P82" i="12"/>
  <c r="G84" i="12"/>
  <c r="P84" i="12" s="1"/>
  <c r="Q82" i="12"/>
  <c r="H84" i="12"/>
  <c r="Q84" i="12" s="1"/>
  <c r="M75" i="12"/>
  <c r="D82" i="12"/>
  <c r="S82" i="12"/>
  <c r="J84" i="12"/>
  <c r="S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I15" i="27" l="1"/>
  <c r="C16" i="27"/>
  <c r="F15" i="27"/>
  <c r="G15" i="27"/>
  <c r="B16" i="27"/>
  <c r="G19" i="13"/>
  <c r="H19" i="13"/>
  <c r="F19" i="13"/>
  <c r="J19" i="13"/>
  <c r="E15" i="27"/>
  <c r="H15" i="27"/>
  <c r="D18" i="27"/>
  <c r="I19" i="13"/>
  <c r="E19" i="13"/>
  <c r="D19" i="13"/>
  <c r="C19" i="13"/>
  <c r="B19" i="13"/>
  <c r="I16" i="27" l="1"/>
  <c r="C17" i="27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<sst xmlns="http://schemas.openxmlformats.org/spreadsheetml/2006/main" count="11379" uniqueCount="370">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</sst>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Data for Progress</v>
          </cell>
          <cell r="F2" t="str">
            <v>South Carolina</v>
          </cell>
          <cell r="G2" t="str">
            <v>A-</v>
          </cell>
          <cell r="I2">
            <v>43888</v>
          </cell>
          <cell r="J2">
            <v>1416</v>
          </cell>
          <cell r="K2" t="str">
            <v>lv</v>
          </cell>
          <cell r="L2">
            <v>34</v>
          </cell>
          <cell r="M2">
            <v>0</v>
          </cell>
          <cell r="N2">
            <v>0</v>
          </cell>
          <cell r="O2">
            <v>13</v>
          </cell>
          <cell r="P2">
            <v>5</v>
          </cell>
          <cell r="Q2">
            <v>25</v>
          </cell>
          <cell r="R2">
            <v>13</v>
          </cell>
          <cell r="S2">
            <v>7</v>
          </cell>
          <cell r="T2">
            <v>0</v>
          </cell>
          <cell r="AL2">
            <v>64.48199936011666</v>
          </cell>
          <cell r="CB2" t="str">
            <v>https://www.dataforprogress.org/blog/2020/2/27/biden-maintains-lead-in-south-carolina</v>
          </cell>
        </row>
        <row r="3">
          <cell r="D3" t="str">
            <v>Emerson College</v>
          </cell>
          <cell r="F3" t="str">
            <v>South Carolina</v>
          </cell>
          <cell r="G3" t="str">
            <v>B-</v>
          </cell>
          <cell r="I3">
            <v>43888</v>
          </cell>
          <cell r="J3">
            <v>425</v>
          </cell>
          <cell r="K3" t="str">
            <v>lv</v>
          </cell>
          <cell r="L3">
            <v>41.4</v>
          </cell>
          <cell r="M3">
            <v>0</v>
          </cell>
          <cell r="N3">
            <v>0</v>
          </cell>
          <cell r="O3">
            <v>11.1</v>
          </cell>
          <cell r="P3">
            <v>5.8</v>
          </cell>
          <cell r="Q3">
            <v>24.8</v>
          </cell>
          <cell r="R3">
            <v>10.8</v>
          </cell>
          <cell r="S3">
            <v>4.7</v>
          </cell>
          <cell r="T3">
            <v>0</v>
          </cell>
          <cell r="AL3">
            <v>20.096045211650019</v>
          </cell>
          <cell r="CB3" t="str">
            <v>http://emersonpolling.com/2020/02/27/south-carolina-2020-biden-poised-to-win-his-first-contest/</v>
          </cell>
        </row>
        <row r="4">
          <cell r="D4" t="str">
            <v>Change Research</v>
          </cell>
          <cell r="F4" t="str">
            <v>South Carolina</v>
          </cell>
          <cell r="G4" t="str">
            <v>C</v>
          </cell>
          <cell r="I4">
            <v>43888</v>
          </cell>
          <cell r="J4">
            <v>543</v>
          </cell>
          <cell r="K4" t="str">
            <v>lv</v>
          </cell>
          <cell r="L4">
            <v>28</v>
          </cell>
          <cell r="M4">
            <v>0</v>
          </cell>
          <cell r="N4">
            <v>0</v>
          </cell>
          <cell r="O4">
            <v>11</v>
          </cell>
          <cell r="P4">
            <v>4</v>
          </cell>
          <cell r="Q4">
            <v>24</v>
          </cell>
          <cell r="R4">
            <v>16</v>
          </cell>
          <cell r="S4">
            <v>12</v>
          </cell>
          <cell r="T4">
            <v>0</v>
          </cell>
          <cell r="AL4">
            <v>13.590344335712146</v>
          </cell>
          <cell r="CB4" t="str">
            <v>https://www.changeresearch.com/post/post-and-courier-change-research-south-carolina-primary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MassINC Polling Group</v>
          </cell>
          <cell r="F5" t="str">
            <v>Massachusetts</v>
          </cell>
          <cell r="G5" t="str">
            <v>A/B</v>
          </cell>
          <cell r="I5">
            <v>43887</v>
          </cell>
          <cell r="J5">
            <v>426</v>
          </cell>
          <cell r="K5" t="str">
            <v>lv</v>
          </cell>
          <cell r="L5">
            <v>9</v>
          </cell>
          <cell r="M5">
            <v>13</v>
          </cell>
          <cell r="N5">
            <v>0</v>
          </cell>
          <cell r="O5">
            <v>14</v>
          </cell>
          <cell r="P5">
            <v>6</v>
          </cell>
          <cell r="Q5">
            <v>25</v>
          </cell>
          <cell r="R5">
            <v>2</v>
          </cell>
          <cell r="S5">
            <v>17</v>
          </cell>
          <cell r="T5">
            <v>0</v>
          </cell>
          <cell r="AL5">
            <v>31.853032846788786</v>
          </cell>
          <cell r="CB5" t="str">
            <v>https://www.wbur.org/news/2020/02/28/wbur-poll-sanders-opens-substantial-lead-in-massachusetts-challenging-warren-on-her-home-turf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Harris Insights &amp; Analytics</v>
          </cell>
          <cell r="F6" t="str">
            <v>Utah</v>
          </cell>
          <cell r="G6" t="str">
            <v>C+</v>
          </cell>
          <cell r="I6">
            <v>43887</v>
          </cell>
          <cell r="J6">
            <v>298</v>
          </cell>
          <cell r="K6" t="str">
            <v>lv</v>
          </cell>
          <cell r="L6">
            <v>6</v>
          </cell>
          <cell r="M6">
            <v>19</v>
          </cell>
          <cell r="N6">
            <v>0</v>
          </cell>
          <cell r="O6">
            <v>18</v>
          </cell>
          <cell r="P6">
            <v>4</v>
          </cell>
          <cell r="Q6">
            <v>28</v>
          </cell>
          <cell r="R6">
            <v>0</v>
          </cell>
          <cell r="S6">
            <v>15</v>
          </cell>
          <cell r="T6">
            <v>0</v>
          </cell>
          <cell r="AL6">
            <v>12.620746266328464</v>
          </cell>
          <cell r="CB6" t="str">
            <v>https://www.deseret.com/utah/2020/2/27/21156476/poll-sanders-bloomberg-buttigieg-warren-biden-utah-super-tuesday-democratic-presidential-primary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Fox News/Beacon Research/Shaw &amp; Co. Research</v>
          </cell>
          <cell r="F7" t="str">
            <v>US</v>
          </cell>
          <cell r="G7" t="str">
            <v>A-</v>
          </cell>
          <cell r="I7">
            <v>43887</v>
          </cell>
          <cell r="J7">
            <v>507</v>
          </cell>
          <cell r="K7" t="str">
            <v>lv</v>
          </cell>
          <cell r="L7">
            <v>18</v>
          </cell>
          <cell r="M7">
            <v>16</v>
          </cell>
          <cell r="N7">
            <v>0</v>
          </cell>
          <cell r="O7">
            <v>12</v>
          </cell>
          <cell r="P7">
            <v>5</v>
          </cell>
          <cell r="Q7">
            <v>31</v>
          </cell>
          <cell r="R7">
            <v>2</v>
          </cell>
          <cell r="S7">
            <v>10</v>
          </cell>
          <cell r="T7">
            <v>0</v>
          </cell>
          <cell r="AL7">
            <v>38.690340792088115</v>
          </cell>
          <cell r="CB7" t="str">
            <v>https://www.foxnews.com/politics/fox-news-poll-february-23-26-2020</v>
          </cell>
          <cell r="DJ7" t="str">
            <v>South Carolina</v>
          </cell>
          <cell r="DK7">
            <v>0.38554448119783336</v>
          </cell>
          <cell r="DL7">
            <v>0</v>
          </cell>
          <cell r="DN7">
            <v>8.1705410759098845E-2</v>
          </cell>
          <cell r="DO7">
            <v>5.3473969240549035E-2</v>
          </cell>
          <cell r="DP7">
            <v>0.24501972509259304</v>
          </cell>
          <cell r="DQ7">
            <v>0.15494640659227202</v>
          </cell>
          <cell r="DR7">
            <v>7.9310007117653847E-2</v>
          </cell>
          <cell r="DS7">
            <v>0</v>
          </cell>
        </row>
        <row r="8">
          <cell r="D8" t="str">
            <v>Starboard Communications</v>
          </cell>
          <cell r="F8" t="str">
            <v>South Carolina</v>
          </cell>
          <cell r="G8" t="str">
            <v>B/C</v>
          </cell>
          <cell r="I8">
            <v>43887</v>
          </cell>
          <cell r="J8">
            <v>1102</v>
          </cell>
          <cell r="K8" t="str">
            <v>lv</v>
          </cell>
          <cell r="L8">
            <v>40</v>
          </cell>
          <cell r="M8">
            <v>0</v>
          </cell>
          <cell r="N8">
            <v>0</v>
          </cell>
          <cell r="O8">
            <v>9</v>
          </cell>
          <cell r="P8">
            <v>6</v>
          </cell>
          <cell r="Q8">
            <v>11</v>
          </cell>
          <cell r="R8">
            <v>12</v>
          </cell>
          <cell r="S8">
            <v>9</v>
          </cell>
          <cell r="T8">
            <v>0</v>
          </cell>
          <cell r="AL8">
            <v>26.123801779211362</v>
          </cell>
          <cell r="CB8" t="str">
            <v>https://projects.fivethirtyeight.com/polls/20200227_SC.pdf</v>
          </cell>
          <cell r="DJ8" t="str">
            <v>Alabama</v>
          </cell>
          <cell r="DK8">
            <v>0.33594430352315652</v>
          </cell>
          <cell r="DL8">
            <v>0.20631867881252358</v>
          </cell>
          <cell r="DN8">
            <v>7.5000129491414741E-2</v>
          </cell>
          <cell r="DO8">
            <v>4.589928297007357E-2</v>
          </cell>
          <cell r="DP8">
            <v>0.21676611800260767</v>
          </cell>
          <cell r="DQ8">
            <v>2.3388849737694013E-2</v>
          </cell>
          <cell r="DR8">
            <v>9.6682637462529947E-2</v>
          </cell>
          <cell r="DS8">
            <v>0</v>
          </cell>
        </row>
        <row r="9">
          <cell r="D9" t="str">
            <v>St. Pete Polls</v>
          </cell>
          <cell r="F9" t="str">
            <v>Florida</v>
          </cell>
          <cell r="G9" t="str">
            <v>C+</v>
          </cell>
          <cell r="I9">
            <v>43887</v>
          </cell>
          <cell r="J9">
            <v>2788</v>
          </cell>
          <cell r="K9" t="str">
            <v>lv</v>
          </cell>
          <cell r="L9">
            <v>33.799999999999997</v>
          </cell>
          <cell r="M9">
            <v>24.9</v>
          </cell>
          <cell r="N9">
            <v>0</v>
          </cell>
          <cell r="O9">
            <v>7.8</v>
          </cell>
          <cell r="P9">
            <v>4.0999999999999996</v>
          </cell>
          <cell r="Q9">
            <v>13</v>
          </cell>
          <cell r="R9">
            <v>1.4</v>
          </cell>
          <cell r="S9">
            <v>5.4</v>
          </cell>
          <cell r="T9">
            <v>0</v>
          </cell>
          <cell r="AL9">
            <v>34.396461413912789</v>
          </cell>
          <cell r="CB9" t="str">
            <v>http://stpetepolls.org/files/StPetePolls_2020_State_DEMprimaryFebruary26_AG3D.pdf</v>
          </cell>
          <cell r="DJ9" t="str">
            <v>American Samoa</v>
          </cell>
          <cell r="DK9">
            <v>0.22712021592698786</v>
          </cell>
          <cell r="DL9">
            <v>0.15615759508270399</v>
          </cell>
          <cell r="DN9">
            <v>0.11079313470518751</v>
          </cell>
          <cell r="DO9">
            <v>5.0969869011949991E-2</v>
          </cell>
          <cell r="DP9">
            <v>0.29853013698313258</v>
          </cell>
          <cell r="DQ9">
            <v>2.2771750094435911E-2</v>
          </cell>
          <cell r="DR9">
            <v>0.13365729819560215</v>
          </cell>
          <cell r="DS9">
            <v>0</v>
          </cell>
        </row>
        <row r="10">
          <cell r="D10" t="str">
            <v>University of California, Berkeley</v>
          </cell>
          <cell r="F10" t="str">
            <v>California</v>
          </cell>
          <cell r="G10" t="str">
            <v>B/C</v>
          </cell>
          <cell r="I10">
            <v>43886</v>
          </cell>
          <cell r="J10">
            <v>3002</v>
          </cell>
          <cell r="K10" t="str">
            <v>lv</v>
          </cell>
          <cell r="L10">
            <v>8</v>
          </cell>
          <cell r="M10">
            <v>12</v>
          </cell>
          <cell r="N10">
            <v>0</v>
          </cell>
          <cell r="O10">
            <v>11</v>
          </cell>
          <cell r="P10">
            <v>6</v>
          </cell>
          <cell r="Q10">
            <v>34</v>
          </cell>
          <cell r="R10">
            <v>2</v>
          </cell>
          <cell r="S10">
            <v>17</v>
          </cell>
          <cell r="T10">
            <v>0</v>
          </cell>
          <cell r="AL10">
            <v>35.432119648197826</v>
          </cell>
          <cell r="CB10" t="str">
            <v>http://enewspaper.latimes.com/infinity/article_share.aspx?guid=eba86867-07ff-4b5d-8e3b-0f6e2ae481b7</v>
          </cell>
          <cell r="DJ10" t="str">
            <v>Arkansas</v>
          </cell>
          <cell r="DK10">
            <v>0.2284243187468091</v>
          </cell>
          <cell r="DL10">
            <v>0.2460517010380017</v>
          </cell>
          <cell r="DN10">
            <v>0.12549528150135345</v>
          </cell>
          <cell r="DO10">
            <v>5.6965822570887191E-2</v>
          </cell>
          <cell r="DP10">
            <v>0.23126276631291656</v>
          </cell>
          <cell r="DQ10">
            <v>2.2380660090277085E-2</v>
          </cell>
          <cell r="DR10">
            <v>8.9419449739754964E-2</v>
          </cell>
          <cell r="DS10">
            <v>0</v>
          </cell>
        </row>
        <row r="11">
          <cell r="D11" t="str">
            <v>Monmouth University</v>
          </cell>
          <cell r="F11" t="str">
            <v>South Carolina</v>
          </cell>
          <cell r="G11" t="str">
            <v>A+</v>
          </cell>
          <cell r="I11">
            <v>43886</v>
          </cell>
          <cell r="J11">
            <v>454</v>
          </cell>
          <cell r="K11" t="str">
            <v>lv</v>
          </cell>
          <cell r="L11">
            <v>36</v>
          </cell>
          <cell r="M11">
            <v>0</v>
          </cell>
          <cell r="N11">
            <v>0</v>
          </cell>
          <cell r="O11">
            <v>6</v>
          </cell>
          <cell r="P11">
            <v>4</v>
          </cell>
          <cell r="Q11">
            <v>16</v>
          </cell>
          <cell r="R11">
            <v>15</v>
          </cell>
          <cell r="S11">
            <v>8</v>
          </cell>
          <cell r="T11">
            <v>0</v>
          </cell>
          <cell r="AL11">
            <v>50.599668569917</v>
          </cell>
          <cell r="CB11" t="str">
            <v>https://www.monmouth.edu/polling-institute/documents/monmouthpoll_sc_022720.pdf/</v>
          </cell>
          <cell r="DJ11" t="str">
            <v>California</v>
          </cell>
          <cell r="DK11">
            <v>0.15550115834494566</v>
          </cell>
          <cell r="DL11">
            <v>0.15104828696839373</v>
          </cell>
          <cell r="DN11">
            <v>0.12257668270697929</v>
          </cell>
          <cell r="DO11">
            <v>5.6727987081515406E-2</v>
          </cell>
          <cell r="DP11">
            <v>0.34343003373382497</v>
          </cell>
          <cell r="DQ11">
            <v>3.2203046133498517E-2</v>
          </cell>
          <cell r="DR11">
            <v>0.13851280503084226</v>
          </cell>
          <cell r="DS11">
            <v>0</v>
          </cell>
        </row>
        <row r="12">
          <cell r="D12" t="str">
            <v>Magellan Strategies</v>
          </cell>
          <cell r="F12" t="str">
            <v>Colorado</v>
          </cell>
          <cell r="G12" t="str">
            <v>B/C</v>
          </cell>
          <cell r="I12">
            <v>43886</v>
          </cell>
          <cell r="J12">
            <v>500</v>
          </cell>
          <cell r="K12" t="str">
            <v>lv</v>
          </cell>
          <cell r="L12">
            <v>11.1</v>
          </cell>
          <cell r="M12">
            <v>11.1</v>
          </cell>
          <cell r="N12">
            <v>0</v>
          </cell>
          <cell r="O12">
            <v>11.6</v>
          </cell>
          <cell r="P12">
            <v>5.9</v>
          </cell>
          <cell r="Q12">
            <v>27.2</v>
          </cell>
          <cell r="R12">
            <v>1.4</v>
          </cell>
          <cell r="S12">
            <v>14.9</v>
          </cell>
          <cell r="T12">
            <v>0</v>
          </cell>
          <cell r="AL12">
            <v>18.556506941163839</v>
          </cell>
          <cell r="CB12" t="str">
            <v>https://magellanstrategies.com/magellan-strategies-colorado-democratic-presidential-primary/</v>
          </cell>
          <cell r="DJ12" t="str">
            <v>Colorado</v>
          </cell>
          <cell r="DK12">
            <v>0.1220910377095093</v>
          </cell>
          <cell r="DL12">
            <v>0.14275886427002915</v>
          </cell>
          <cell r="DN12">
            <v>0.13418887526884338</v>
          </cell>
          <cell r="DO12">
            <v>5.9829309233741634E-2</v>
          </cell>
          <cell r="DP12">
            <v>0.35565708799524498</v>
          </cell>
          <cell r="DQ12">
            <v>1.2083832407495098E-2</v>
          </cell>
          <cell r="DR12">
            <v>0.17339099311513662</v>
          </cell>
          <cell r="DS12">
            <v>0</v>
          </cell>
        </row>
        <row r="13">
          <cell r="D13" t="str">
            <v>Data for Progress</v>
          </cell>
          <cell r="F13" t="str">
            <v>Colorado</v>
          </cell>
          <cell r="G13" t="str">
            <v>A-</v>
          </cell>
          <cell r="I13">
            <v>43886</v>
          </cell>
          <cell r="J13">
            <v>471</v>
          </cell>
          <cell r="K13" t="str">
            <v>lv</v>
          </cell>
          <cell r="L13">
            <v>10</v>
          </cell>
          <cell r="M13">
            <v>14</v>
          </cell>
          <cell r="N13">
            <v>0</v>
          </cell>
          <cell r="O13">
            <v>14</v>
          </cell>
          <cell r="P13">
            <v>6</v>
          </cell>
          <cell r="Q13">
            <v>34</v>
          </cell>
          <cell r="R13">
            <v>0</v>
          </cell>
          <cell r="S13">
            <v>20</v>
          </cell>
          <cell r="T13">
            <v>0</v>
          </cell>
          <cell r="AL13">
            <v>36.35865988111042</v>
          </cell>
          <cell r="CB13" t="str">
            <v>https://www.dataforprogress.org/blog/2020/2/26/sanders-ahead-in-virginia-and-colorado</v>
          </cell>
          <cell r="DJ13" t="str">
            <v>Democrats Abroad</v>
          </cell>
          <cell r="DK13">
            <v>0.1968949498217622</v>
          </cell>
          <cell r="DL13">
            <v>0.13537606823154905</v>
          </cell>
          <cell r="DN13">
            <v>9.6048731766732537E-2</v>
          </cell>
          <cell r="DO13">
            <v>4.4186774658385566E-2</v>
          </cell>
          <cell r="DP13">
            <v>0.3918820792043255</v>
          </cell>
          <cell r="DQ13">
            <v>1.9741274786560698E-2</v>
          </cell>
          <cell r="DR13">
            <v>0.11587012153068452</v>
          </cell>
          <cell r="DS13">
            <v>0</v>
          </cell>
        </row>
        <row r="14">
          <cell r="D14" t="str">
            <v>Data for Progress</v>
          </cell>
          <cell r="F14" t="str">
            <v>Virginia</v>
          </cell>
          <cell r="G14" t="str">
            <v>A-</v>
          </cell>
          <cell r="I14">
            <v>43886</v>
          </cell>
          <cell r="J14">
            <v>499</v>
          </cell>
          <cell r="K14" t="str">
            <v>lv</v>
          </cell>
          <cell r="L14">
            <v>19</v>
          </cell>
          <cell r="M14">
            <v>17</v>
          </cell>
          <cell r="N14">
            <v>0</v>
          </cell>
          <cell r="O14">
            <v>12</v>
          </cell>
          <cell r="P14">
            <v>5</v>
          </cell>
          <cell r="Q14">
            <v>28</v>
          </cell>
          <cell r="R14">
            <v>1</v>
          </cell>
          <cell r="S14">
            <v>17</v>
          </cell>
          <cell r="T14">
            <v>0</v>
          </cell>
          <cell r="AL14">
            <v>37.482009937741118</v>
          </cell>
          <cell r="CB14" t="str">
            <v>https://www.dataforprogress.org/blog/2020/2/26/sanders-ahead-in-virginia-and-colorado</v>
          </cell>
          <cell r="DJ14" t="str">
            <v>Maine</v>
          </cell>
          <cell r="DK14">
            <v>0.1180462820746047</v>
          </cell>
          <cell r="DL14">
            <v>0.18408895685343943</v>
          </cell>
          <cell r="DN14">
            <v>0.16173304318681953</v>
          </cell>
          <cell r="DO14">
            <v>5.1699786339605293E-2</v>
          </cell>
          <cell r="DP14">
            <v>0.31642279015711616</v>
          </cell>
          <cell r="DQ14">
            <v>2.907438146926471E-2</v>
          </cell>
          <cell r="DR14">
            <v>0.13893475991915011</v>
          </cell>
          <cell r="DS14">
            <v>0</v>
          </cell>
        </row>
        <row r="15">
          <cell r="D15" t="str">
            <v>Clemson University</v>
          </cell>
          <cell r="F15" t="str">
            <v>South Carolina</v>
          </cell>
          <cell r="G15" t="str">
            <v>B/C</v>
          </cell>
          <cell r="I15">
            <v>43886</v>
          </cell>
          <cell r="J15">
            <v>650</v>
          </cell>
          <cell r="K15" t="str">
            <v>lv</v>
          </cell>
          <cell r="L15">
            <v>35</v>
          </cell>
          <cell r="M15">
            <v>0</v>
          </cell>
          <cell r="N15">
            <v>0</v>
          </cell>
          <cell r="O15">
            <v>8</v>
          </cell>
          <cell r="P15">
            <v>4</v>
          </cell>
          <cell r="Q15">
            <v>13</v>
          </cell>
          <cell r="R15">
            <v>17</v>
          </cell>
          <cell r="S15">
            <v>8</v>
          </cell>
          <cell r="T15">
            <v>0</v>
          </cell>
          <cell r="AL15">
            <v>16.842770887546347</v>
          </cell>
          <cell r="CB15" t="str">
            <v>http://newsstand.clemson.edu/wp-content/uploads/2020/02/2020-Palmetto-Poll-Results.pdf</v>
          </cell>
          <cell r="DJ15" t="str">
            <v>Massachusetts</v>
          </cell>
          <cell r="DK15">
            <v>0.12276371023274145</v>
          </cell>
          <cell r="DL15">
            <v>0.14044557994613663</v>
          </cell>
          <cell r="DN15">
            <v>0.15702863455114852</v>
          </cell>
          <cell r="DO15">
            <v>7.9653262443345391E-2</v>
          </cell>
          <cell r="DP15">
            <v>0.27410472363118266</v>
          </cell>
          <cell r="DQ15">
            <v>2.6098680048371389E-2</v>
          </cell>
          <cell r="DR15">
            <v>0.19990540914707403</v>
          </cell>
          <cell r="DS15">
            <v>0</v>
          </cell>
        </row>
        <row r="16">
          <cell r="D16" t="str">
            <v>Point Blank Political</v>
          </cell>
          <cell r="F16" t="str">
            <v>California</v>
          </cell>
          <cell r="G16">
            <v>0</v>
          </cell>
          <cell r="I16">
            <v>43886</v>
          </cell>
          <cell r="J16">
            <v>2098</v>
          </cell>
          <cell r="K16" t="str">
            <v>lv</v>
          </cell>
          <cell r="L16">
            <v>10.5</v>
          </cell>
          <cell r="M16">
            <v>10.6</v>
          </cell>
          <cell r="N16">
            <v>0</v>
          </cell>
          <cell r="O16">
            <v>8.9</v>
          </cell>
          <cell r="P16">
            <v>3.7</v>
          </cell>
          <cell r="Q16">
            <v>33.6</v>
          </cell>
          <cell r="R16">
            <v>2.9</v>
          </cell>
          <cell r="S16">
            <v>13.1</v>
          </cell>
          <cell r="T16">
            <v>0</v>
          </cell>
          <cell r="AL16">
            <v>22.262876795046978</v>
          </cell>
          <cell r="CB16" t="str">
            <v>https://www.pointblankpolitical.com/2020-ca-dem-primary-pre-debate/</v>
          </cell>
          <cell r="DJ16" t="str">
            <v>Minnesota</v>
          </cell>
          <cell r="DK16">
            <v>9.7533015018832991E-2</v>
          </cell>
          <cell r="DL16">
            <v>9.1137834579254173E-2</v>
          </cell>
          <cell r="DN16">
            <v>0.1032522813574922</v>
          </cell>
          <cell r="DO16">
            <v>0.28697573527810394</v>
          </cell>
          <cell r="DP16">
            <v>0.27367834810820929</v>
          </cell>
          <cell r="DQ16">
            <v>7.4364915867485386E-3</v>
          </cell>
          <cell r="DR16">
            <v>0.13998629407135879</v>
          </cell>
          <cell r="DS16">
            <v>0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43886</v>
          </cell>
          <cell r="J17">
            <v>584</v>
          </cell>
          <cell r="K17" t="str">
            <v>lv</v>
          </cell>
          <cell r="L17">
            <v>20</v>
          </cell>
          <cell r="M17">
            <v>11</v>
          </cell>
          <cell r="N17">
            <v>0</v>
          </cell>
          <cell r="O17">
            <v>9</v>
          </cell>
          <cell r="P17">
            <v>4</v>
          </cell>
          <cell r="Q17">
            <v>30</v>
          </cell>
          <cell r="R17">
            <v>1</v>
          </cell>
          <cell r="S17">
            <v>16</v>
          </cell>
          <cell r="T17">
            <v>0</v>
          </cell>
          <cell r="AL17">
            <v>21.527106788080975</v>
          </cell>
          <cell r="CB17" t="str">
            <v>https://d25d2506sfb94s.cloudfront.net/cumulus_uploads/document/zye3phsf7t/econTabReport.pdf</v>
          </cell>
          <cell r="DJ17" t="str">
            <v>North Carolina</v>
          </cell>
          <cell r="DK17">
            <v>0.21320883854155187</v>
          </cell>
          <cell r="DL17">
            <v>0.22546355176486313</v>
          </cell>
          <cell r="DN17">
            <v>0.11243462690599011</v>
          </cell>
          <cell r="DO17">
            <v>5.790275805515601E-2</v>
          </cell>
          <cell r="DP17">
            <v>0.26504205794603847</v>
          </cell>
          <cell r="DQ17">
            <v>2.8996464996158294E-2</v>
          </cell>
          <cell r="DR17">
            <v>9.6951701790242095E-2</v>
          </cell>
          <cell r="DS17">
            <v>0</v>
          </cell>
        </row>
        <row r="18">
          <cell r="D18" t="str">
            <v>Public Policy Polling</v>
          </cell>
          <cell r="F18" t="str">
            <v>Texas</v>
          </cell>
          <cell r="G18" t="str">
            <v>B</v>
          </cell>
          <cell r="I18">
            <v>43886</v>
          </cell>
          <cell r="J18">
            <v>1045</v>
          </cell>
          <cell r="K18" t="str">
            <v>lv</v>
          </cell>
          <cell r="L18">
            <v>31</v>
          </cell>
          <cell r="M18">
            <v>0</v>
          </cell>
          <cell r="N18">
            <v>0</v>
          </cell>
          <cell r="O18">
            <v>11</v>
          </cell>
          <cell r="P18">
            <v>7</v>
          </cell>
          <cell r="Q18">
            <v>25</v>
          </cell>
          <cell r="R18">
            <v>3</v>
          </cell>
          <cell r="S18">
            <v>17</v>
          </cell>
          <cell r="T18">
            <v>0</v>
          </cell>
          <cell r="AL18">
            <v>0</v>
          </cell>
          <cell r="CB18" t="str">
            <v>https://progresstexas.org/sites/default/files/February%202020%20Progress%20Texas-PPP%20Poll.pdf</v>
          </cell>
          <cell r="DJ18" t="str">
            <v>Oklahoma</v>
          </cell>
          <cell r="DK18">
            <v>0.23439105412389216</v>
          </cell>
          <cell r="DL18">
            <v>0.23361868049441317</v>
          </cell>
          <cell r="DN18">
            <v>0.1178434426945614</v>
          </cell>
          <cell r="DO18">
            <v>7.0402046510507896E-2</v>
          </cell>
          <cell r="DP18">
            <v>0.23039289783436856</v>
          </cell>
          <cell r="DQ18">
            <v>1.5930466613684847E-2</v>
          </cell>
          <cell r="DR18">
            <v>9.7421411728571966E-2</v>
          </cell>
          <cell r="DS18">
            <v>0</v>
          </cell>
        </row>
        <row r="19">
          <cell r="D19" t="str">
            <v>Public Policy Polling</v>
          </cell>
          <cell r="F19" t="str">
            <v>Texas</v>
          </cell>
          <cell r="G19" t="str">
            <v>B</v>
          </cell>
          <cell r="I19">
            <v>43886</v>
          </cell>
          <cell r="J19">
            <v>1045</v>
          </cell>
          <cell r="K19" t="str">
            <v>lv</v>
          </cell>
          <cell r="L19">
            <v>24</v>
          </cell>
          <cell r="M19">
            <v>17</v>
          </cell>
          <cell r="N19">
            <v>0</v>
          </cell>
          <cell r="O19">
            <v>10</v>
          </cell>
          <cell r="P19">
            <v>4</v>
          </cell>
          <cell r="Q19">
            <v>24</v>
          </cell>
          <cell r="R19">
            <v>1</v>
          </cell>
          <cell r="S19">
            <v>14</v>
          </cell>
          <cell r="T19">
            <v>0</v>
          </cell>
          <cell r="AL19">
            <v>35.514394000449443</v>
          </cell>
          <cell r="CB19" t="str">
            <v>https://progresstexas.org/sites/default/files/February%202020%20Progress%20Texas-PPP%20Poll.pdf</v>
          </cell>
          <cell r="DJ19" t="str">
            <v>Tennessee</v>
          </cell>
          <cell r="DK19">
            <v>0.30203830416929867</v>
          </cell>
          <cell r="DL19">
            <v>0.19882411074813536</v>
          </cell>
          <cell r="DN19">
            <v>8.3595934181322842E-2</v>
          </cell>
          <cell r="DO19">
            <v>5.1096932099129015E-2</v>
          </cell>
          <cell r="DP19">
            <v>0.23392609552134203</v>
          </cell>
          <cell r="DQ19">
            <v>2.2915478989297182E-2</v>
          </cell>
          <cell r="DR19">
            <v>0.10760314429147477</v>
          </cell>
          <cell r="DS19">
            <v>0</v>
          </cell>
        </row>
        <row r="20">
          <cell r="D20" t="str">
            <v>Ipsos</v>
          </cell>
          <cell r="F20" t="str">
            <v>US</v>
          </cell>
          <cell r="G20" t="str">
            <v>B+</v>
          </cell>
          <cell r="I20">
            <v>43886</v>
          </cell>
          <cell r="J20">
            <v>2706</v>
          </cell>
          <cell r="K20" t="str">
            <v>a</v>
          </cell>
          <cell r="L20">
            <v>13</v>
          </cell>
          <cell r="M20">
            <v>14</v>
          </cell>
          <cell r="N20">
            <v>0</v>
          </cell>
          <cell r="O20">
            <v>8</v>
          </cell>
          <cell r="P20">
            <v>4</v>
          </cell>
          <cell r="Q20">
            <v>25</v>
          </cell>
          <cell r="R20">
            <v>3</v>
          </cell>
          <cell r="S20">
            <v>8</v>
          </cell>
          <cell r="T20">
            <v>0</v>
          </cell>
          <cell r="AL20">
            <v>0</v>
          </cell>
          <cell r="CB20" t="str">
            <v>https://fingfx.thomsonreuters.com/gfx/mkt/13/2507/2475/Topline%20Reuters%202020%20Election%20Tracker%2002%2025%202020.pdf</v>
          </cell>
          <cell r="DJ20" t="str">
            <v>Texas</v>
          </cell>
          <cell r="DK20">
            <v>0.21393855039411472</v>
          </cell>
          <cell r="DL20">
            <v>0.18199827095262958</v>
          </cell>
          <cell r="DN20">
            <v>0.10554518638170905</v>
          </cell>
          <cell r="DO20">
            <v>6.3885471443578298E-2</v>
          </cell>
          <cell r="DP20">
            <v>0.27689370655021972</v>
          </cell>
          <cell r="DQ20">
            <v>1.7608725737080867E-2</v>
          </cell>
          <cell r="DR20">
            <v>0.14013008854066777</v>
          </cell>
          <cell r="DS20">
            <v>0</v>
          </cell>
        </row>
        <row r="21">
          <cell r="D21" t="str">
            <v>Ipsos</v>
          </cell>
          <cell r="F21" t="str">
            <v>US</v>
          </cell>
          <cell r="G21" t="str">
            <v>B+</v>
          </cell>
          <cell r="I21">
            <v>43886</v>
          </cell>
          <cell r="J21">
            <v>2244</v>
          </cell>
          <cell r="K21" t="str">
            <v>rv</v>
          </cell>
          <cell r="L21">
            <v>15</v>
          </cell>
          <cell r="M21">
            <v>15</v>
          </cell>
          <cell r="N21">
            <v>0</v>
          </cell>
          <cell r="O21">
            <v>10</v>
          </cell>
          <cell r="P21">
            <v>4</v>
          </cell>
          <cell r="Q21">
            <v>26</v>
          </cell>
          <cell r="R21">
            <v>3</v>
          </cell>
          <cell r="S21">
            <v>10</v>
          </cell>
          <cell r="T21">
            <v>0</v>
          </cell>
          <cell r="AL21">
            <v>53.053999382406317</v>
          </cell>
          <cell r="CB21" t="str">
            <v>https://fingfx.thomsonreuters.com/gfx/mkt/13/2507/2475/Topline%20Reuters%202020%20Election%20Tracker%2002%2025%202020.pdf</v>
          </cell>
          <cell r="DJ21" t="str">
            <v>Utah</v>
          </cell>
          <cell r="DK21">
            <v>0.10229485771419772</v>
          </cell>
          <cell r="DL21">
            <v>0.18798263368503165</v>
          </cell>
          <cell r="DN21">
            <v>0.14213596853211974</v>
          </cell>
          <cell r="DO21">
            <v>5.0022131177305945E-2</v>
          </cell>
          <cell r="DP21">
            <v>0.35266989844389479</v>
          </cell>
          <cell r="DQ21">
            <v>2.0404863816141268E-2</v>
          </cell>
          <cell r="DR21">
            <v>0.14448964663130898</v>
          </cell>
          <cell r="DS21">
            <v>0</v>
          </cell>
        </row>
        <row r="22">
          <cell r="D22" t="str">
            <v>Meredith College</v>
          </cell>
          <cell r="F22" t="str">
            <v>North Carolina</v>
          </cell>
          <cell r="G22">
            <v>0</v>
          </cell>
          <cell r="I22">
            <v>43885</v>
          </cell>
          <cell r="J22">
            <v>430</v>
          </cell>
          <cell r="K22" t="str">
            <v>lv</v>
          </cell>
          <cell r="L22">
            <v>17.899999999999999</v>
          </cell>
          <cell r="M22">
            <v>17</v>
          </cell>
          <cell r="N22">
            <v>0.7</v>
          </cell>
          <cell r="O22">
            <v>10</v>
          </cell>
          <cell r="P22">
            <v>4</v>
          </cell>
          <cell r="Q22">
            <v>19.5</v>
          </cell>
          <cell r="R22">
            <v>0.5</v>
          </cell>
          <cell r="S22">
            <v>10.9</v>
          </cell>
          <cell r="T22">
            <v>0.7</v>
          </cell>
          <cell r="AL22">
            <v>11.787977553643847</v>
          </cell>
          <cell r="CB22" t="str">
            <v>https://www.meredith.edu/assets/images/content/Final_Meredith_College_Poll_Report_February_2020.pdf</v>
          </cell>
          <cell r="DJ22" t="str">
            <v>Vermont</v>
          </cell>
          <cell r="DK22">
            <v>7.270898285423455E-2</v>
          </cell>
          <cell r="DL22">
            <v>0.11798642213937639</v>
          </cell>
          <cell r="DN22">
            <v>0.11653911889979478</v>
          </cell>
          <cell r="DO22">
            <v>3.8781288712481016E-2</v>
          </cell>
          <cell r="DP22">
            <v>0.53159239588177121</v>
          </cell>
          <cell r="DQ22">
            <v>1.7745197534091192E-2</v>
          </cell>
          <cell r="DR22">
            <v>0.10464659397825103</v>
          </cell>
          <cell r="DS22">
            <v>0</v>
          </cell>
        </row>
        <row r="23">
          <cell r="D23" t="str">
            <v>Christopher Newport University</v>
          </cell>
          <cell r="F23" t="str">
            <v>Virginia</v>
          </cell>
          <cell r="G23" t="str">
            <v>A/B</v>
          </cell>
          <cell r="I23">
            <v>43885</v>
          </cell>
          <cell r="J23">
            <v>561</v>
          </cell>
          <cell r="K23" t="str">
            <v>lv</v>
          </cell>
          <cell r="L23">
            <v>22</v>
          </cell>
          <cell r="M23">
            <v>13</v>
          </cell>
          <cell r="N23">
            <v>0</v>
          </cell>
          <cell r="O23">
            <v>8</v>
          </cell>
          <cell r="P23">
            <v>5</v>
          </cell>
          <cell r="Q23">
            <v>17</v>
          </cell>
          <cell r="R23">
            <v>1</v>
          </cell>
          <cell r="S23">
            <v>8</v>
          </cell>
          <cell r="T23">
            <v>5</v>
          </cell>
          <cell r="AL23">
            <v>25.558022854024067</v>
          </cell>
          <cell r="CB23" t="str">
            <v>http://cnu.edu/wasoncenter/surveys/2020-02-28/</v>
          </cell>
          <cell r="DJ23" t="str">
            <v>Virginia</v>
          </cell>
          <cell r="DK23">
            <v>0.20484751826502062</v>
          </cell>
          <cell r="DL23">
            <v>0.22141203836397305</v>
          </cell>
          <cell r="DN23">
            <v>0.1186130621577889</v>
          </cell>
          <cell r="DO23">
            <v>7.4071488810954725E-2</v>
          </cell>
          <cell r="DP23">
            <v>0.26758504240169251</v>
          </cell>
          <cell r="DQ23">
            <v>9.2881039172770571E-3</v>
          </cell>
          <cell r="DR23">
            <v>0.10418274608329321</v>
          </cell>
          <cell r="DS23">
            <v>0</v>
          </cell>
        </row>
        <row r="24">
          <cell r="D24" t="str">
            <v>YouGov</v>
          </cell>
          <cell r="F24" t="str">
            <v>Massachusetts</v>
          </cell>
          <cell r="G24" t="str">
            <v>B-</v>
          </cell>
          <cell r="I24">
            <v>43885</v>
          </cell>
          <cell r="J24">
            <v>400</v>
          </cell>
          <cell r="K24" t="str">
            <v>lv</v>
          </cell>
          <cell r="L24">
            <v>12</v>
          </cell>
          <cell r="M24">
            <v>9</v>
          </cell>
          <cell r="N24">
            <v>0</v>
          </cell>
          <cell r="O24">
            <v>14</v>
          </cell>
          <cell r="P24">
            <v>7</v>
          </cell>
          <cell r="Q24">
            <v>25</v>
          </cell>
          <cell r="R24">
            <v>3</v>
          </cell>
          <cell r="S24">
            <v>23</v>
          </cell>
          <cell r="T24">
            <v>0</v>
          </cell>
          <cell r="AL24">
            <v>16.1427495184005</v>
          </cell>
          <cell r="CB24" t="str">
            <v>https://htv-prod-media.s3.amazonaws.com/files/supertuesdaymatoplines-1582851435.pdf</v>
          </cell>
          <cell r="DJ24" t="str">
            <v>Idaho</v>
          </cell>
          <cell r="DK24">
            <v>0.19699486035799912</v>
          </cell>
          <cell r="DL24">
            <v>0.15245560248493853</v>
          </cell>
          <cell r="DN24">
            <v>0.11862753785454765</v>
          </cell>
          <cell r="DO24">
            <v>4.7441261669924698E-2</v>
          </cell>
          <cell r="DP24">
            <v>0.36004325723666836</v>
          </cell>
          <cell r="DQ24">
            <v>3.3373327483405053E-2</v>
          </cell>
          <cell r="DR24">
            <v>9.1064152912516586E-2</v>
          </cell>
          <cell r="DS24">
            <v>0</v>
          </cell>
        </row>
        <row r="25">
          <cell r="D25" t="str">
            <v>East Carolina University</v>
          </cell>
          <cell r="F25" t="str">
            <v>South Carolina</v>
          </cell>
          <cell r="G25">
            <v>0</v>
          </cell>
          <cell r="I25">
            <v>43885</v>
          </cell>
          <cell r="J25">
            <v>1142</v>
          </cell>
          <cell r="K25" t="str">
            <v>lv</v>
          </cell>
          <cell r="L25">
            <v>30.5</v>
          </cell>
          <cell r="M25">
            <v>0</v>
          </cell>
          <cell r="N25">
            <v>0</v>
          </cell>
          <cell r="O25">
            <v>5.5</v>
          </cell>
          <cell r="P25">
            <v>2.1</v>
          </cell>
          <cell r="Q25">
            <v>23.1</v>
          </cell>
          <cell r="R25">
            <v>19.899999999999999</v>
          </cell>
          <cell r="S25">
            <v>8.1</v>
          </cell>
          <cell r="T25">
            <v>0</v>
          </cell>
          <cell r="AL25">
            <v>16.574868292377275</v>
          </cell>
          <cell r="CB25" t="str">
            <v>https://surveyresearch-ecu.reportablenews.com/pr/biden-maintains-lead-in-south-carolina-sanders-in-second-steyer-a-close-third</v>
          </cell>
          <cell r="DJ25" t="str">
            <v>Michigan</v>
          </cell>
          <cell r="DK25">
            <v>0.18033754803212504</v>
          </cell>
          <cell r="DL25">
            <v>0.15791183186734492</v>
          </cell>
          <cell r="DN25">
            <v>0.13280694148923491</v>
          </cell>
          <cell r="DO25">
            <v>7.2214254489083793E-2</v>
          </cell>
          <cell r="DP25">
            <v>0.31201503889000826</v>
          </cell>
          <cell r="DQ25">
            <v>1.5329328592288543E-2</v>
          </cell>
          <cell r="DR25">
            <v>0.12938505663991443</v>
          </cell>
          <cell r="DS25">
            <v>0</v>
          </cell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43885</v>
          </cell>
          <cell r="J26">
            <v>470</v>
          </cell>
          <cell r="K26" t="str">
            <v>rv</v>
          </cell>
          <cell r="L26">
            <v>17</v>
          </cell>
          <cell r="M26">
            <v>19</v>
          </cell>
          <cell r="N26">
            <v>0</v>
          </cell>
          <cell r="O26">
            <v>12</v>
          </cell>
          <cell r="P26">
            <v>3</v>
          </cell>
          <cell r="Q26">
            <v>28</v>
          </cell>
          <cell r="R26">
            <v>3</v>
          </cell>
          <cell r="S26">
            <v>8</v>
          </cell>
          <cell r="T26">
            <v>0</v>
          </cell>
          <cell r="AL26">
            <v>14.147782023635404</v>
          </cell>
          <cell r="CB26" t="str">
            <v>https://thehill.com/hilltv/what-americas-thinking/484534-sanders-lead-grows-post-nevada-in-new-hill-harrisx-poll</v>
          </cell>
          <cell r="DJ26" t="str">
            <v>Mississippi</v>
          </cell>
          <cell r="DK26">
            <v>0.36803183038547893</v>
          </cell>
          <cell r="DL26">
            <v>0.21102303702277794</v>
          </cell>
          <cell r="DN26">
            <v>6.0831485100088949E-2</v>
          </cell>
          <cell r="DO26">
            <v>4.3417217804992837E-2</v>
          </cell>
          <cell r="DP26">
            <v>0.20632210421028388</v>
          </cell>
          <cell r="DQ26">
            <v>2.3571497611433182E-2</v>
          </cell>
          <cell r="DR26">
            <v>8.6802827864944213E-2</v>
          </cell>
          <cell r="DS26">
            <v>0</v>
          </cell>
        </row>
        <row r="27">
          <cell r="D27" t="str">
            <v>Public Policy Polling</v>
          </cell>
          <cell r="F27" t="str">
            <v>North Carolina</v>
          </cell>
          <cell r="G27" t="str">
            <v>B</v>
          </cell>
          <cell r="I27">
            <v>43885</v>
          </cell>
          <cell r="J27">
            <v>852</v>
          </cell>
          <cell r="K27" t="str">
            <v>lv</v>
          </cell>
          <cell r="L27">
            <v>23</v>
          </cell>
          <cell r="M27">
            <v>17</v>
          </cell>
          <cell r="N27">
            <v>0</v>
          </cell>
          <cell r="O27">
            <v>9</v>
          </cell>
          <cell r="P27">
            <v>4</v>
          </cell>
          <cell r="Q27">
            <v>20</v>
          </cell>
          <cell r="R27">
            <v>3</v>
          </cell>
          <cell r="S27">
            <v>11</v>
          </cell>
          <cell r="T27">
            <v>0</v>
          </cell>
          <cell r="AL27">
            <v>30.897944766051651</v>
          </cell>
          <cell r="CB27" t="str">
            <v>https://www.publicpolicypolling.com/wp-content/uploads/2020/02/NorthCarolinaResultsFebruary2020.pdf</v>
          </cell>
          <cell r="DJ27" t="str">
            <v>Missouri</v>
          </cell>
          <cell r="DK27">
            <v>0.26919708043846691</v>
          </cell>
          <cell r="DL27">
            <v>0.23278486257605138</v>
          </cell>
          <cell r="DN27">
            <v>0.10728246367439988</v>
          </cell>
          <cell r="DO27">
            <v>7.7739457671105544E-2</v>
          </cell>
          <cell r="DP27">
            <v>0.19313862467982298</v>
          </cell>
          <cell r="DQ27">
            <v>1.737203928982364E-2</v>
          </cell>
          <cell r="DR27">
            <v>0.10248547167032958</v>
          </cell>
          <cell r="DS27">
            <v>0</v>
          </cell>
        </row>
        <row r="28">
          <cell r="D28" t="str">
            <v>Public Policy Polling</v>
          </cell>
          <cell r="F28" t="str">
            <v>South Carolina</v>
          </cell>
          <cell r="G28" t="str">
            <v>B</v>
          </cell>
          <cell r="I28">
            <v>43885</v>
          </cell>
          <cell r="J28">
            <v>866</v>
          </cell>
          <cell r="K28" t="str">
            <v>lv</v>
          </cell>
          <cell r="L28">
            <v>36</v>
          </cell>
          <cell r="M28">
            <v>0</v>
          </cell>
          <cell r="N28">
            <v>0</v>
          </cell>
          <cell r="O28">
            <v>7</v>
          </cell>
          <cell r="P28">
            <v>3</v>
          </cell>
          <cell r="Q28">
            <v>21</v>
          </cell>
          <cell r="R28">
            <v>7</v>
          </cell>
          <cell r="S28">
            <v>8</v>
          </cell>
          <cell r="T28">
            <v>0</v>
          </cell>
          <cell r="AL28">
            <v>29.486933476826195</v>
          </cell>
          <cell r="CB28" t="str">
            <v>https://www.publicpolicypolling.com/wp-content/uploads/2020/02/SouthCarolinaResultsFebruary2020.pdf</v>
          </cell>
          <cell r="DJ28" t="str">
            <v>North Dakota</v>
          </cell>
          <cell r="DK28">
            <v>0.15859675023889977</v>
          </cell>
          <cell r="DL28">
            <v>0.14736946879438612</v>
          </cell>
          <cell r="DN28">
            <v>0.15518526709848093</v>
          </cell>
          <cell r="DO28">
            <v>7.6438275895411731E-2</v>
          </cell>
          <cell r="DP28">
            <v>0.32631912335076851</v>
          </cell>
          <cell r="DQ28">
            <v>1.0755294090888596E-2</v>
          </cell>
          <cell r="DR28">
            <v>0.12533582053116424</v>
          </cell>
          <cell r="DS28">
            <v>0</v>
          </cell>
        </row>
        <row r="29">
          <cell r="D29" t="str">
            <v>Marquette University Law School</v>
          </cell>
          <cell r="F29" t="str">
            <v>Wisconsin</v>
          </cell>
          <cell r="G29" t="str">
            <v>A/B</v>
          </cell>
          <cell r="I29">
            <v>43884</v>
          </cell>
          <cell r="J29">
            <v>464</v>
          </cell>
          <cell r="K29" t="str">
            <v>lv</v>
          </cell>
          <cell r="L29">
            <v>15</v>
          </cell>
          <cell r="M29">
            <v>17</v>
          </cell>
          <cell r="N29">
            <v>0</v>
          </cell>
          <cell r="O29">
            <v>13</v>
          </cell>
          <cell r="P29">
            <v>11</v>
          </cell>
          <cell r="Q29">
            <v>29</v>
          </cell>
          <cell r="R29">
            <v>1</v>
          </cell>
          <cell r="S29">
            <v>9</v>
          </cell>
          <cell r="T29">
            <v>0</v>
          </cell>
          <cell r="AL29">
            <v>28.61772397681716</v>
          </cell>
          <cell r="CB29" t="str">
            <v>https://law.marquette.edu/poll/wp-content/uploads/2020/02/MLSP58Toplines.pdf</v>
          </cell>
          <cell r="DJ29" t="str">
            <v>Ohio</v>
          </cell>
          <cell r="DK29">
            <v>0.19076312463145864</v>
          </cell>
          <cell r="DL29">
            <v>0.1741320772072934</v>
          </cell>
          <cell r="DN29">
            <v>0.1382626486249692</v>
          </cell>
          <cell r="DO29">
            <v>6.562008196986463E-2</v>
          </cell>
          <cell r="DP29">
            <v>0.29739900085651194</v>
          </cell>
          <cell r="DQ29">
            <v>1.8200373749736293E-2</v>
          </cell>
          <cell r="DR29">
            <v>0.11562269296016583</v>
          </cell>
          <cell r="DS29">
            <v>0</v>
          </cell>
        </row>
        <row r="30">
          <cell r="D30" t="str">
            <v>Change Research</v>
          </cell>
          <cell r="F30" t="str">
            <v>California</v>
          </cell>
          <cell r="G30" t="str">
            <v>C</v>
          </cell>
          <cell r="I30">
            <v>43884</v>
          </cell>
          <cell r="J30">
            <v>1069</v>
          </cell>
          <cell r="K30" t="str">
            <v>lv</v>
          </cell>
          <cell r="L30">
            <v>12</v>
          </cell>
          <cell r="M30">
            <v>6</v>
          </cell>
          <cell r="N30">
            <v>0</v>
          </cell>
          <cell r="O30">
            <v>11</v>
          </cell>
          <cell r="P30">
            <v>5</v>
          </cell>
          <cell r="Q30">
            <v>37</v>
          </cell>
          <cell r="R30">
            <v>3</v>
          </cell>
          <cell r="S30">
            <v>20</v>
          </cell>
          <cell r="T30">
            <v>4</v>
          </cell>
          <cell r="AL30">
            <v>16.514926876332446</v>
          </cell>
          <cell r="CB30" t="str">
            <v>https://www.changeresearch.com/post/democratic-primary-california-kqed-poll-february</v>
          </cell>
          <cell r="DJ30" t="str">
            <v>Washington</v>
          </cell>
          <cell r="DK30">
            <v>0.11928971911620173</v>
          </cell>
          <cell r="DL30">
            <v>0.18927968732389669</v>
          </cell>
          <cell r="DN30">
            <v>0.12398467454389125</v>
          </cell>
          <cell r="DO30">
            <v>8.1944666375264291E-2</v>
          </cell>
          <cell r="DP30">
            <v>0.32898690815957399</v>
          </cell>
          <cell r="DQ30">
            <v>1.8036510659412839E-2</v>
          </cell>
          <cell r="DR30">
            <v>0.13847783382175916</v>
          </cell>
          <cell r="DS30">
            <v>0</v>
          </cell>
        </row>
        <row r="31">
          <cell r="D31" t="str">
            <v>Spry Strategies</v>
          </cell>
          <cell r="F31" t="str">
            <v>North Carolina</v>
          </cell>
          <cell r="G31" t="str">
            <v>C/D</v>
          </cell>
          <cell r="I31">
            <v>43884</v>
          </cell>
          <cell r="J31">
            <v>561</v>
          </cell>
          <cell r="K31" t="str">
            <v>lv</v>
          </cell>
          <cell r="L31">
            <v>20.170000000000002</v>
          </cell>
          <cell r="M31">
            <v>20.329999999999998</v>
          </cell>
          <cell r="N31">
            <v>0</v>
          </cell>
          <cell r="O31">
            <v>3.1</v>
          </cell>
          <cell r="P31">
            <v>6.35</v>
          </cell>
          <cell r="Q31">
            <v>20.16</v>
          </cell>
          <cell r="R31">
            <v>0</v>
          </cell>
          <cell r="S31">
            <v>9</v>
          </cell>
          <cell r="T31">
            <v>0</v>
          </cell>
          <cell r="AL31">
            <v>8.7650043628460761</v>
          </cell>
          <cell r="CB31" t="str">
            <v>https://mcusercontent.com/259a50ef0a1608ab2bc2cf891/files/0f490596-e46a-4d58-b52d-2c8a9a53d084/DemocraticPrimaryPoll_Civitas_0225.pdf</v>
          </cell>
          <cell r="DJ31" t="str">
            <v>Northern Marianas</v>
          </cell>
          <cell r="DK31">
            <v>0.22712021592698786</v>
          </cell>
          <cell r="DL31">
            <v>0.15615759508270399</v>
          </cell>
          <cell r="DN31">
            <v>0.11079313470518751</v>
          </cell>
          <cell r="DO31">
            <v>5.0969869011949991E-2</v>
          </cell>
          <cell r="DP31">
            <v>0.29853013698313258</v>
          </cell>
          <cell r="DQ31">
            <v>2.2771750094435911E-2</v>
          </cell>
          <cell r="DR31">
            <v>0.13365729819560215</v>
          </cell>
          <cell r="DS31">
            <v>0</v>
          </cell>
        </row>
        <row r="32">
          <cell r="D32" t="str">
            <v>Morning Consult</v>
          </cell>
          <cell r="F32" t="str">
            <v>US</v>
          </cell>
          <cell r="G32" t="str">
            <v>B/C</v>
          </cell>
          <cell r="I32">
            <v>43884</v>
          </cell>
          <cell r="J32">
            <v>2631</v>
          </cell>
          <cell r="K32" t="str">
            <v>lv</v>
          </cell>
          <cell r="L32">
            <v>18</v>
          </cell>
          <cell r="M32">
            <v>19</v>
          </cell>
          <cell r="N32">
            <v>0</v>
          </cell>
          <cell r="O32">
            <v>11</v>
          </cell>
          <cell r="P32">
            <v>4</v>
          </cell>
          <cell r="Q32">
            <v>32</v>
          </cell>
          <cell r="R32">
            <v>3</v>
          </cell>
          <cell r="S32">
            <v>11</v>
          </cell>
          <cell r="T32">
            <v>0</v>
          </cell>
          <cell r="AL32">
            <v>34.24409394355002</v>
          </cell>
          <cell r="CB32" t="str">
            <v>https://morningconsult.com/2020/02/24/bernie-sanders-rising-post-nevada-polling/</v>
          </cell>
          <cell r="DJ32" t="str">
            <v>Arizona</v>
          </cell>
          <cell r="DK32">
            <v>0.21666950100597676</v>
          </cell>
          <cell r="DL32">
            <v>0.14722897238653765</v>
          </cell>
          <cell r="DN32">
            <v>0.12254310323138072</v>
          </cell>
          <cell r="DO32">
            <v>4.926889074364272E-2</v>
          </cell>
          <cell r="DP32">
            <v>0.31481667900695554</v>
          </cell>
          <cell r="DQ32">
            <v>2.6364800826953107E-2</v>
          </cell>
          <cell r="DR32">
            <v>0.12310805279855357</v>
          </cell>
          <cell r="DS32">
            <v>0</v>
          </cell>
        </row>
        <row r="33">
          <cell r="D33" t="str">
            <v>YouGov</v>
          </cell>
          <cell r="F33" t="str">
            <v>US</v>
          </cell>
          <cell r="G33" t="str">
            <v>B-</v>
          </cell>
          <cell r="I33">
            <v>43883</v>
          </cell>
          <cell r="J33">
            <v>6498</v>
          </cell>
          <cell r="K33" t="str">
            <v>lv</v>
          </cell>
          <cell r="L33">
            <v>17</v>
          </cell>
          <cell r="M33">
            <v>13</v>
          </cell>
          <cell r="N33">
            <v>0</v>
          </cell>
          <cell r="O33">
            <v>10</v>
          </cell>
          <cell r="P33">
            <v>5</v>
          </cell>
          <cell r="Q33">
            <v>28</v>
          </cell>
          <cell r="R33">
            <v>2</v>
          </cell>
          <cell r="S33">
            <v>19</v>
          </cell>
          <cell r="T33">
            <v>0</v>
          </cell>
          <cell r="AL33">
            <v>6.6246415342830973</v>
          </cell>
          <cell r="CB33" t="str">
            <v>https://drive.google.com/file/d/1OpQxzzYY4MXgQMfo2j_XicB_tEUtt7eI/view</v>
          </cell>
          <cell r="DJ33" t="str">
            <v>Florida</v>
          </cell>
          <cell r="DK33">
            <v>0.2869656230619767</v>
          </cell>
          <cell r="DL33">
            <v>0.25899250629064174</v>
          </cell>
          <cell r="DN33">
            <v>9.1930624975318551E-2</v>
          </cell>
          <cell r="DO33">
            <v>5.5268209104890061E-2</v>
          </cell>
          <cell r="DP33">
            <v>0.19799804602369073</v>
          </cell>
          <cell r="DQ33">
            <v>1.6730317155677184E-2</v>
          </cell>
          <cell r="DR33">
            <v>9.2114673387805268E-2</v>
          </cell>
          <cell r="DS33">
            <v>0</v>
          </cell>
        </row>
        <row r="34">
          <cell r="D34" t="str">
            <v>YouGov</v>
          </cell>
          <cell r="F34" t="str">
            <v>South Carolina</v>
          </cell>
          <cell r="G34" t="str">
            <v>B-</v>
          </cell>
          <cell r="I34">
            <v>43883</v>
          </cell>
          <cell r="J34">
            <v>1238</v>
          </cell>
          <cell r="K34" t="str">
            <v>lv</v>
          </cell>
          <cell r="L34">
            <v>28</v>
          </cell>
          <cell r="M34">
            <v>0</v>
          </cell>
          <cell r="N34">
            <v>0</v>
          </cell>
          <cell r="O34">
            <v>10</v>
          </cell>
          <cell r="P34">
            <v>4</v>
          </cell>
          <cell r="Q34">
            <v>23</v>
          </cell>
          <cell r="R34">
            <v>18</v>
          </cell>
          <cell r="S34">
            <v>12</v>
          </cell>
          <cell r="T34">
            <v>0</v>
          </cell>
          <cell r="AL34">
            <v>24.734567787680419</v>
          </cell>
          <cell r="CB34" t="str">
            <v>https://drive.google.com/file/d/1af1YadukuDouIbnoGHCAkIDgaRAXjr8M/view</v>
          </cell>
          <cell r="DJ34" t="str">
            <v>Illinois</v>
          </cell>
          <cell r="DK34">
            <v>0.19195784845609373</v>
          </cell>
          <cell r="DL34">
            <v>0.17037536870310679</v>
          </cell>
          <cell r="DN34">
            <v>0.14770303275105601</v>
          </cell>
          <cell r="DO34">
            <v>7.7569784002400055E-2</v>
          </cell>
          <cell r="DP34">
            <v>0.29758378561781346</v>
          </cell>
          <cell r="DQ34">
            <v>2.2851802126957681E-2</v>
          </cell>
          <cell r="DR34">
            <v>9.195837834257227E-2</v>
          </cell>
          <cell r="DS34">
            <v>0</v>
          </cell>
        </row>
        <row r="35">
          <cell r="D35" t="str">
            <v>Americana Analytics</v>
          </cell>
          <cell r="F35" t="str">
            <v>Missouri</v>
          </cell>
          <cell r="G35">
            <v>0</v>
          </cell>
          <cell r="I35">
            <v>43882</v>
          </cell>
          <cell r="J35">
            <v>1198</v>
          </cell>
          <cell r="K35" t="str">
            <v>lv</v>
          </cell>
          <cell r="L35">
            <v>22.42</v>
          </cell>
          <cell r="M35">
            <v>17.39</v>
          </cell>
          <cell r="N35">
            <v>0</v>
          </cell>
          <cell r="O35">
            <v>11.22</v>
          </cell>
          <cell r="P35">
            <v>8.75</v>
          </cell>
          <cell r="Q35">
            <v>11.02</v>
          </cell>
          <cell r="R35">
            <v>1.27</v>
          </cell>
          <cell r="S35">
            <v>10.24</v>
          </cell>
          <cell r="T35">
            <v>0</v>
          </cell>
          <cell r="AL35">
            <v>15.70704424730304</v>
          </cell>
          <cell r="CB35" t="str">
            <v>https://bloximages.newyork1.vip.townnews.com/kmov.com/content/tncms/assets/v3/editorial/0/b1/0b1dde3a-582a-11ea-bf4c-1fb275dfcdc2/5e55b447ac2f1.pdf.pdf</v>
          </cell>
          <cell r="DJ35" t="str">
            <v>Georgia</v>
          </cell>
          <cell r="DK35">
            <v>0.31058618290117979</v>
          </cell>
          <cell r="DL35">
            <v>0.21783560636345434</v>
          </cell>
          <cell r="DN35">
            <v>8.6753702610918262E-2</v>
          </cell>
          <cell r="DO35">
            <v>5.0774164384758742E-2</v>
          </cell>
          <cell r="DP35">
            <v>0.24591282337281042</v>
          </cell>
          <cell r="DQ35">
            <v>2.1514362677087378E-2</v>
          </cell>
          <cell r="DR35">
            <v>6.6623157689791088E-2</v>
          </cell>
          <cell r="DS35">
            <v>0</v>
          </cell>
        </row>
        <row r="36">
          <cell r="D36" t="str">
            <v>SoonerPoll.com</v>
          </cell>
          <cell r="F36" t="str">
            <v>Oklahoma</v>
          </cell>
          <cell r="G36" t="str">
            <v>B/C</v>
          </cell>
          <cell r="I36">
            <v>43882</v>
          </cell>
          <cell r="J36">
            <v>409</v>
          </cell>
          <cell r="K36" t="str">
            <v>lv</v>
          </cell>
          <cell r="L36">
            <v>21.2</v>
          </cell>
          <cell r="M36">
            <v>19.8</v>
          </cell>
          <cell r="N36">
            <v>0</v>
          </cell>
          <cell r="O36">
            <v>10.1</v>
          </cell>
          <cell r="P36">
            <v>6.5</v>
          </cell>
          <cell r="Q36">
            <v>12.8</v>
          </cell>
          <cell r="R36">
            <v>0.8</v>
          </cell>
          <cell r="S36">
            <v>8.6999999999999993</v>
          </cell>
          <cell r="T36">
            <v>0</v>
          </cell>
          <cell r="AL36">
            <v>14.326857165961878</v>
          </cell>
          <cell r="CB36" t="str">
            <v>https://soonerpoll.com/wpcontent/uploads/2020/02/News9-6_DemocratPrezPrimary_Final.pdf</v>
          </cell>
          <cell r="DJ36" t="str">
            <v>Alaska</v>
          </cell>
          <cell r="DK36">
            <v>0.23616647700602553</v>
          </cell>
          <cell r="DL36">
            <v>0.13771476370008814</v>
          </cell>
          <cell r="DN36">
            <v>0.11218768201062689</v>
          </cell>
          <cell r="DO36">
            <v>4.448944718796298E-2</v>
          </cell>
          <cell r="DP36">
            <v>0.30211841213211432</v>
          </cell>
          <cell r="DQ36">
            <v>3.1879920743574201E-2</v>
          </cell>
          <cell r="DR36">
            <v>0.13544329721960799</v>
          </cell>
          <cell r="DS36">
            <v>0</v>
          </cell>
        </row>
        <row r="37">
          <cell r="D37" t="str">
            <v>Marist College</v>
          </cell>
          <cell r="F37" t="str">
            <v>South Carolina</v>
          </cell>
          <cell r="G37" t="str">
            <v>A+</v>
          </cell>
          <cell r="I37">
            <v>43882</v>
          </cell>
          <cell r="J37">
            <v>539</v>
          </cell>
          <cell r="K37" t="str">
            <v>lv</v>
          </cell>
          <cell r="L37">
            <v>27</v>
          </cell>
          <cell r="M37">
            <v>0</v>
          </cell>
          <cell r="N37">
            <v>0</v>
          </cell>
          <cell r="O37">
            <v>9</v>
          </cell>
          <cell r="P37">
            <v>5</v>
          </cell>
          <cell r="Q37">
            <v>23</v>
          </cell>
          <cell r="R37">
            <v>15</v>
          </cell>
          <cell r="S37">
            <v>8</v>
          </cell>
          <cell r="T37">
            <v>0</v>
          </cell>
          <cell r="AL37">
            <v>46.505000009607876</v>
          </cell>
          <cell r="CB37" t="str">
            <v>http://maristpoll.marist.edu/wp-content/uploads/2020/02/NBC-News_Marist-Poll_SC-NOS-and-Tables_2002241049.pdf</v>
          </cell>
          <cell r="DJ37" t="str">
            <v>Hawaii</v>
          </cell>
          <cell r="DK37">
            <v>0.16501062030797314</v>
          </cell>
          <cell r="DL37">
            <v>0.15566606021412824</v>
          </cell>
          <cell r="DN37">
            <v>0.10010350688367377</v>
          </cell>
          <cell r="DO37">
            <v>4.2961367697052479E-2</v>
          </cell>
          <cell r="DP37">
            <v>0.35079994925830665</v>
          </cell>
          <cell r="DQ37">
            <v>3.6566280133822023E-2</v>
          </cell>
          <cell r="DR37">
            <v>0.14889221550504353</v>
          </cell>
          <cell r="DS37">
            <v>0</v>
          </cell>
        </row>
        <row r="38">
          <cell r="D38" t="str">
            <v>Marist College</v>
          </cell>
          <cell r="F38" t="str">
            <v>South Carolina</v>
          </cell>
          <cell r="G38" t="str">
            <v>A+</v>
          </cell>
          <cell r="I38">
            <v>43882</v>
          </cell>
          <cell r="J38">
            <v>997</v>
          </cell>
          <cell r="K38" t="str">
            <v>rv</v>
          </cell>
          <cell r="L38">
            <v>25</v>
          </cell>
          <cell r="M38">
            <v>0</v>
          </cell>
          <cell r="N38">
            <v>0</v>
          </cell>
          <cell r="O38">
            <v>9</v>
          </cell>
          <cell r="P38">
            <v>5</v>
          </cell>
          <cell r="Q38">
            <v>24</v>
          </cell>
          <cell r="R38">
            <v>15</v>
          </cell>
          <cell r="S38">
            <v>8</v>
          </cell>
          <cell r="T38">
            <v>0</v>
          </cell>
          <cell r="AL38">
            <v>0</v>
          </cell>
          <cell r="CB38" t="str">
            <v>http://maristpoll.marist.edu/wp-content/uploads/2020/02/NBC-News_Marist-Poll_SC-NOS-and-Tables_2002241049.pdf</v>
          </cell>
          <cell r="DJ38" t="str">
            <v>Louisiana</v>
          </cell>
          <cell r="DK38">
            <v>0.34986070116599993</v>
          </cell>
          <cell r="DL38">
            <v>0.20867028103750077</v>
          </cell>
          <cell r="DN38">
            <v>6.5875762641468771E-2</v>
          </cell>
          <cell r="DO38">
            <v>4.4691189782078519E-2</v>
          </cell>
          <cell r="DP38">
            <v>0.21520279545060311</v>
          </cell>
          <cell r="DQ38">
            <v>2.3289660106039924E-2</v>
          </cell>
          <cell r="DR38">
            <v>9.2409609816309093E-2</v>
          </cell>
          <cell r="DS38">
            <v>0</v>
          </cell>
        </row>
        <row r="39">
          <cell r="D39" t="str">
            <v>Florida Southern College</v>
          </cell>
          <cell r="F39" t="str">
            <v>Florida</v>
          </cell>
          <cell r="G39">
            <v>0</v>
          </cell>
          <cell r="I39">
            <v>43882</v>
          </cell>
          <cell r="J39">
            <v>313</v>
          </cell>
          <cell r="K39" t="str">
            <v>lv</v>
          </cell>
          <cell r="L39">
            <v>22</v>
          </cell>
          <cell r="M39">
            <v>23</v>
          </cell>
          <cell r="N39">
            <v>0</v>
          </cell>
          <cell r="O39">
            <v>9</v>
          </cell>
          <cell r="P39">
            <v>5</v>
          </cell>
          <cell r="Q39">
            <v>18</v>
          </cell>
          <cell r="R39">
            <v>0</v>
          </cell>
          <cell r="S39">
            <v>12</v>
          </cell>
          <cell r="T39">
            <v>0</v>
          </cell>
          <cell r="AL39">
            <v>9.1490805621517968</v>
          </cell>
          <cell r="CB39" t="str">
            <v>https://floridapolitics.com/archives/320403-poll-of-floridas-democratic-presidential-primary-2-24-20</v>
          </cell>
          <cell r="DJ39" t="str">
            <v>Wyoming</v>
          </cell>
          <cell r="DK39">
            <v>0.23976997032450356</v>
          </cell>
          <cell r="DL39">
            <v>0.14008152518510769</v>
          </cell>
          <cell r="DN39">
            <v>0.10794796333415843</v>
          </cell>
          <cell r="DO39">
            <v>4.2986000806047586E-2</v>
          </cell>
          <cell r="DP39">
            <v>0.32007219408322574</v>
          </cell>
          <cell r="DQ39">
            <v>3.0004827186741259E-2</v>
          </cell>
          <cell r="DR39">
            <v>0.11913751908021566</v>
          </cell>
          <cell r="DS39">
            <v>0</v>
          </cell>
        </row>
        <row r="40">
          <cell r="D40" t="str">
            <v>Data for Progress</v>
          </cell>
          <cell r="F40" t="str">
            <v>Nevada</v>
          </cell>
          <cell r="G40" t="str">
            <v>A-</v>
          </cell>
          <cell r="I40">
            <v>43882</v>
          </cell>
          <cell r="J40">
            <v>1010</v>
          </cell>
          <cell r="K40" t="str">
            <v>lv</v>
          </cell>
          <cell r="L40">
            <v>16</v>
          </cell>
          <cell r="M40">
            <v>0</v>
          </cell>
          <cell r="N40">
            <v>0</v>
          </cell>
          <cell r="O40">
            <v>15</v>
          </cell>
          <cell r="P40">
            <v>8</v>
          </cell>
          <cell r="Q40">
            <v>35</v>
          </cell>
          <cell r="R40">
            <v>8</v>
          </cell>
          <cell r="S40">
            <v>16</v>
          </cell>
          <cell r="T40">
            <v>0</v>
          </cell>
          <cell r="AL40">
            <v>43.550099434588333</v>
          </cell>
          <cell r="CB40" t="str">
            <v>http://filesforprogress.org/datasets/2020/2/nv/nv_2_21_2020.pdf</v>
          </cell>
          <cell r="DJ40" t="str">
            <v>Wisconsin</v>
          </cell>
          <cell r="DK40">
            <v>0.1378245125138724</v>
          </cell>
          <cell r="DL40">
            <v>0.17287449359041651</v>
          </cell>
          <cell r="DN40">
            <v>0.1403953358538165</v>
          </cell>
          <cell r="DO40">
            <v>8.8471174717204004E-2</v>
          </cell>
          <cell r="DP40">
            <v>0.3291244850303302</v>
          </cell>
          <cell r="DQ40">
            <v>1.3486512728730173E-2</v>
          </cell>
          <cell r="DR40">
            <v>0.11782348556563023</v>
          </cell>
          <cell r="DS40">
            <v>0</v>
          </cell>
        </row>
        <row r="41">
          <cell r="D41" t="str">
            <v>AtlasIntel</v>
          </cell>
          <cell r="F41" t="str">
            <v>Nevada</v>
          </cell>
          <cell r="G41">
            <v>0</v>
          </cell>
          <cell r="I41">
            <v>43882</v>
          </cell>
          <cell r="J41">
            <v>517</v>
          </cell>
          <cell r="K41" t="str">
            <v>lv</v>
          </cell>
          <cell r="L41">
            <v>11</v>
          </cell>
          <cell r="M41">
            <v>0</v>
          </cell>
          <cell r="N41">
            <v>0</v>
          </cell>
          <cell r="O41">
            <v>14</v>
          </cell>
          <cell r="P41">
            <v>5</v>
          </cell>
          <cell r="Q41">
            <v>38</v>
          </cell>
          <cell r="R41">
            <v>11</v>
          </cell>
          <cell r="S41">
            <v>9</v>
          </cell>
          <cell r="T41">
            <v>0</v>
          </cell>
          <cell r="AL41">
            <v>10.778543293518176</v>
          </cell>
          <cell r="CB41" t="str">
            <v>https://projects.fivethirtyeight.com/polls/20200221_NV.pdf</v>
          </cell>
          <cell r="DJ41" t="str">
            <v>Connecticut</v>
          </cell>
          <cell r="DK41">
            <v>0.16864169525268422</v>
          </cell>
          <cell r="DL41">
            <v>0.16881402793817077</v>
          </cell>
          <cell r="DN41">
            <v>0.13188970005693951</v>
          </cell>
          <cell r="DO41">
            <v>4.2521659090482347E-2</v>
          </cell>
          <cell r="DP41">
            <v>0.30081321569860342</v>
          </cell>
          <cell r="DQ41">
            <v>3.3092401896544658E-2</v>
          </cell>
          <cell r="DR41">
            <v>0.15422730006657501</v>
          </cell>
          <cell r="DS41">
            <v>0</v>
          </cell>
        </row>
        <row r="42">
          <cell r="D42" t="str">
            <v>Siena College</v>
          </cell>
          <cell r="F42" t="str">
            <v>New York</v>
          </cell>
          <cell r="G42" t="str">
            <v>A-</v>
          </cell>
          <cell r="I42">
            <v>43881</v>
          </cell>
          <cell r="J42">
            <v>315</v>
          </cell>
          <cell r="K42" t="str">
            <v>rv</v>
          </cell>
          <cell r="L42">
            <v>13</v>
          </cell>
          <cell r="M42">
            <v>21</v>
          </cell>
          <cell r="N42">
            <v>0</v>
          </cell>
          <cell r="O42">
            <v>9</v>
          </cell>
          <cell r="P42">
            <v>9</v>
          </cell>
          <cell r="Q42">
            <v>25</v>
          </cell>
          <cell r="R42">
            <v>0</v>
          </cell>
          <cell r="S42">
            <v>11</v>
          </cell>
          <cell r="T42">
            <v>0</v>
          </cell>
          <cell r="AL42">
            <v>21.010711039395478</v>
          </cell>
          <cell r="CB42" t="str">
            <v>https://scri.siena.edu/wp-content/uploads/2020/02/SNY0220-Crosstabs-1.pdf</v>
          </cell>
          <cell r="DJ42" t="str">
            <v>Delaware</v>
          </cell>
          <cell r="DK42">
            <v>0.30815504755161183</v>
          </cell>
          <cell r="DL42">
            <v>0.15417940109829104</v>
          </cell>
          <cell r="DN42">
            <v>0.11107077568795162</v>
          </cell>
          <cell r="DO42">
            <v>3.979665812471371E-2</v>
          </cell>
          <cell r="DP42">
            <v>0.25273365890247768</v>
          </cell>
          <cell r="DQ42">
            <v>2.364326313005197E-2</v>
          </cell>
          <cell r="DR42">
            <v>0.11042119550490218</v>
          </cell>
          <cell r="DS42">
            <v>0</v>
          </cell>
        </row>
        <row r="43">
          <cell r="D43" t="str">
            <v>YouGov</v>
          </cell>
          <cell r="F43" t="str">
            <v>Wisconsin</v>
          </cell>
          <cell r="G43" t="str">
            <v>B-</v>
          </cell>
          <cell r="I43">
            <v>43881</v>
          </cell>
          <cell r="J43">
            <v>428</v>
          </cell>
          <cell r="K43" t="str">
            <v>lv</v>
          </cell>
          <cell r="L43">
            <v>12.9</v>
          </cell>
          <cell r="M43">
            <v>13.2</v>
          </cell>
          <cell r="N43">
            <v>0</v>
          </cell>
          <cell r="O43">
            <v>12.2</v>
          </cell>
          <cell r="P43">
            <v>9.1</v>
          </cell>
          <cell r="Q43">
            <v>29.8</v>
          </cell>
          <cell r="R43">
            <v>0</v>
          </cell>
          <cell r="S43">
            <v>11.9</v>
          </cell>
          <cell r="T43">
            <v>0</v>
          </cell>
          <cell r="AL43">
            <v>12.892442535280145</v>
          </cell>
          <cell r="CB43" t="str">
            <v>https://elections.wisc.edu/first-2020-election-survey/</v>
          </cell>
          <cell r="DJ43" t="str">
            <v>Maryland</v>
          </cell>
          <cell r="DK43">
            <v>0.23840657558706688</v>
          </cell>
          <cell r="DL43">
            <v>0.18152976038511223</v>
          </cell>
          <cell r="DN43">
            <v>0.10691044574075789</v>
          </cell>
          <cell r="DO43">
            <v>4.6191308379330338E-2</v>
          </cell>
          <cell r="DP43">
            <v>0.28450389040439555</v>
          </cell>
          <cell r="DQ43">
            <v>2.3591806645232929E-2</v>
          </cell>
          <cell r="DR43">
            <v>0.11886621285810431</v>
          </cell>
          <cell r="DS43">
            <v>0</v>
          </cell>
        </row>
        <row r="44">
          <cell r="D44" t="str">
            <v>YouGov</v>
          </cell>
          <cell r="F44" t="str">
            <v>Michigan</v>
          </cell>
          <cell r="G44" t="str">
            <v>B-</v>
          </cell>
          <cell r="I44">
            <v>43881</v>
          </cell>
          <cell r="J44">
            <v>662</v>
          </cell>
          <cell r="K44" t="str">
            <v>lv</v>
          </cell>
          <cell r="L44">
            <v>16</v>
          </cell>
          <cell r="M44">
            <v>13</v>
          </cell>
          <cell r="N44">
            <v>0</v>
          </cell>
          <cell r="O44">
            <v>11</v>
          </cell>
          <cell r="P44">
            <v>8</v>
          </cell>
          <cell r="Q44">
            <v>25</v>
          </cell>
          <cell r="R44">
            <v>0</v>
          </cell>
          <cell r="S44">
            <v>13</v>
          </cell>
          <cell r="T44">
            <v>0</v>
          </cell>
          <cell r="AL44">
            <v>15.531509199668456</v>
          </cell>
          <cell r="CB44" t="str">
            <v>https://elections.wisc.edu/first-2020-election-survey/</v>
          </cell>
          <cell r="DJ44" t="str">
            <v>New York</v>
          </cell>
          <cell r="DK44">
            <v>0.17972490792847579</v>
          </cell>
          <cell r="DL44">
            <v>0.24155351296321628</v>
          </cell>
          <cell r="DN44">
            <v>0.10537815416021071</v>
          </cell>
          <cell r="DO44">
            <v>6.2940102361310007E-2</v>
          </cell>
          <cell r="DP44">
            <v>0.27316706052562217</v>
          </cell>
          <cell r="DQ44">
            <v>1.7955894276391451E-2</v>
          </cell>
          <cell r="DR44">
            <v>0.11928036778477347</v>
          </cell>
          <cell r="DS44">
            <v>0</v>
          </cell>
        </row>
        <row r="45">
          <cell r="D45" t="str">
            <v>YouGov</v>
          </cell>
          <cell r="F45" t="str">
            <v>Pennsylvania</v>
          </cell>
          <cell r="G45" t="str">
            <v>B-</v>
          </cell>
          <cell r="I45">
            <v>43881</v>
          </cell>
          <cell r="J45">
            <v>537</v>
          </cell>
          <cell r="K45" t="str">
            <v>lv</v>
          </cell>
          <cell r="L45">
            <v>20</v>
          </cell>
          <cell r="M45">
            <v>19</v>
          </cell>
          <cell r="N45">
            <v>0</v>
          </cell>
          <cell r="O45">
            <v>12</v>
          </cell>
          <cell r="P45">
            <v>5</v>
          </cell>
          <cell r="Q45">
            <v>25</v>
          </cell>
          <cell r="R45">
            <v>0</v>
          </cell>
          <cell r="S45">
            <v>9</v>
          </cell>
          <cell r="T45">
            <v>0</v>
          </cell>
          <cell r="AL45">
            <v>14.203811449624215</v>
          </cell>
          <cell r="CB45" t="str">
            <v>https://elections.wisc.edu/first-2020-election-survey/</v>
          </cell>
          <cell r="DJ45" t="str">
            <v>Pennsylvania</v>
          </cell>
          <cell r="DK45">
            <v>0.20419343287281458</v>
          </cell>
          <cell r="DL45">
            <v>0.18160201665825901</v>
          </cell>
          <cell r="DN45">
            <v>0.13776118152361294</v>
          </cell>
          <cell r="DO45">
            <v>6.6371709258486483E-2</v>
          </cell>
          <cell r="DP45">
            <v>0.28964761615478635</v>
          </cell>
          <cell r="DQ45">
            <v>1.4126473153837882E-2</v>
          </cell>
          <cell r="DR45">
            <v>0.10629757037820287</v>
          </cell>
          <cell r="DS45">
            <v>0</v>
          </cell>
        </row>
        <row r="46">
          <cell r="D46" t="str">
            <v>Mason-Dixon Polling &amp; Research Inc.</v>
          </cell>
          <cell r="F46" t="str">
            <v>Minnesota</v>
          </cell>
          <cell r="G46" t="str">
            <v>B+</v>
          </cell>
          <cell r="I46">
            <v>43881</v>
          </cell>
          <cell r="J46">
            <v>500</v>
          </cell>
          <cell r="K46" t="str">
            <v>lv</v>
          </cell>
          <cell r="L46">
            <v>8</v>
          </cell>
          <cell r="M46">
            <v>3</v>
          </cell>
          <cell r="N46">
            <v>0</v>
          </cell>
          <cell r="O46">
            <v>3</v>
          </cell>
          <cell r="P46">
            <v>29</v>
          </cell>
          <cell r="Q46">
            <v>23</v>
          </cell>
          <cell r="R46">
            <v>1</v>
          </cell>
          <cell r="S46">
            <v>11</v>
          </cell>
          <cell r="T46">
            <v>0</v>
          </cell>
          <cell r="AL46">
            <v>24.297086356145684</v>
          </cell>
          <cell r="CB46" t="str">
            <v>http://www.startribune.com/star-tribune-mpr-news-minnesota-poll-results-democratic-primary-klobuchar-sanders-warren-buttigieg-biden/567940781/</v>
          </cell>
          <cell r="DJ46" t="str">
            <v>Rhode Island</v>
          </cell>
          <cell r="DK46">
            <v>0.1548308641726247</v>
          </cell>
          <cell r="DL46">
            <v>0.17282753462323983</v>
          </cell>
          <cell r="DN46">
            <v>0.13511133550737278</v>
          </cell>
          <cell r="DO46">
            <v>4.4357146228678035E-2</v>
          </cell>
          <cell r="DP46">
            <v>0.30300125961246804</v>
          </cell>
          <cell r="DQ46">
            <v>3.3138549040918806E-2</v>
          </cell>
          <cell r="DR46">
            <v>0.15673331081469777</v>
          </cell>
          <cell r="DS46">
            <v>0</v>
          </cell>
        </row>
        <row r="47">
          <cell r="D47" t="str">
            <v>University of Massachusetts Lowell</v>
          </cell>
          <cell r="F47" t="str">
            <v>California</v>
          </cell>
          <cell r="G47" t="str">
            <v>A/B</v>
          </cell>
          <cell r="I47">
            <v>43881</v>
          </cell>
          <cell r="J47">
            <v>450</v>
          </cell>
          <cell r="K47" t="str">
            <v>lv</v>
          </cell>
          <cell r="L47">
            <v>13</v>
          </cell>
          <cell r="M47">
            <v>12</v>
          </cell>
          <cell r="N47">
            <v>0</v>
          </cell>
          <cell r="O47">
            <v>12</v>
          </cell>
          <cell r="P47">
            <v>7</v>
          </cell>
          <cell r="Q47">
            <v>24</v>
          </cell>
          <cell r="R47">
            <v>2</v>
          </cell>
          <cell r="S47">
            <v>16</v>
          </cell>
          <cell r="T47">
            <v>0</v>
          </cell>
          <cell r="AL47">
            <v>23.466062435187357</v>
          </cell>
          <cell r="CB47" t="str">
            <v>https://www.uml.edu/docs/2020-California-topline_tcm18-322536.pdf</v>
          </cell>
          <cell r="DJ47" t="str">
            <v>Guam</v>
          </cell>
          <cell r="DK47">
            <v>0.22712021592698786</v>
          </cell>
          <cell r="DL47">
            <v>0.15615759508270399</v>
          </cell>
          <cell r="DN47">
            <v>0.11079313470518751</v>
          </cell>
          <cell r="DO47">
            <v>5.0969869011949991E-2</v>
          </cell>
          <cell r="DP47">
            <v>0.29853013698313258</v>
          </cell>
          <cell r="DQ47">
            <v>2.2771750094435911E-2</v>
          </cell>
          <cell r="DR47">
            <v>0.13365729819560215</v>
          </cell>
          <cell r="DS47">
            <v>0</v>
          </cell>
        </row>
        <row r="48">
          <cell r="D48" t="str">
            <v>Morning Consult</v>
          </cell>
          <cell r="F48" t="str">
            <v>US</v>
          </cell>
          <cell r="G48" t="str">
            <v>B/C</v>
          </cell>
          <cell r="I48">
            <v>43881</v>
          </cell>
          <cell r="J48">
            <v>2609</v>
          </cell>
          <cell r="K48" t="str">
            <v>lv</v>
          </cell>
          <cell r="L48">
            <v>19</v>
          </cell>
          <cell r="M48">
            <v>17</v>
          </cell>
          <cell r="N48">
            <v>0</v>
          </cell>
          <cell r="O48">
            <v>11</v>
          </cell>
          <cell r="P48">
            <v>5</v>
          </cell>
          <cell r="Q48">
            <v>30</v>
          </cell>
          <cell r="R48">
            <v>3</v>
          </cell>
          <cell r="S48">
            <v>12</v>
          </cell>
          <cell r="T48">
            <v>0</v>
          </cell>
          <cell r="AL48">
            <v>3.7742645045222591</v>
          </cell>
          <cell r="CB48" t="str">
            <v>https://morningconsult.com/2020/02/21/michael-bloomberg-polling-post-debate-las-vegas/</v>
          </cell>
          <cell r="DJ48" t="str">
            <v>Kansas</v>
          </cell>
          <cell r="DK48">
            <v>0.15134714266613886</v>
          </cell>
          <cell r="DL48">
            <v>0.14040499183928262</v>
          </cell>
          <cell r="DN48">
            <v>0.1525836260962935</v>
          </cell>
          <cell r="DO48">
            <v>7.4683794453305613E-2</v>
          </cell>
          <cell r="DP48">
            <v>0.33860116161290155</v>
          </cell>
          <cell r="DQ48">
            <v>1.1304700754128087E-2</v>
          </cell>
          <cell r="DR48">
            <v>0.13107458257794991</v>
          </cell>
          <cell r="DS48">
            <v>0</v>
          </cell>
        </row>
        <row r="49">
          <cell r="D49" t="str">
            <v>Emerson College</v>
          </cell>
          <cell r="F49" t="str">
            <v>Nevada</v>
          </cell>
          <cell r="G49" t="str">
            <v>B-</v>
          </cell>
          <cell r="I49">
            <v>43881</v>
          </cell>
          <cell r="J49">
            <v>425</v>
          </cell>
          <cell r="K49" t="str">
            <v>lv</v>
          </cell>
          <cell r="L49">
            <v>16.100000000000001</v>
          </cell>
          <cell r="M49">
            <v>0</v>
          </cell>
          <cell r="N49">
            <v>0</v>
          </cell>
          <cell r="O49">
            <v>16.899999999999999</v>
          </cell>
          <cell r="P49">
            <v>11</v>
          </cell>
          <cell r="Q49">
            <v>30.4</v>
          </cell>
          <cell r="R49">
            <v>9.8000000000000007</v>
          </cell>
          <cell r="S49">
            <v>12.1</v>
          </cell>
          <cell r="T49">
            <v>0</v>
          </cell>
          <cell r="AL49">
            <v>14.78100943892969</v>
          </cell>
          <cell r="CB49" t="str">
            <v>http://emersonpolling.com/2020/02/20/nevada-2020-sanders-with-comfortable-lead-heading-into-caucus-tight-race-for-second-place/</v>
          </cell>
          <cell r="DJ49" t="str">
            <v>Indiana</v>
          </cell>
          <cell r="DK49">
            <v>0.16848524714950724</v>
          </cell>
          <cell r="DL49">
            <v>0.14411150559471922</v>
          </cell>
          <cell r="DN49">
            <v>0.19711320935705856</v>
          </cell>
          <cell r="DO49">
            <v>7.0151533855157891E-2</v>
          </cell>
          <cell r="DP49">
            <v>0.28297155165650606</v>
          </cell>
          <cell r="DQ49">
            <v>1.1386443135872053E-2</v>
          </cell>
          <cell r="DR49">
            <v>0.12578050925117892</v>
          </cell>
          <cell r="DS49">
            <v>0</v>
          </cell>
        </row>
        <row r="50">
          <cell r="D50" t="str">
            <v>Goucher College</v>
          </cell>
          <cell r="F50" t="str">
            <v>Maryland</v>
          </cell>
          <cell r="G50">
            <v>0</v>
          </cell>
          <cell r="I50">
            <v>43880</v>
          </cell>
          <cell r="J50">
            <v>371</v>
          </cell>
          <cell r="K50" t="str">
            <v>lv</v>
          </cell>
          <cell r="L50">
            <v>18</v>
          </cell>
          <cell r="M50">
            <v>16</v>
          </cell>
          <cell r="N50">
            <v>0</v>
          </cell>
          <cell r="O50">
            <v>7</v>
          </cell>
          <cell r="P50">
            <v>6</v>
          </cell>
          <cell r="Q50">
            <v>24</v>
          </cell>
          <cell r="R50">
            <v>0</v>
          </cell>
          <cell r="S50">
            <v>6</v>
          </cell>
          <cell r="T50">
            <v>0</v>
          </cell>
          <cell r="AL50">
            <v>8.759305354444388</v>
          </cell>
          <cell r="CB50" t="str">
            <v>https://www.goucher.edu/hughes-center/documents/Goucher-College-Poll-Feb-2020-Part-2.pdf</v>
          </cell>
          <cell r="DJ50" t="str">
            <v>Nebraska</v>
          </cell>
          <cell r="DK50">
            <v>0.15921646948054574</v>
          </cell>
          <cell r="DL50">
            <v>0.14462701609812392</v>
          </cell>
          <cell r="DN50">
            <v>0.15243076207922529</v>
          </cell>
          <cell r="DO50">
            <v>7.4284839856977591E-2</v>
          </cell>
          <cell r="DP50">
            <v>0.32990096323014878</v>
          </cell>
          <cell r="DQ50">
            <v>1.1285812137003646E-2</v>
          </cell>
          <cell r="DR50">
            <v>0.12825413711797509</v>
          </cell>
          <cell r="DS50">
            <v>0</v>
          </cell>
        </row>
        <row r="51">
          <cell r="D51" t="str">
            <v>University of Massachusetts Lowell</v>
          </cell>
          <cell r="F51" t="str">
            <v>Massachusetts</v>
          </cell>
          <cell r="G51" t="str">
            <v>A/B</v>
          </cell>
          <cell r="I51">
            <v>43880</v>
          </cell>
          <cell r="J51">
            <v>450</v>
          </cell>
          <cell r="K51" t="str">
            <v>lv</v>
          </cell>
          <cell r="L51">
            <v>14</v>
          </cell>
          <cell r="M51">
            <v>12</v>
          </cell>
          <cell r="N51">
            <v>0</v>
          </cell>
          <cell r="O51">
            <v>15</v>
          </cell>
          <cell r="P51">
            <v>9</v>
          </cell>
          <cell r="Q51">
            <v>21</v>
          </cell>
          <cell r="R51">
            <v>2</v>
          </cell>
          <cell r="S51">
            <v>20</v>
          </cell>
          <cell r="T51">
            <v>0</v>
          </cell>
          <cell r="AL51">
            <v>23.081970767442943</v>
          </cell>
          <cell r="CB51" t="str">
            <v>https://www.uml.edu/docs/2020-Mass-topline_tcm18-322473.pdf</v>
          </cell>
          <cell r="DJ51" t="str">
            <v>West Virginia</v>
          </cell>
          <cell r="DK51">
            <v>0.27144943740131988</v>
          </cell>
          <cell r="DL51">
            <v>0.19832588416330837</v>
          </cell>
          <cell r="DN51">
            <v>0.10003930090973397</v>
          </cell>
          <cell r="DO51">
            <v>5.9160454592762451E-2</v>
          </cell>
          <cell r="DP51">
            <v>0.30269270625013689</v>
          </cell>
          <cell r="DQ51">
            <v>2.2235172663824531E-2</v>
          </cell>
          <cell r="DR51">
            <v>4.6097044018914062E-2</v>
          </cell>
          <cell r="DS51">
            <v>0</v>
          </cell>
        </row>
        <row r="52">
          <cell r="D52" t="str">
            <v>Victory Research</v>
          </cell>
          <cell r="F52" t="str">
            <v>Illinois</v>
          </cell>
          <cell r="G52" t="str">
            <v>B/C</v>
          </cell>
          <cell r="I52">
            <v>43880</v>
          </cell>
          <cell r="J52">
            <v>1208</v>
          </cell>
          <cell r="K52" t="str">
            <v>lv</v>
          </cell>
          <cell r="L52">
            <v>20.3</v>
          </cell>
          <cell r="M52">
            <v>14.5</v>
          </cell>
          <cell r="N52">
            <v>0</v>
          </cell>
          <cell r="O52">
            <v>11.4</v>
          </cell>
          <cell r="P52">
            <v>6.3</v>
          </cell>
          <cell r="Q52">
            <v>25.6</v>
          </cell>
          <cell r="R52">
            <v>3.4</v>
          </cell>
          <cell r="S52">
            <v>6.6</v>
          </cell>
          <cell r="T52">
            <v>0</v>
          </cell>
          <cell r="AL52">
            <v>20.453214597239871</v>
          </cell>
          <cell r="CB52" t="str">
            <v>https://projects.fivethirtyeight.com/polls/20200221_IL.pdf</v>
          </cell>
          <cell r="DJ52" t="str">
            <v>Kentucky</v>
          </cell>
          <cell r="DK52">
            <v>0.22444804008457422</v>
          </cell>
          <cell r="DL52">
            <v>0.19366802417955412</v>
          </cell>
          <cell r="DN52">
            <v>9.1654619181688324E-2</v>
          </cell>
          <cell r="DO52">
            <v>5.4604286623482851E-2</v>
          </cell>
          <cell r="DP52">
            <v>0.29920347696190669</v>
          </cell>
          <cell r="DQ52">
            <v>2.2601993292560813E-2</v>
          </cell>
          <cell r="DR52">
            <v>0.11381955967623304</v>
          </cell>
          <cell r="DS52">
            <v>0</v>
          </cell>
        </row>
        <row r="53">
          <cell r="D53" t="str">
            <v>Winthrop University</v>
          </cell>
          <cell r="F53" t="str">
            <v>South Carolina</v>
          </cell>
          <cell r="G53" t="str">
            <v>A/B</v>
          </cell>
          <cell r="I53">
            <v>43880</v>
          </cell>
          <cell r="J53">
            <v>443</v>
          </cell>
          <cell r="K53" t="str">
            <v>lv</v>
          </cell>
          <cell r="L53">
            <v>24</v>
          </cell>
          <cell r="M53">
            <v>0</v>
          </cell>
          <cell r="N53">
            <v>0</v>
          </cell>
          <cell r="O53">
            <v>7</v>
          </cell>
          <cell r="P53">
            <v>4</v>
          </cell>
          <cell r="Q53">
            <v>19</v>
          </cell>
          <cell r="R53">
            <v>15</v>
          </cell>
          <cell r="S53">
            <v>6</v>
          </cell>
          <cell r="T53">
            <v>1</v>
          </cell>
          <cell r="AL53">
            <v>21.826593573215437</v>
          </cell>
          <cell r="CB53" t="str">
            <v>https://www.winthrop.edu/winthroppoll/current-findings.aspx</v>
          </cell>
          <cell r="DJ53" t="str">
            <v>Oregon</v>
          </cell>
          <cell r="DK53">
            <v>0.19662007737728954</v>
          </cell>
          <cell r="DL53">
            <v>0.14624170495099234</v>
          </cell>
          <cell r="DN53">
            <v>0.11603697329962985</v>
          </cell>
          <cell r="DO53">
            <v>4.5334398778440498E-2</v>
          </cell>
          <cell r="DP53">
            <v>0.32280547215859884</v>
          </cell>
          <cell r="DQ53">
            <v>3.3634696007290604E-2</v>
          </cell>
          <cell r="DR53">
            <v>0.13932667742775834</v>
          </cell>
          <cell r="DS53">
            <v>0</v>
          </cell>
        </row>
        <row r="54">
          <cell r="D54" t="str">
            <v>University of Massachusetts Lowell</v>
          </cell>
          <cell r="F54" t="str">
            <v>Minnesota</v>
          </cell>
          <cell r="G54" t="str">
            <v>A/B</v>
          </cell>
          <cell r="I54">
            <v>43880</v>
          </cell>
          <cell r="J54">
            <v>450</v>
          </cell>
          <cell r="K54" t="str">
            <v>lv</v>
          </cell>
          <cell r="L54">
            <v>9</v>
          </cell>
          <cell r="M54">
            <v>9</v>
          </cell>
          <cell r="N54">
            <v>0</v>
          </cell>
          <cell r="O54">
            <v>10</v>
          </cell>
          <cell r="P54">
            <v>27</v>
          </cell>
          <cell r="Q54">
            <v>21</v>
          </cell>
          <cell r="R54">
            <v>0</v>
          </cell>
          <cell r="S54">
            <v>16</v>
          </cell>
          <cell r="T54">
            <v>0</v>
          </cell>
          <cell r="AL54">
            <v>23.077148413570708</v>
          </cell>
          <cell r="CB54" t="str">
            <v>https://www.uml.edu/docs/2020-MN-topline_tcm18-322443.pdf</v>
          </cell>
          <cell r="DJ54" t="str">
            <v>District of Columbia</v>
          </cell>
          <cell r="DK54">
            <v>0.35835337354861829</v>
          </cell>
          <cell r="DL54">
            <v>0.20102716517985444</v>
          </cell>
          <cell r="DN54">
            <v>5.3277613736915426E-2</v>
          </cell>
          <cell r="DO54">
            <v>3.9826150445257232E-2</v>
          </cell>
          <cell r="DP54">
            <v>0.22908128131557198</v>
          </cell>
          <cell r="DQ54">
            <v>2.388675465264227E-2</v>
          </cell>
          <cell r="DR54">
            <v>9.4547661121140422E-2</v>
          </cell>
          <cell r="DS54">
            <v>0</v>
          </cell>
        </row>
        <row r="55">
          <cell r="D55" t="str">
            <v>Monmouth University</v>
          </cell>
          <cell r="F55" t="str">
            <v>California</v>
          </cell>
          <cell r="G55" t="str">
            <v>A+</v>
          </cell>
          <cell r="I55">
            <v>43880</v>
          </cell>
          <cell r="J55">
            <v>408</v>
          </cell>
          <cell r="K55" t="str">
            <v>lv</v>
          </cell>
          <cell r="L55">
            <v>0</v>
          </cell>
          <cell r="M55">
            <v>31</v>
          </cell>
          <cell r="N55">
            <v>0</v>
          </cell>
          <cell r="O55">
            <v>0</v>
          </cell>
          <cell r="P55">
            <v>0</v>
          </cell>
          <cell r="Q55">
            <v>48</v>
          </cell>
          <cell r="R55">
            <v>0</v>
          </cell>
          <cell r="S55">
            <v>0</v>
          </cell>
          <cell r="T55">
            <v>0</v>
          </cell>
          <cell r="AL55">
            <v>0</v>
          </cell>
          <cell r="CB55" t="str">
            <v>https://www.monmouth.edu/polling-institute/documents/monmouthpoll_ca_022020.pdf/</v>
          </cell>
          <cell r="DJ55" t="str">
            <v>Montana</v>
          </cell>
          <cell r="DK55">
            <v>0.18494497060821999</v>
          </cell>
          <cell r="DL55">
            <v>0.16062000004938987</v>
          </cell>
          <cell r="DN55">
            <v>0.12367203369582122</v>
          </cell>
          <cell r="DO55">
            <v>4.9553037222600016E-2</v>
          </cell>
          <cell r="DP55">
            <v>0.31079519257227561</v>
          </cell>
          <cell r="DQ55">
            <v>3.417217001826528E-2</v>
          </cell>
          <cell r="DR55">
            <v>0.13624259583342793</v>
          </cell>
          <cell r="DS55">
            <v>0</v>
          </cell>
        </row>
        <row r="56">
          <cell r="D56" t="str">
            <v>Monmouth University</v>
          </cell>
          <cell r="F56" t="str">
            <v>California</v>
          </cell>
          <cell r="G56" t="str">
            <v>A+</v>
          </cell>
          <cell r="I56">
            <v>43880</v>
          </cell>
          <cell r="J56">
            <v>408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24</v>
          </cell>
          <cell r="Q56">
            <v>54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https://www.monmouth.edu/polling-institute/documents/monmouthpoll_ca_022020.pdf/</v>
          </cell>
          <cell r="DJ56" t="str">
            <v>New Jersey</v>
          </cell>
          <cell r="DK56">
            <v>0.16837888966134285</v>
          </cell>
          <cell r="DL56">
            <v>0.21904238104189236</v>
          </cell>
          <cell r="DN56">
            <v>0.12490476792435394</v>
          </cell>
          <cell r="DO56">
            <v>4.4856357519498312E-2</v>
          </cell>
          <cell r="DP56">
            <v>0.30488559361731954</v>
          </cell>
          <cell r="DQ56">
            <v>2.2698925785128131E-2</v>
          </cell>
          <cell r="DR56">
            <v>0.11523308445046483</v>
          </cell>
          <cell r="DS56">
            <v>0</v>
          </cell>
        </row>
        <row r="57">
          <cell r="D57" t="str">
            <v>Monmouth University</v>
          </cell>
          <cell r="F57" t="str">
            <v>California</v>
          </cell>
          <cell r="G57" t="str">
            <v>A+</v>
          </cell>
          <cell r="I57">
            <v>43880</v>
          </cell>
          <cell r="J57">
            <v>408</v>
          </cell>
          <cell r="K57" t="str">
            <v>lv</v>
          </cell>
          <cell r="L57">
            <v>0</v>
          </cell>
          <cell r="M57">
            <v>0</v>
          </cell>
          <cell r="N57">
            <v>0</v>
          </cell>
          <cell r="O57">
            <v>26</v>
          </cell>
          <cell r="P57">
            <v>0</v>
          </cell>
          <cell r="Q57">
            <v>51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https://www.monmouth.edu/polling-institute/documents/monmouthpoll_ca_022020.pdf/</v>
          </cell>
          <cell r="DJ57" t="str">
            <v>New Mexico</v>
          </cell>
          <cell r="DK57">
            <v>0.16746734278941183</v>
          </cell>
          <cell r="DL57">
            <v>0.15423373443969426</v>
          </cell>
          <cell r="DN57">
            <v>0.11079210365823067</v>
          </cell>
          <cell r="DO57">
            <v>4.7494016148618333E-2</v>
          </cell>
          <cell r="DP57">
            <v>0.36813325346517772</v>
          </cell>
          <cell r="DQ57">
            <v>3.0452350283023621E-2</v>
          </cell>
          <cell r="DR57">
            <v>0.12142719921584356</v>
          </cell>
          <cell r="DS57">
            <v>0</v>
          </cell>
        </row>
        <row r="58">
          <cell r="D58" t="str">
            <v>Monmouth University</v>
          </cell>
          <cell r="F58" t="str">
            <v>California</v>
          </cell>
          <cell r="G58" t="str">
            <v>A+</v>
          </cell>
          <cell r="I58">
            <v>43880</v>
          </cell>
          <cell r="J58">
            <v>408</v>
          </cell>
          <cell r="K58" t="str">
            <v>lv</v>
          </cell>
          <cell r="L58">
            <v>36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44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B58" t="str">
            <v>https://www.monmouth.edu/polling-institute/documents/monmouthpoll_ca_022020.pdf/</v>
          </cell>
          <cell r="DJ58" t="str">
            <v>South Dakota</v>
          </cell>
          <cell r="DK58">
            <v>0.15622827898829275</v>
          </cell>
          <cell r="DL58">
            <v>0.14581149404350174</v>
          </cell>
          <cell r="DN58">
            <v>0.1546761153496603</v>
          </cell>
          <cell r="DO58">
            <v>7.603426813299087E-2</v>
          </cell>
          <cell r="DP58">
            <v>0.3273593584763167</v>
          </cell>
          <cell r="DQ58">
            <v>1.0989370756074665E-2</v>
          </cell>
          <cell r="DR58">
            <v>0.128901114253163</v>
          </cell>
          <cell r="DS58">
            <v>0</v>
          </cell>
        </row>
        <row r="59">
          <cell r="D59" t="str">
            <v>Monmouth University</v>
          </cell>
          <cell r="F59" t="str">
            <v>California</v>
          </cell>
          <cell r="G59" t="str">
            <v>A+</v>
          </cell>
          <cell r="I59">
            <v>43880</v>
          </cell>
          <cell r="J59">
            <v>408</v>
          </cell>
          <cell r="K59" t="str">
            <v>lv</v>
          </cell>
          <cell r="L59">
            <v>17</v>
          </cell>
          <cell r="M59">
            <v>13</v>
          </cell>
          <cell r="N59">
            <v>0</v>
          </cell>
          <cell r="O59">
            <v>9</v>
          </cell>
          <cell r="P59">
            <v>4</v>
          </cell>
          <cell r="Q59">
            <v>24</v>
          </cell>
          <cell r="R59">
            <v>5</v>
          </cell>
          <cell r="S59">
            <v>10</v>
          </cell>
          <cell r="T59">
            <v>0</v>
          </cell>
          <cell r="AL59">
            <v>38.679022012994785</v>
          </cell>
          <cell r="CB59" t="str">
            <v>https://www.monmouth.edu/polling-institute/documents/monmouthpoll_ca_022020.pdf/</v>
          </cell>
          <cell r="DJ59" t="str">
            <v>Virgin Islands</v>
          </cell>
          <cell r="DK59">
            <v>0.22712021592698786</v>
          </cell>
          <cell r="DL59">
            <v>0.15615759508270399</v>
          </cell>
          <cell r="DN59">
            <v>0.11079313470518751</v>
          </cell>
          <cell r="DO59">
            <v>5.0969869011949991E-2</v>
          </cell>
          <cell r="DP59">
            <v>0.29853013698313258</v>
          </cell>
          <cell r="DQ59">
            <v>2.2771750094435911E-2</v>
          </cell>
          <cell r="DR59">
            <v>0.13365729819560215</v>
          </cell>
          <cell r="DS59">
            <v>0</v>
          </cell>
        </row>
        <row r="60">
          <cell r="D60" t="str">
            <v>St. Pete Polls</v>
          </cell>
          <cell r="F60" t="str">
            <v>Florida</v>
          </cell>
          <cell r="G60" t="str">
            <v>C+</v>
          </cell>
          <cell r="I60">
            <v>43880</v>
          </cell>
          <cell r="J60">
            <v>2412</v>
          </cell>
          <cell r="K60" t="str">
            <v>lv</v>
          </cell>
          <cell r="L60">
            <v>26.5</v>
          </cell>
          <cell r="M60">
            <v>31.7</v>
          </cell>
          <cell r="N60">
            <v>0</v>
          </cell>
          <cell r="O60">
            <v>7.7</v>
          </cell>
          <cell r="P60">
            <v>6.9</v>
          </cell>
          <cell r="Q60">
            <v>11.4</v>
          </cell>
          <cell r="R60">
            <v>1.5</v>
          </cell>
          <cell r="S60">
            <v>4.5999999999999996</v>
          </cell>
          <cell r="T60">
            <v>0</v>
          </cell>
          <cell r="AL60">
            <v>3.026136497651176</v>
          </cell>
          <cell r="CB60" t="str">
            <v>http://stpetepolls.org/files/StPetePolls_2020_State_DEMprimaryFebruary19_Z8U3J.pdf</v>
          </cell>
          <cell r="DJ60" t="str">
            <v>Puerto Rico</v>
          </cell>
          <cell r="DK60">
            <v>0.26845608150862404</v>
          </cell>
          <cell r="DL60">
            <v>0.14780583133767061</v>
          </cell>
          <cell r="DN60">
            <v>0.10486759464330758</v>
          </cell>
          <cell r="DO60">
            <v>4.8243851722316065E-2</v>
          </cell>
          <cell r="DP60">
            <v>0.28256387435251828</v>
          </cell>
          <cell r="DQ60">
            <v>2.1553850467146279E-2</v>
          </cell>
          <cell r="DR60">
            <v>0.12650891596841721</v>
          </cell>
          <cell r="DS60">
            <v>0</v>
          </cell>
        </row>
        <row r="61">
          <cell r="D61" t="str">
            <v>Elway Research</v>
          </cell>
          <cell r="F61" t="str">
            <v>Washington</v>
          </cell>
          <cell r="G61" t="str">
            <v>A/B</v>
          </cell>
          <cell r="I61">
            <v>43879</v>
          </cell>
          <cell r="J61">
            <v>404</v>
          </cell>
          <cell r="K61" t="str">
            <v>lv</v>
          </cell>
          <cell r="L61">
            <v>10</v>
          </cell>
          <cell r="M61">
            <v>15</v>
          </cell>
          <cell r="N61">
            <v>0</v>
          </cell>
          <cell r="O61">
            <v>9</v>
          </cell>
          <cell r="P61">
            <v>11</v>
          </cell>
          <cell r="Q61">
            <v>21</v>
          </cell>
          <cell r="R61">
            <v>0</v>
          </cell>
          <cell r="S61">
            <v>11</v>
          </cell>
          <cell r="T61">
            <v>0</v>
          </cell>
          <cell r="AL61">
            <v>24.979422927194822</v>
          </cell>
          <cell r="CB61" t="str">
            <v>https://crosscut.com/sites/default/files/files/crosscutelway0220.pdf</v>
          </cell>
        </row>
        <row r="62">
          <cell r="D62" t="str">
            <v>YouGov</v>
          </cell>
          <cell r="F62" t="str">
            <v>Texas</v>
          </cell>
          <cell r="G62" t="str">
            <v>B-</v>
          </cell>
          <cell r="I62">
            <v>43879</v>
          </cell>
          <cell r="J62">
            <v>1352</v>
          </cell>
          <cell r="K62" t="str">
            <v>lv</v>
          </cell>
          <cell r="L62">
            <v>20.399999999999999</v>
          </cell>
          <cell r="M62">
            <v>12.2</v>
          </cell>
          <cell r="N62">
            <v>0</v>
          </cell>
          <cell r="O62">
            <v>10.8</v>
          </cell>
          <cell r="P62">
            <v>6.5</v>
          </cell>
          <cell r="Q62">
            <v>20.100000000000001</v>
          </cell>
          <cell r="R62">
            <v>1</v>
          </cell>
          <cell r="S62">
            <v>16.600000000000001</v>
          </cell>
          <cell r="T62">
            <v>0</v>
          </cell>
          <cell r="AL62">
            <v>19.961468329409986</v>
          </cell>
          <cell r="CB62" t="str">
            <v>https://uh.edu/hobby/texasprimary2020/icons/texaspresidentialvote.pdf</v>
          </cell>
        </row>
        <row r="63">
          <cell r="D63" t="str">
            <v>Tel Opinion Research</v>
          </cell>
          <cell r="F63" t="str">
            <v>Florida</v>
          </cell>
          <cell r="G63" t="str">
            <v>B/C</v>
          </cell>
          <cell r="I63">
            <v>43879</v>
          </cell>
          <cell r="J63">
            <v>800</v>
          </cell>
          <cell r="K63" t="str">
            <v>lv</v>
          </cell>
          <cell r="L63">
            <v>20</v>
          </cell>
          <cell r="M63">
            <v>26</v>
          </cell>
          <cell r="N63">
            <v>0</v>
          </cell>
          <cell r="O63">
            <v>8</v>
          </cell>
          <cell r="P63">
            <v>5</v>
          </cell>
          <cell r="Q63">
            <v>13</v>
          </cell>
          <cell r="R63">
            <v>2</v>
          </cell>
          <cell r="S63">
            <v>7</v>
          </cell>
          <cell r="T63">
            <v>1</v>
          </cell>
          <cell r="AL63">
            <v>16.696931809027909</v>
          </cell>
          <cell r="CB63" t="str">
            <v>https://www.politico.com/f/?id=00000170-63be-d956-a770-f7bf93630000</v>
          </cell>
        </row>
        <row r="64">
          <cell r="D64" t="str">
            <v>University of Massachusetts Lowell</v>
          </cell>
          <cell r="F64" t="str">
            <v>Texas</v>
          </cell>
          <cell r="G64" t="str">
            <v>A/B</v>
          </cell>
          <cell r="I64">
            <v>43879</v>
          </cell>
          <cell r="J64">
            <v>600</v>
          </cell>
          <cell r="K64" t="str">
            <v>lv</v>
          </cell>
          <cell r="L64">
            <v>20</v>
          </cell>
          <cell r="M64">
            <v>18</v>
          </cell>
          <cell r="N64">
            <v>0</v>
          </cell>
          <cell r="O64">
            <v>7</v>
          </cell>
          <cell r="P64">
            <v>9</v>
          </cell>
          <cell r="Q64">
            <v>23</v>
          </cell>
          <cell r="R64">
            <v>2</v>
          </cell>
          <cell r="S64">
            <v>14</v>
          </cell>
          <cell r="T64">
            <v>0</v>
          </cell>
          <cell r="AL64">
            <v>26.294694619686361</v>
          </cell>
          <cell r="CB64" t="str">
            <v>https://www.uml.edu/docs/2020-TX-topline_tcm18-322450.pdf</v>
          </cell>
        </row>
        <row r="65">
          <cell r="D65" t="str">
            <v>University of Massachusetts Lowell</v>
          </cell>
          <cell r="F65" t="str">
            <v>North Carolina</v>
          </cell>
          <cell r="G65" t="str">
            <v>A/B</v>
          </cell>
          <cell r="I65">
            <v>43879</v>
          </cell>
          <cell r="J65">
            <v>450</v>
          </cell>
          <cell r="K65" t="str">
            <v>lv</v>
          </cell>
          <cell r="L65">
            <v>16</v>
          </cell>
          <cell r="M65">
            <v>19</v>
          </cell>
          <cell r="N65">
            <v>0</v>
          </cell>
          <cell r="O65">
            <v>10</v>
          </cell>
          <cell r="P65">
            <v>7</v>
          </cell>
          <cell r="Q65">
            <v>23</v>
          </cell>
          <cell r="R65">
            <v>3</v>
          </cell>
          <cell r="S65">
            <v>13</v>
          </cell>
          <cell r="T65">
            <v>0</v>
          </cell>
          <cell r="AL65">
            <v>22.706384135975252</v>
          </cell>
          <cell r="CB65" t="str">
            <v>https://www.uml.edu/docs/2020-NC-topline_tcm18-322447.pdf</v>
          </cell>
        </row>
        <row r="66">
          <cell r="D66" t="str">
            <v>University of Massachusetts Lowell</v>
          </cell>
          <cell r="F66" t="str">
            <v>South Carolina</v>
          </cell>
          <cell r="G66" t="str">
            <v>A/B</v>
          </cell>
          <cell r="I66">
            <v>43879</v>
          </cell>
          <cell r="J66">
            <v>400</v>
          </cell>
          <cell r="K66" t="str">
            <v>lv</v>
          </cell>
          <cell r="L66">
            <v>23</v>
          </cell>
          <cell r="M66">
            <v>0</v>
          </cell>
          <cell r="N66">
            <v>0</v>
          </cell>
          <cell r="O66">
            <v>11</v>
          </cell>
          <cell r="P66">
            <v>9</v>
          </cell>
          <cell r="Q66">
            <v>21</v>
          </cell>
          <cell r="R66">
            <v>13</v>
          </cell>
          <cell r="S66">
            <v>11</v>
          </cell>
          <cell r="T66">
            <v>0</v>
          </cell>
          <cell r="AL66">
            <v>20.249900471217117</v>
          </cell>
          <cell r="CB66" t="str">
            <v>https://www.uml.edu/docs/2020-SC-Primary-topline_tcm18-322374.pdf</v>
          </cell>
        </row>
        <row r="67">
          <cell r="D67" t="str">
            <v>YouGov</v>
          </cell>
          <cell r="F67" t="str">
            <v>US</v>
          </cell>
          <cell r="G67" t="str">
            <v>B-</v>
          </cell>
          <cell r="I67">
            <v>43879</v>
          </cell>
          <cell r="J67">
            <v>555</v>
          </cell>
          <cell r="K67" t="str">
            <v>lv</v>
          </cell>
          <cell r="L67">
            <v>18</v>
          </cell>
          <cell r="M67">
            <v>12</v>
          </cell>
          <cell r="N67">
            <v>0</v>
          </cell>
          <cell r="O67">
            <v>11</v>
          </cell>
          <cell r="P67">
            <v>7</v>
          </cell>
          <cell r="Q67">
            <v>24</v>
          </cell>
          <cell r="R67">
            <v>2</v>
          </cell>
          <cell r="S67">
            <v>16</v>
          </cell>
          <cell r="T67">
            <v>0</v>
          </cell>
          <cell r="AL67">
            <v>0.59160310913820768</v>
          </cell>
          <cell r="CB67" t="str">
            <v>https://d25d2506sfb94s.cloudfront.net/cumulus_uploads/document/m3wzkd0n59/econTabReport.pdf</v>
          </cell>
        </row>
        <row r="68">
          <cell r="D68" t="str">
            <v>Evan Falchuk and Lou DiNatale</v>
          </cell>
          <cell r="F68" t="str">
            <v>Massachusetts</v>
          </cell>
          <cell r="G68">
            <v>0</v>
          </cell>
          <cell r="I68">
            <v>43879</v>
          </cell>
          <cell r="J68">
            <v>453</v>
          </cell>
          <cell r="K68" t="str">
            <v>lv</v>
          </cell>
          <cell r="L68">
            <v>13</v>
          </cell>
          <cell r="M68">
            <v>12.6</v>
          </cell>
          <cell r="N68">
            <v>0</v>
          </cell>
          <cell r="O68">
            <v>13.1</v>
          </cell>
          <cell r="P68">
            <v>13.8</v>
          </cell>
          <cell r="Q68">
            <v>17.399999999999999</v>
          </cell>
          <cell r="R68">
            <v>2.2999999999999998</v>
          </cell>
          <cell r="S68">
            <v>16.3</v>
          </cell>
          <cell r="T68">
            <v>0</v>
          </cell>
          <cell r="AL68">
            <v>9.7185326947390021</v>
          </cell>
          <cell r="CB68" t="str">
            <v>https://projects.fivethirtyeight.com/polls/20200218_MA.xlsx</v>
          </cell>
        </row>
        <row r="69">
          <cell r="D69" t="str">
            <v>Emerson College</v>
          </cell>
          <cell r="F69" t="str">
            <v>US</v>
          </cell>
          <cell r="G69" t="str">
            <v>B-</v>
          </cell>
          <cell r="I69">
            <v>43879</v>
          </cell>
          <cell r="J69">
            <v>573</v>
          </cell>
          <cell r="K69" t="str">
            <v>lv</v>
          </cell>
          <cell r="L69">
            <v>22.3</v>
          </cell>
          <cell r="M69">
            <v>13.6</v>
          </cell>
          <cell r="N69">
            <v>0</v>
          </cell>
          <cell r="O69">
            <v>7.7</v>
          </cell>
          <cell r="P69">
            <v>5.8</v>
          </cell>
          <cell r="Q69">
            <v>28.8</v>
          </cell>
          <cell r="R69">
            <v>2.6</v>
          </cell>
          <cell r="S69">
            <v>11.5</v>
          </cell>
          <cell r="T69">
            <v>0</v>
          </cell>
          <cell r="AL69">
            <v>16.185586302978301</v>
          </cell>
          <cell r="CB69" t="str">
            <v>http://emersonpolling.com/2020/02/19/february-national-poll-sanders-takes-the-lead-for-democratic-nomination-bloomberg-on-the-rise/</v>
          </cell>
        </row>
        <row r="70">
          <cell r="D70" t="str">
            <v>Southern Illinois University</v>
          </cell>
          <cell r="F70" t="str">
            <v>Illinois</v>
          </cell>
          <cell r="G70">
            <v>0</v>
          </cell>
          <cell r="I70">
            <v>43878</v>
          </cell>
          <cell r="J70">
            <v>475</v>
          </cell>
          <cell r="K70" t="str">
            <v>lv</v>
          </cell>
          <cell r="L70">
            <v>14</v>
          </cell>
          <cell r="M70">
            <v>17</v>
          </cell>
          <cell r="N70">
            <v>0</v>
          </cell>
          <cell r="O70">
            <v>13</v>
          </cell>
          <cell r="P70">
            <v>8</v>
          </cell>
          <cell r="Q70">
            <v>22</v>
          </cell>
          <cell r="R70">
            <v>1</v>
          </cell>
          <cell r="S70">
            <v>6</v>
          </cell>
          <cell r="T70">
            <v>1</v>
          </cell>
          <cell r="AL70">
            <v>9.3004202411880339</v>
          </cell>
          <cell r="CB70" t="str">
            <v>https://paulsimoninstitute.siu.edu/_common/documents/opinion-polling/simon-institute-poll/2020/PSPPI-Simon-Poll-2020-Election-Job-Approval.pdf</v>
          </cell>
        </row>
        <row r="71">
          <cell r="D71" t="str">
            <v>ABC News/Washington Post</v>
          </cell>
          <cell r="F71" t="str">
            <v>US</v>
          </cell>
          <cell r="G71" t="str">
            <v>A+</v>
          </cell>
          <cell r="I71">
            <v>43878</v>
          </cell>
          <cell r="J71">
            <v>350</v>
          </cell>
          <cell r="K71" t="str">
            <v>lv</v>
          </cell>
          <cell r="L71">
            <v>15</v>
          </cell>
          <cell r="M71">
            <v>15</v>
          </cell>
          <cell r="N71">
            <v>0</v>
          </cell>
          <cell r="O71">
            <v>9</v>
          </cell>
          <cell r="P71">
            <v>7</v>
          </cell>
          <cell r="Q71">
            <v>33</v>
          </cell>
          <cell r="R71">
            <v>2</v>
          </cell>
          <cell r="S71">
            <v>13</v>
          </cell>
          <cell r="T71">
            <v>0</v>
          </cell>
          <cell r="AL71">
            <v>32.995521991106195</v>
          </cell>
          <cell r="CB71" t="str">
            <v>https://docs.google.com/spreadsheets/d/1wB1N64r9A3Qwij9ds3b2jzdqvcPRWdgDbtEVY30troQ/edit</v>
          </cell>
        </row>
        <row r="72">
          <cell r="D72" t="str">
            <v>ABC News/Washington Post</v>
          </cell>
          <cell r="F72" t="str">
            <v>US</v>
          </cell>
          <cell r="G72" t="str">
            <v>A+</v>
          </cell>
          <cell r="I72">
            <v>43878</v>
          </cell>
          <cell r="J72">
            <v>408</v>
          </cell>
          <cell r="K72" t="str">
            <v>rv</v>
          </cell>
          <cell r="L72">
            <v>16</v>
          </cell>
          <cell r="M72">
            <v>14</v>
          </cell>
          <cell r="N72">
            <v>0</v>
          </cell>
          <cell r="O72">
            <v>8</v>
          </cell>
          <cell r="P72">
            <v>7</v>
          </cell>
          <cell r="Q72">
            <v>32</v>
          </cell>
          <cell r="R72">
            <v>2</v>
          </cell>
          <cell r="S72">
            <v>12</v>
          </cell>
          <cell r="T72">
            <v>0</v>
          </cell>
          <cell r="AL72">
            <v>0</v>
          </cell>
          <cell r="CB72" t="str">
            <v>https://www.washingtonpost.com/context/washington-post-abc-news-poll-feb-14-17-2020/99074fb9-691e-4399-af1e-e6534d53a9d8/</v>
          </cell>
        </row>
        <row r="73">
          <cell r="D73" t="str">
            <v>ABC News/Washington Post</v>
          </cell>
          <cell r="F73" t="str">
            <v>US</v>
          </cell>
          <cell r="G73" t="str">
            <v>A+</v>
          </cell>
          <cell r="I73">
            <v>43878</v>
          </cell>
          <cell r="J73">
            <v>466</v>
          </cell>
          <cell r="K73" t="str">
            <v>a</v>
          </cell>
          <cell r="L73">
            <v>17</v>
          </cell>
          <cell r="M73">
            <v>14</v>
          </cell>
          <cell r="N73">
            <v>0</v>
          </cell>
          <cell r="O73">
            <v>7</v>
          </cell>
          <cell r="P73">
            <v>6</v>
          </cell>
          <cell r="Q73">
            <v>32</v>
          </cell>
          <cell r="R73">
            <v>2</v>
          </cell>
          <cell r="S73">
            <v>11</v>
          </cell>
          <cell r="T73">
            <v>0</v>
          </cell>
          <cell r="AL73">
            <v>0</v>
          </cell>
          <cell r="CB73" t="str">
            <v>https://www.washingtonpost.com/context/washington-post-abc-news-poll-feb-14-17-2020/99074fb9-691e-4399-af1e-e6534d53a9d8/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43878</v>
          </cell>
          <cell r="J74">
            <v>15974</v>
          </cell>
          <cell r="K74" t="str">
            <v>lv</v>
          </cell>
          <cell r="L74">
            <v>19</v>
          </cell>
          <cell r="M74">
            <v>20</v>
          </cell>
          <cell r="N74">
            <v>0</v>
          </cell>
          <cell r="O74">
            <v>12</v>
          </cell>
          <cell r="P74">
            <v>6</v>
          </cell>
          <cell r="Q74">
            <v>28</v>
          </cell>
          <cell r="R74">
            <v>3</v>
          </cell>
          <cell r="S74">
            <v>10</v>
          </cell>
          <cell r="T74">
            <v>0</v>
          </cell>
          <cell r="AL74">
            <v>1.9396776367566899</v>
          </cell>
          <cell r="CB74" t="str">
            <v>https://morningconsult.com/2020-democratic-primary/</v>
          </cell>
        </row>
        <row r="75">
          <cell r="D75" t="str">
            <v>Public Policy Institute of California</v>
          </cell>
          <cell r="F75" t="str">
            <v>California</v>
          </cell>
          <cell r="G75" t="str">
            <v>A/B</v>
          </cell>
          <cell r="I75">
            <v>43878</v>
          </cell>
          <cell r="J75">
            <v>573</v>
          </cell>
          <cell r="K75" t="str">
            <v>lv</v>
          </cell>
          <cell r="L75">
            <v>14</v>
          </cell>
          <cell r="M75">
            <v>12</v>
          </cell>
          <cell r="N75">
            <v>0</v>
          </cell>
          <cell r="O75">
            <v>12</v>
          </cell>
          <cell r="P75">
            <v>5</v>
          </cell>
          <cell r="Q75">
            <v>32</v>
          </cell>
          <cell r="R75">
            <v>3</v>
          </cell>
          <cell r="S75">
            <v>13</v>
          </cell>
          <cell r="T75">
            <v>0</v>
          </cell>
          <cell r="AL75">
            <v>23.406094837301481</v>
          </cell>
          <cell r="CB75" t="str">
            <v>https://www.ppic.org/wp-content/uploads/crosstabs-time-trends-methodology-0220.pdf</v>
          </cell>
        </row>
        <row r="76">
          <cell r="D76" t="str">
            <v>SurveyUSA</v>
          </cell>
          <cell r="F76" t="str">
            <v>US</v>
          </cell>
          <cell r="G76" t="str">
            <v>A</v>
          </cell>
          <cell r="I76">
            <v>43878</v>
          </cell>
          <cell r="J76">
            <v>1022</v>
          </cell>
          <cell r="K76" t="str">
            <v>lv</v>
          </cell>
          <cell r="L76">
            <v>18</v>
          </cell>
          <cell r="M76">
            <v>18</v>
          </cell>
          <cell r="N76">
            <v>0</v>
          </cell>
          <cell r="O76">
            <v>12</v>
          </cell>
          <cell r="P76">
            <v>4</v>
          </cell>
          <cell r="Q76">
            <v>29</v>
          </cell>
          <cell r="R76">
            <v>2</v>
          </cell>
          <cell r="S76">
            <v>10</v>
          </cell>
          <cell r="T76">
            <v>0</v>
          </cell>
          <cell r="AL76">
            <v>48.737931834028174</v>
          </cell>
          <cell r="CB76" t="str">
            <v>http://www.surveyusa.com/client/PollReport.aspx?g=e7feecd9-5374-42de-bfff-d16dba2dae6a</v>
          </cell>
        </row>
        <row r="77">
          <cell r="D77" t="str">
            <v>NBC News/Wall Street Journal</v>
          </cell>
          <cell r="F77" t="str">
            <v>US</v>
          </cell>
          <cell r="G77" t="str">
            <v>A/B</v>
          </cell>
          <cell r="I77">
            <v>43878</v>
          </cell>
          <cell r="J77">
            <v>426</v>
          </cell>
          <cell r="K77" t="str">
            <v>lv</v>
          </cell>
          <cell r="L77">
            <v>0</v>
          </cell>
          <cell r="M77">
            <v>0</v>
          </cell>
          <cell r="N77">
            <v>0</v>
          </cell>
          <cell r="O77">
            <v>38</v>
          </cell>
          <cell r="P77">
            <v>0</v>
          </cell>
          <cell r="Q77">
            <v>54</v>
          </cell>
          <cell r="R77">
            <v>0</v>
          </cell>
          <cell r="S77">
            <v>0</v>
          </cell>
          <cell r="T77">
            <v>0</v>
          </cell>
          <cell r="AL77">
            <v>0</v>
          </cell>
          <cell r="CB77" t="str">
            <v>https://www.nbcnews.com/politics/meet-the-press/nbc-news-wsj-poll-sanders-opens-double-digit-national-lead-n1138191</v>
          </cell>
        </row>
        <row r="78">
          <cell r="D78" t="str">
            <v>NBC News/Wall Street Journal</v>
          </cell>
          <cell r="F78" t="str">
            <v>US</v>
          </cell>
          <cell r="G78" t="str">
            <v>A/B</v>
          </cell>
          <cell r="I78">
            <v>43878</v>
          </cell>
          <cell r="J78">
            <v>426</v>
          </cell>
          <cell r="K78" t="str">
            <v>lv</v>
          </cell>
          <cell r="L78">
            <v>0</v>
          </cell>
          <cell r="M78">
            <v>37</v>
          </cell>
          <cell r="N78">
            <v>0</v>
          </cell>
          <cell r="O78">
            <v>0</v>
          </cell>
          <cell r="P78">
            <v>0</v>
          </cell>
          <cell r="Q78">
            <v>57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  <cell r="CB78" t="str">
            <v>https://www.nbcnews.com/politics/meet-the-press/nbc-news-wsj-poll-sanders-opens-double-digit-national-lead-n1138191</v>
          </cell>
        </row>
        <row r="79">
          <cell r="D79" t="str">
            <v>NBC News/Wall Street Journal</v>
          </cell>
          <cell r="F79" t="str">
            <v>US</v>
          </cell>
          <cell r="G79" t="str">
            <v>A/B</v>
          </cell>
          <cell r="I79">
            <v>43878</v>
          </cell>
          <cell r="J79">
            <v>426</v>
          </cell>
          <cell r="K79" t="str">
            <v>lv</v>
          </cell>
          <cell r="L79">
            <v>15</v>
          </cell>
          <cell r="M79">
            <v>14</v>
          </cell>
          <cell r="N79">
            <v>0</v>
          </cell>
          <cell r="O79">
            <v>13</v>
          </cell>
          <cell r="P79">
            <v>7</v>
          </cell>
          <cell r="Q79">
            <v>27</v>
          </cell>
          <cell r="R79">
            <v>2</v>
          </cell>
          <cell r="S79">
            <v>14</v>
          </cell>
          <cell r="T79">
            <v>0</v>
          </cell>
          <cell r="AL79">
            <v>22.417459326916472</v>
          </cell>
          <cell r="CB79" t="str">
            <v>https://www.nbcnews.com/politics/meet-the-press/nbc-news-wsj-poll-sanders-opens-double-digit-national-lead-n1138191</v>
          </cell>
        </row>
        <row r="80">
          <cell r="D80" t="str">
            <v>Ipsos</v>
          </cell>
          <cell r="F80" t="str">
            <v>US</v>
          </cell>
          <cell r="G80" t="str">
            <v>B+</v>
          </cell>
          <cell r="I80">
            <v>43878</v>
          </cell>
          <cell r="J80">
            <v>543</v>
          </cell>
          <cell r="K80" t="str">
            <v>rv</v>
          </cell>
          <cell r="L80">
            <v>13</v>
          </cell>
          <cell r="M80">
            <v>17</v>
          </cell>
          <cell r="N80">
            <v>0</v>
          </cell>
          <cell r="O80">
            <v>11</v>
          </cell>
          <cell r="P80">
            <v>5</v>
          </cell>
          <cell r="Q80">
            <v>25</v>
          </cell>
          <cell r="R80">
            <v>3</v>
          </cell>
          <cell r="S80">
            <v>9</v>
          </cell>
          <cell r="T80">
            <v>0</v>
          </cell>
          <cell r="AL80">
            <v>0.76749083758977132</v>
          </cell>
          <cell r="CB80" t="str">
            <v>https://www.ipsos.com/sites/default/files/ct/news/documents/2020-02/topline_reuters_2020_election_tracker_02_18_2020_wu1.pdf</v>
          </cell>
        </row>
        <row r="81">
          <cell r="D81" t="str">
            <v>SurveyUSA</v>
          </cell>
          <cell r="F81" t="str">
            <v>California</v>
          </cell>
          <cell r="G81" t="str">
            <v>A</v>
          </cell>
          <cell r="I81">
            <v>43877</v>
          </cell>
          <cell r="J81">
            <v>520</v>
          </cell>
          <cell r="K81" t="str">
            <v>lv</v>
          </cell>
          <cell r="L81">
            <v>15</v>
          </cell>
          <cell r="M81">
            <v>21</v>
          </cell>
          <cell r="N81">
            <v>0</v>
          </cell>
          <cell r="O81">
            <v>12</v>
          </cell>
          <cell r="P81">
            <v>6</v>
          </cell>
          <cell r="Q81">
            <v>25</v>
          </cell>
          <cell r="R81">
            <v>3</v>
          </cell>
          <cell r="S81">
            <v>9</v>
          </cell>
          <cell r="T81">
            <v>0</v>
          </cell>
          <cell r="AL81">
            <v>32.858575236495298</v>
          </cell>
          <cell r="CB81" t="str">
            <v>http://www.surveyusa.com/client/PollReport.aspx?g=00eb4f81-c6dd-4c7c-a22e-c32a3b4f2c7e</v>
          </cell>
        </row>
        <row r="82">
          <cell r="D82" t="str">
            <v>Fairleigh Dickinson University (PublicMind)</v>
          </cell>
          <cell r="F82" t="str">
            <v>New Jersey</v>
          </cell>
          <cell r="G82" t="str">
            <v>A/B</v>
          </cell>
          <cell r="I82">
            <v>43877</v>
          </cell>
          <cell r="J82">
            <v>357</v>
          </cell>
          <cell r="K82" t="str">
            <v>rv</v>
          </cell>
          <cell r="L82">
            <v>16</v>
          </cell>
          <cell r="M82">
            <v>23</v>
          </cell>
          <cell r="N82">
            <v>0</v>
          </cell>
          <cell r="O82">
            <v>10</v>
          </cell>
          <cell r="P82">
            <v>3</v>
          </cell>
          <cell r="Q82">
            <v>25</v>
          </cell>
          <cell r="R82">
            <v>2</v>
          </cell>
          <cell r="S82">
            <v>8</v>
          </cell>
          <cell r="T82">
            <v>0</v>
          </cell>
          <cell r="AL82">
            <v>17.754340395166782</v>
          </cell>
          <cell r="CB82" t="str">
            <v>http://publicmind.fdu.edu/2020/200218/final.pdf</v>
          </cell>
        </row>
        <row r="83">
          <cell r="D83" t="str">
            <v>Fairleigh Dickinson University (PublicMind)</v>
          </cell>
          <cell r="F83" t="str">
            <v>New Jersey</v>
          </cell>
          <cell r="G83" t="str">
            <v>A/B</v>
          </cell>
          <cell r="I83">
            <v>43877</v>
          </cell>
          <cell r="J83">
            <v>379</v>
          </cell>
          <cell r="K83" t="str">
            <v>a</v>
          </cell>
          <cell r="L83">
            <v>16</v>
          </cell>
          <cell r="M83">
            <v>23</v>
          </cell>
          <cell r="N83">
            <v>0</v>
          </cell>
          <cell r="O83">
            <v>10</v>
          </cell>
          <cell r="P83">
            <v>3</v>
          </cell>
          <cell r="Q83">
            <v>24</v>
          </cell>
          <cell r="R83">
            <v>2</v>
          </cell>
          <cell r="S83">
            <v>7</v>
          </cell>
          <cell r="T83">
            <v>0</v>
          </cell>
          <cell r="AL83">
            <v>0</v>
          </cell>
          <cell r="CB83" t="str">
            <v>http://publicmind.fdu.edu/2020/200218/final.pdf</v>
          </cell>
        </row>
        <row r="84">
          <cell r="D84" t="str">
            <v>SurveyUSA</v>
          </cell>
          <cell r="F84" t="str">
            <v>North Carolina</v>
          </cell>
          <cell r="G84" t="str">
            <v>A</v>
          </cell>
          <cell r="I84">
            <v>43877</v>
          </cell>
          <cell r="J84">
            <v>698</v>
          </cell>
          <cell r="K84" t="str">
            <v>lv</v>
          </cell>
          <cell r="L84">
            <v>20</v>
          </cell>
          <cell r="M84">
            <v>22</v>
          </cell>
          <cell r="N84">
            <v>0</v>
          </cell>
          <cell r="O84">
            <v>11</v>
          </cell>
          <cell r="P84">
            <v>5</v>
          </cell>
          <cell r="Q84">
            <v>22</v>
          </cell>
          <cell r="R84">
            <v>0</v>
          </cell>
          <cell r="S84">
            <v>8</v>
          </cell>
          <cell r="T84">
            <v>0</v>
          </cell>
          <cell r="AL84">
            <v>36.703823415967442</v>
          </cell>
          <cell r="CB84" t="str">
            <v>http://www.surveyusa.com/client/PollReport.aspx?g=9dabc033-4e80-4d26-87db-2e2014623ac2</v>
          </cell>
        </row>
        <row r="85">
          <cell r="D85" t="str">
            <v>Monmouth University</v>
          </cell>
          <cell r="F85" t="str">
            <v>Virginia</v>
          </cell>
          <cell r="G85" t="str">
            <v>A+</v>
          </cell>
          <cell r="I85">
            <v>43877</v>
          </cell>
          <cell r="J85">
            <v>400</v>
          </cell>
          <cell r="K85" t="str">
            <v>lv</v>
          </cell>
          <cell r="L85">
            <v>0</v>
          </cell>
          <cell r="M85">
            <v>47</v>
          </cell>
          <cell r="N85">
            <v>0</v>
          </cell>
          <cell r="O85">
            <v>0</v>
          </cell>
          <cell r="P85">
            <v>0</v>
          </cell>
          <cell r="Q85">
            <v>41</v>
          </cell>
          <cell r="R85">
            <v>0</v>
          </cell>
          <cell r="S85">
            <v>0</v>
          </cell>
          <cell r="T85">
            <v>0</v>
          </cell>
          <cell r="AL85">
            <v>0</v>
          </cell>
          <cell r="CB85" t="str">
            <v>https://www.monmouth.edu/polling-institute/documents/monmouthpoll_va_021820.pdf/</v>
          </cell>
        </row>
        <row r="86">
          <cell r="D86" t="str">
            <v>Monmouth University</v>
          </cell>
          <cell r="F86" t="str">
            <v>Virginia</v>
          </cell>
          <cell r="G86" t="str">
            <v>A+</v>
          </cell>
          <cell r="I86">
            <v>43877</v>
          </cell>
          <cell r="J86">
            <v>400</v>
          </cell>
          <cell r="K86" t="str">
            <v>lv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42</v>
          </cell>
          <cell r="Q86">
            <v>45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  <cell r="CB86" t="str">
            <v>https://www.monmouth.edu/polling-institute/documents/monmouthpoll_va_021820.pdf/</v>
          </cell>
        </row>
        <row r="87">
          <cell r="D87" t="str">
            <v>Monmouth University</v>
          </cell>
          <cell r="F87" t="str">
            <v>Virginia</v>
          </cell>
          <cell r="G87" t="str">
            <v>A+</v>
          </cell>
          <cell r="I87">
            <v>43877</v>
          </cell>
          <cell r="J87">
            <v>400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42</v>
          </cell>
          <cell r="P87">
            <v>0</v>
          </cell>
          <cell r="Q87">
            <v>44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  <cell r="CB87" t="str">
            <v>https://www.monmouth.edu/polling-institute/documents/monmouthpoll_va_021820.pdf/</v>
          </cell>
        </row>
        <row r="88">
          <cell r="D88" t="str">
            <v>Monmouth University</v>
          </cell>
          <cell r="F88" t="str">
            <v>Virginia</v>
          </cell>
          <cell r="G88" t="str">
            <v>A+</v>
          </cell>
          <cell r="I88">
            <v>43877</v>
          </cell>
          <cell r="J88">
            <v>400</v>
          </cell>
          <cell r="K88" t="str">
            <v>lv</v>
          </cell>
          <cell r="L88">
            <v>51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38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  <cell r="CB88" t="str">
            <v>https://www.monmouth.edu/polling-institute/documents/monmouthpoll_va_021820.pdf/</v>
          </cell>
        </row>
        <row r="89">
          <cell r="D89" t="str">
            <v>Monmouth University</v>
          </cell>
          <cell r="F89" t="str">
            <v>Virginia</v>
          </cell>
          <cell r="G89" t="str">
            <v>A+</v>
          </cell>
          <cell r="I89">
            <v>43877</v>
          </cell>
          <cell r="J89">
            <v>400</v>
          </cell>
          <cell r="K89" t="str">
            <v>lv</v>
          </cell>
          <cell r="L89">
            <v>18</v>
          </cell>
          <cell r="M89">
            <v>22</v>
          </cell>
          <cell r="N89">
            <v>0</v>
          </cell>
          <cell r="O89">
            <v>11</v>
          </cell>
          <cell r="P89">
            <v>9</v>
          </cell>
          <cell r="Q89">
            <v>22</v>
          </cell>
          <cell r="R89">
            <v>0</v>
          </cell>
          <cell r="S89">
            <v>5</v>
          </cell>
          <cell r="T89">
            <v>0</v>
          </cell>
          <cell r="AL89">
            <v>34.535708017474143</v>
          </cell>
          <cell r="CB89" t="str">
            <v>https://www.monmouth.edu/polling-institute/documents/monmouthpoll_va_021820.pdf/</v>
          </cell>
        </row>
        <row r="90">
          <cell r="D90" t="str">
            <v>Marist College</v>
          </cell>
          <cell r="F90" t="str">
            <v>US</v>
          </cell>
          <cell r="G90" t="str">
            <v>A+</v>
          </cell>
          <cell r="I90">
            <v>43877</v>
          </cell>
          <cell r="J90">
            <v>527</v>
          </cell>
          <cell r="K90" t="str">
            <v>rv</v>
          </cell>
          <cell r="L90">
            <v>15</v>
          </cell>
          <cell r="M90">
            <v>19</v>
          </cell>
          <cell r="N90">
            <v>0</v>
          </cell>
          <cell r="O90">
            <v>8</v>
          </cell>
          <cell r="P90">
            <v>9</v>
          </cell>
          <cell r="Q90">
            <v>31</v>
          </cell>
          <cell r="R90">
            <v>2</v>
          </cell>
          <cell r="S90">
            <v>12</v>
          </cell>
          <cell r="T90">
            <v>0</v>
          </cell>
          <cell r="AL90">
            <v>36.971748159753353</v>
          </cell>
          <cell r="CB90" t="str">
            <v>http://maristpoll.marist.edu/wp-content/uploads/2020/02/UPDATED_Tuesday-Release_NPR_PBS-NewsHour_Marist-Poll_USA-NOS-and-Tables_2002171446.pdf</v>
          </cell>
        </row>
        <row r="91">
          <cell r="D91" t="str">
            <v>YouGov</v>
          </cell>
          <cell r="F91" t="str">
            <v>California</v>
          </cell>
          <cell r="G91" t="str">
            <v>B-</v>
          </cell>
          <cell r="I91">
            <v>43876</v>
          </cell>
          <cell r="J91">
            <v>803</v>
          </cell>
          <cell r="K91" t="str">
            <v>lv</v>
          </cell>
          <cell r="L91">
            <v>21.4</v>
          </cell>
          <cell r="M91">
            <v>7.7</v>
          </cell>
          <cell r="N91">
            <v>0</v>
          </cell>
          <cell r="O91">
            <v>5.8</v>
          </cell>
          <cell r="P91">
            <v>2.7</v>
          </cell>
          <cell r="Q91">
            <v>29.2</v>
          </cell>
          <cell r="R91">
            <v>2.1</v>
          </cell>
          <cell r="S91">
            <v>20.2</v>
          </cell>
          <cell r="T91">
            <v>0</v>
          </cell>
          <cell r="AL91">
            <v>14.297095949194325</v>
          </cell>
          <cell r="CB91" t="str">
            <v>https://priceschool.usc.edu/wp-content/uploads/2020/02/USC-Price-USC-Schwarzenegger-CA-Issues-Poll_Full.pdf</v>
          </cell>
        </row>
        <row r="92">
          <cell r="D92" t="str">
            <v>Harris Insights &amp; Analytics</v>
          </cell>
          <cell r="F92" t="str">
            <v>US</v>
          </cell>
          <cell r="G92" t="str">
            <v>C+</v>
          </cell>
          <cell r="I92">
            <v>43876</v>
          </cell>
          <cell r="J92">
            <v>449</v>
          </cell>
          <cell r="K92" t="str">
            <v>rv</v>
          </cell>
          <cell r="L92">
            <v>19</v>
          </cell>
          <cell r="M92">
            <v>18</v>
          </cell>
          <cell r="N92">
            <v>0</v>
          </cell>
          <cell r="O92">
            <v>10</v>
          </cell>
          <cell r="P92">
            <v>5</v>
          </cell>
          <cell r="Q92">
            <v>22</v>
          </cell>
          <cell r="R92">
            <v>3</v>
          </cell>
          <cell r="S92">
            <v>12</v>
          </cell>
          <cell r="T92">
            <v>0</v>
          </cell>
          <cell r="AL92">
            <v>1.2410347932749644</v>
          </cell>
          <cell r="CB92" t="str">
            <v>https://thehill.com/hilltv/rising/483646-sanders-leads-in-new-hill-harrisx-poll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43875</v>
          </cell>
          <cell r="J93">
            <v>437</v>
          </cell>
          <cell r="K93" t="str">
            <v>rv</v>
          </cell>
          <cell r="L93">
            <v>21.5</v>
          </cell>
          <cell r="M93">
            <v>9.4</v>
          </cell>
          <cell r="N93">
            <v>0</v>
          </cell>
          <cell r="O93">
            <v>10.5</v>
          </cell>
          <cell r="P93">
            <v>3.1</v>
          </cell>
          <cell r="Q93">
            <v>20.3</v>
          </cell>
          <cell r="R93">
            <v>1.1000000000000001</v>
          </cell>
          <cell r="S93">
            <v>14.9</v>
          </cell>
          <cell r="T93">
            <v>4.0999999999999996</v>
          </cell>
          <cell r="AL93">
            <v>1.3381849860590197E-3</v>
          </cell>
          <cell r="CB93" t="str">
            <v>https://smpa.gwu.edu/sites/g/files/zaxdzs2046/f/downloads/GW%20Politics%20Poll%20February%202020%20Toplines%20Final%20%281%29%20%283%29%20%281%29.pdf</v>
          </cell>
        </row>
        <row r="94">
          <cell r="D94" t="str">
            <v>Beacon Research</v>
          </cell>
          <cell r="F94" t="str">
            <v>Nevada</v>
          </cell>
          <cell r="G94">
            <v>0</v>
          </cell>
          <cell r="I94">
            <v>43876</v>
          </cell>
          <cell r="J94">
            <v>600</v>
          </cell>
          <cell r="K94" t="str">
            <v>lv</v>
          </cell>
          <cell r="L94">
            <v>19</v>
          </cell>
          <cell r="M94">
            <v>0</v>
          </cell>
          <cell r="N94">
            <v>0</v>
          </cell>
          <cell r="O94">
            <v>13</v>
          </cell>
          <cell r="P94">
            <v>7</v>
          </cell>
          <cell r="Q94">
            <v>24</v>
          </cell>
          <cell r="R94">
            <v>18</v>
          </cell>
          <cell r="S94">
            <v>10</v>
          </cell>
          <cell r="T94">
            <v>0</v>
          </cell>
          <cell r="AL94">
            <v>9.0885773391391709</v>
          </cell>
          <cell r="CB94" t="str">
            <v>https://twitter.com/RalstonReports/status/1229792062683267072</v>
          </cell>
        </row>
        <row r="95">
          <cell r="D95" t="str">
            <v>Data for Progress</v>
          </cell>
          <cell r="F95" t="str">
            <v>Nevada</v>
          </cell>
          <cell r="G95" t="str">
            <v>A-</v>
          </cell>
          <cell r="I95">
            <v>43876</v>
          </cell>
          <cell r="J95">
            <v>766</v>
          </cell>
          <cell r="K95" t="str">
            <v>lv</v>
          </cell>
          <cell r="L95">
            <v>14</v>
          </cell>
          <cell r="M95">
            <v>0</v>
          </cell>
          <cell r="N95">
            <v>0</v>
          </cell>
          <cell r="O95">
            <v>15</v>
          </cell>
          <cell r="P95">
            <v>9</v>
          </cell>
          <cell r="Q95">
            <v>35</v>
          </cell>
          <cell r="R95">
            <v>10</v>
          </cell>
          <cell r="S95">
            <v>16</v>
          </cell>
          <cell r="T95">
            <v>0</v>
          </cell>
          <cell r="AL95">
            <v>3.759624405493776</v>
          </cell>
          <cell r="CB95" t="str">
            <v>https://www.dataforprogress.org/memos/sanders-has-strong-lead-in-nevada</v>
          </cell>
        </row>
        <row r="96">
          <cell r="D96" t="str">
            <v>Point Blank Political</v>
          </cell>
          <cell r="F96" t="str">
            <v>Nevada</v>
          </cell>
          <cell r="G96">
            <v>0</v>
          </cell>
          <cell r="I96">
            <v>43876</v>
          </cell>
          <cell r="J96">
            <v>256</v>
          </cell>
          <cell r="K96" t="str">
            <v>lv</v>
          </cell>
          <cell r="L96">
            <v>14.3</v>
          </cell>
          <cell r="M96">
            <v>0</v>
          </cell>
          <cell r="N96">
            <v>0</v>
          </cell>
          <cell r="O96">
            <v>12.6</v>
          </cell>
          <cell r="P96">
            <v>15.6</v>
          </cell>
          <cell r="Q96">
            <v>13</v>
          </cell>
          <cell r="R96">
            <v>18.600000000000001</v>
          </cell>
          <cell r="S96">
            <v>7.1</v>
          </cell>
          <cell r="T96">
            <v>0</v>
          </cell>
          <cell r="AL96">
            <v>6.78879650334554</v>
          </cell>
          <cell r="CB96" t="str">
            <v>https://www.pointblankpolitical.com/nv-democratic-caucus-2020/</v>
          </cell>
        </row>
        <row r="97">
          <cell r="D97" t="str">
            <v>Change Research</v>
          </cell>
          <cell r="F97" t="str">
            <v>South Carolina</v>
          </cell>
          <cell r="G97" t="str">
            <v>C</v>
          </cell>
          <cell r="I97">
            <v>43875</v>
          </cell>
          <cell r="J97">
            <v>1015</v>
          </cell>
          <cell r="K97" t="str">
            <v>lv</v>
          </cell>
          <cell r="L97">
            <v>23</v>
          </cell>
          <cell r="M97">
            <v>0</v>
          </cell>
          <cell r="N97">
            <v>0</v>
          </cell>
          <cell r="O97">
            <v>15</v>
          </cell>
          <cell r="P97">
            <v>8</v>
          </cell>
          <cell r="Q97">
            <v>23</v>
          </cell>
          <cell r="R97">
            <v>20</v>
          </cell>
          <cell r="S97">
            <v>9</v>
          </cell>
          <cell r="T97">
            <v>0</v>
          </cell>
          <cell r="AL97">
            <v>1.3532797208780665</v>
          </cell>
          <cell r="CB97" t="str">
            <v>https://twitter.com/WelcomePartyNow/status/1230123279479910400</v>
          </cell>
        </row>
        <row r="98">
          <cell r="D98" t="str">
            <v>Zogby Interactive/JZ Analytics</v>
          </cell>
          <cell r="F98" t="str">
            <v>US</v>
          </cell>
          <cell r="G98" t="str">
            <v>C</v>
          </cell>
          <cell r="I98">
            <v>43875</v>
          </cell>
          <cell r="J98">
            <v>732</v>
          </cell>
          <cell r="K98" t="str">
            <v>lv</v>
          </cell>
          <cell r="L98">
            <v>18</v>
          </cell>
          <cell r="M98">
            <v>20</v>
          </cell>
          <cell r="N98">
            <v>0</v>
          </cell>
          <cell r="O98">
            <v>9</v>
          </cell>
          <cell r="P98">
            <v>5</v>
          </cell>
          <cell r="Q98">
            <v>24</v>
          </cell>
          <cell r="R98">
            <v>4</v>
          </cell>
          <cell r="S98">
            <v>10</v>
          </cell>
          <cell r="T98">
            <v>0</v>
          </cell>
          <cell r="AL98">
            <v>10.30146930078787</v>
          </cell>
          <cell r="CB98" t="str">
            <v>https://zogbyanalytics.com/news/916-the-zogby-poll-bernie-sanders-is-the-frontrunner-michael-bloomberg-powers-into-second-place</v>
          </cell>
        </row>
        <row r="99">
          <cell r="D99" t="str">
            <v>SocialSphere</v>
          </cell>
          <cell r="F99" t="str">
            <v>Maine</v>
          </cell>
          <cell r="G99" t="str">
            <v>B/C</v>
          </cell>
          <cell r="I99">
            <v>43874</v>
          </cell>
          <cell r="J99">
            <v>350</v>
          </cell>
          <cell r="K99" t="str">
            <v>lv</v>
          </cell>
          <cell r="L99">
            <v>12</v>
          </cell>
          <cell r="M99">
            <v>14</v>
          </cell>
          <cell r="N99">
            <v>0</v>
          </cell>
          <cell r="O99">
            <v>16</v>
          </cell>
          <cell r="P99">
            <v>4</v>
          </cell>
          <cell r="Q99">
            <v>25</v>
          </cell>
          <cell r="R99">
            <v>2</v>
          </cell>
          <cell r="S99">
            <v>9</v>
          </cell>
          <cell r="T99">
            <v>2</v>
          </cell>
          <cell r="AL99">
            <v>10.511612335637906</v>
          </cell>
          <cell r="CB99" t="str">
            <v>https://www.colby.edu/government/wp-content/uploads/sites/66/2020/02/200216_Colby_College_Maine_Topline_Final.pdf</v>
          </cell>
        </row>
        <row r="100">
          <cell r="D100" t="str">
            <v>Cole Hargrave Snodgrass &amp; Associates</v>
          </cell>
          <cell r="F100" t="str">
            <v>Oklahoma</v>
          </cell>
          <cell r="G100" t="str">
            <v>B/C</v>
          </cell>
          <cell r="I100">
            <v>43874</v>
          </cell>
          <cell r="J100">
            <v>172</v>
          </cell>
          <cell r="K100" t="str">
            <v>lv</v>
          </cell>
          <cell r="L100">
            <v>12</v>
          </cell>
          <cell r="M100">
            <v>20</v>
          </cell>
          <cell r="N100">
            <v>0</v>
          </cell>
          <cell r="O100">
            <v>11</v>
          </cell>
          <cell r="P100">
            <v>6</v>
          </cell>
          <cell r="Q100">
            <v>14</v>
          </cell>
          <cell r="R100">
            <v>0</v>
          </cell>
          <cell r="S100">
            <v>8</v>
          </cell>
          <cell r="T100">
            <v>0</v>
          </cell>
          <cell r="AL100">
            <v>7.0691837569183491</v>
          </cell>
          <cell r="CB100" t="str">
            <v>https://projects.fivethirtyeight.com/polls/20200218_OK_2.pdf</v>
          </cell>
        </row>
        <row r="101">
          <cell r="D101" t="str">
            <v>Cole Hargrave Snodgrass &amp; Associates</v>
          </cell>
          <cell r="F101" t="str">
            <v>Oklahoma</v>
          </cell>
          <cell r="G101" t="str">
            <v>B/C</v>
          </cell>
          <cell r="I101">
            <v>43874</v>
          </cell>
          <cell r="J101">
            <v>242</v>
          </cell>
          <cell r="K101" t="str">
            <v>rv</v>
          </cell>
          <cell r="L101">
            <v>11</v>
          </cell>
          <cell r="M101">
            <v>18</v>
          </cell>
          <cell r="N101">
            <v>0</v>
          </cell>
          <cell r="O101">
            <v>9</v>
          </cell>
          <cell r="P101">
            <v>7</v>
          </cell>
          <cell r="Q101">
            <v>17</v>
          </cell>
          <cell r="R101">
            <v>0</v>
          </cell>
          <cell r="S101">
            <v>8</v>
          </cell>
          <cell r="T101">
            <v>3</v>
          </cell>
          <cell r="AL101">
            <v>0</v>
          </cell>
          <cell r="CB101" t="str">
            <v>https://projects.fivethirtyeight.com/polls/20200218_OK_2.pdf</v>
          </cell>
        </row>
        <row r="102">
          <cell r="D102" t="str">
            <v>YouGov</v>
          </cell>
          <cell r="F102" t="str">
            <v>US</v>
          </cell>
          <cell r="G102" t="str">
            <v>B-</v>
          </cell>
          <cell r="I102">
            <v>43874</v>
          </cell>
          <cell r="J102">
            <v>344</v>
          </cell>
          <cell r="K102" t="str">
            <v>lv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31</v>
          </cell>
          <cell r="Q102">
            <v>0</v>
          </cell>
          <cell r="R102">
            <v>0</v>
          </cell>
          <cell r="S102">
            <v>50</v>
          </cell>
          <cell r="T102">
            <v>0</v>
          </cell>
          <cell r="AL102">
            <v>0</v>
          </cell>
          <cell r="CB102" t="str">
            <v>https://d25d2506sfb94s.cloudfront.net/cumulus_uploads/document/we97h9ywxh/20200213_yahoo_primary_crosstabs.pdf</v>
          </cell>
        </row>
        <row r="103">
          <cell r="D103" t="str">
            <v>YouGov</v>
          </cell>
          <cell r="F103" t="str">
            <v>US</v>
          </cell>
          <cell r="G103" t="str">
            <v>B-</v>
          </cell>
          <cell r="I103">
            <v>43874</v>
          </cell>
          <cell r="J103">
            <v>388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33</v>
          </cell>
          <cell r="P103">
            <v>44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https://d25d2506sfb94s.cloudfront.net/cumulus_uploads/document/we97h9ywxh/20200213_yahoo_primary_crosstabs.pdf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43874</v>
          </cell>
          <cell r="J104">
            <v>347</v>
          </cell>
          <cell r="K104" t="str">
            <v>lv</v>
          </cell>
          <cell r="L104">
            <v>0</v>
          </cell>
          <cell r="M104">
            <v>0</v>
          </cell>
          <cell r="N104">
            <v>0</v>
          </cell>
          <cell r="O104">
            <v>34</v>
          </cell>
          <cell r="P104">
            <v>0</v>
          </cell>
          <cell r="Q104">
            <v>0</v>
          </cell>
          <cell r="R104">
            <v>0</v>
          </cell>
          <cell r="S104">
            <v>52</v>
          </cell>
          <cell r="T104">
            <v>0</v>
          </cell>
          <cell r="AL104">
            <v>0</v>
          </cell>
          <cell r="CB104" t="str">
            <v>https://d25d2506sfb94s.cloudfront.net/cumulus_uploads/document/we97h9ywxh/20200213_yahoo_primary_crosstabs.pdf</v>
          </cell>
        </row>
        <row r="105">
          <cell r="D105" t="str">
            <v>YouGov</v>
          </cell>
          <cell r="F105" t="str">
            <v>US</v>
          </cell>
          <cell r="G105" t="str">
            <v>B-</v>
          </cell>
          <cell r="I105">
            <v>43874</v>
          </cell>
          <cell r="J105">
            <v>362</v>
          </cell>
          <cell r="K105" t="str">
            <v>lv</v>
          </cell>
          <cell r="L105">
            <v>43</v>
          </cell>
          <cell r="M105">
            <v>0</v>
          </cell>
          <cell r="N105">
            <v>0</v>
          </cell>
          <cell r="O105">
            <v>0</v>
          </cell>
          <cell r="P105">
            <v>45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  <cell r="CB105" t="str">
            <v>https://d25d2506sfb94s.cloudfront.net/cumulus_uploads/document/we97h9ywxh/20200213_yahoo_primary_crosstabs.pdf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43874</v>
          </cell>
          <cell r="J106">
            <v>347</v>
          </cell>
          <cell r="K106" t="str">
            <v>lv</v>
          </cell>
          <cell r="L106">
            <v>45</v>
          </cell>
          <cell r="M106">
            <v>0</v>
          </cell>
          <cell r="N106">
            <v>0</v>
          </cell>
          <cell r="O106">
            <v>42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  <cell r="CB106" t="str">
            <v>https://d25d2506sfb94s.cloudfront.net/cumulus_uploads/document/we97h9ywxh/20200213_yahoo_primary_crosstabs.pdf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43874</v>
          </cell>
          <cell r="J107">
            <v>366</v>
          </cell>
          <cell r="K107" t="str">
            <v>lv</v>
          </cell>
          <cell r="L107">
            <v>41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49</v>
          </cell>
          <cell r="T107">
            <v>0</v>
          </cell>
          <cell r="AL107">
            <v>0</v>
          </cell>
          <cell r="CB107" t="str">
            <v>https://d25d2506sfb94s.cloudfront.net/cumulus_uploads/document/we97h9ywxh/20200213_yahoo_primary_crosstabs.pdf</v>
          </cell>
        </row>
        <row r="108">
          <cell r="D108" t="str">
            <v>East Carolina University</v>
          </cell>
          <cell r="F108" t="str">
            <v>South Carolina</v>
          </cell>
          <cell r="G108">
            <v>0</v>
          </cell>
          <cell r="I108">
            <v>43874</v>
          </cell>
          <cell r="J108">
            <v>703</v>
          </cell>
          <cell r="K108" t="str">
            <v>lv</v>
          </cell>
          <cell r="L108">
            <v>28.4</v>
          </cell>
          <cell r="M108">
            <v>6</v>
          </cell>
          <cell r="N108">
            <v>0</v>
          </cell>
          <cell r="O108">
            <v>8.3000000000000007</v>
          </cell>
          <cell r="P108">
            <v>6.8</v>
          </cell>
          <cell r="Q108">
            <v>20.399999999999999</v>
          </cell>
          <cell r="R108">
            <v>14.2</v>
          </cell>
          <cell r="S108">
            <v>6.6</v>
          </cell>
          <cell r="T108">
            <v>0</v>
          </cell>
          <cell r="AL108">
            <v>1.2312005399039945</v>
          </cell>
          <cell r="CB108" t="str">
            <v>https://surveyresearch-ecu.reportablenews.com/pr/south-carolina-democratic-primary-biden-s-lead-shrinks-sanders-closing-in-steyer-in-third</v>
          </cell>
        </row>
        <row r="109">
          <cell r="D109" t="str">
            <v>YouGov</v>
          </cell>
          <cell r="F109" t="str">
            <v>US</v>
          </cell>
          <cell r="G109" t="str">
            <v>B-</v>
          </cell>
          <cell r="I109">
            <v>43874</v>
          </cell>
          <cell r="J109">
            <v>351</v>
          </cell>
          <cell r="K109" t="str">
            <v>lv</v>
          </cell>
          <cell r="L109">
            <v>0</v>
          </cell>
          <cell r="M109">
            <v>38</v>
          </cell>
          <cell r="N109">
            <v>0</v>
          </cell>
          <cell r="O109">
            <v>0</v>
          </cell>
          <cell r="P109">
            <v>43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AL109">
            <v>0</v>
          </cell>
          <cell r="CB109" t="str">
            <v>https://d25d2506sfb94s.cloudfront.net/cumulus_uploads/document/we97h9ywxh/20200213_yahoo_primary_crosstabs.pdf</v>
          </cell>
        </row>
        <row r="110">
          <cell r="D110" t="str">
            <v>YouGov</v>
          </cell>
          <cell r="F110" t="str">
            <v>US</v>
          </cell>
          <cell r="G110" t="str">
            <v>B-</v>
          </cell>
          <cell r="I110">
            <v>43874</v>
          </cell>
          <cell r="J110">
            <v>331</v>
          </cell>
          <cell r="K110" t="str">
            <v>lv</v>
          </cell>
          <cell r="L110">
            <v>0</v>
          </cell>
          <cell r="M110">
            <v>37</v>
          </cell>
          <cell r="N110">
            <v>0</v>
          </cell>
          <cell r="O110">
            <v>44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https://d25d2506sfb94s.cloudfront.net/cumulus_uploads/document/we97h9ywxh/20200213_yahoo_primary_crosstabs.pdf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43874</v>
          </cell>
          <cell r="J111">
            <v>367</v>
          </cell>
          <cell r="K111" t="str">
            <v>lv</v>
          </cell>
          <cell r="L111">
            <v>47</v>
          </cell>
          <cell r="M111">
            <v>34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https://d25d2506sfb94s.cloudfront.net/cumulus_uploads/document/we97h9ywxh/20200213_yahoo_primary_crosstabs.pdf</v>
          </cell>
        </row>
        <row r="112">
          <cell r="D112" t="str">
            <v>YouGov</v>
          </cell>
          <cell r="F112" t="str">
            <v>US</v>
          </cell>
          <cell r="G112" t="str">
            <v>B-</v>
          </cell>
          <cell r="I112">
            <v>43874</v>
          </cell>
          <cell r="J112">
            <v>375</v>
          </cell>
          <cell r="K112" t="str">
            <v>lv</v>
          </cell>
          <cell r="L112">
            <v>0</v>
          </cell>
          <cell r="M112">
            <v>38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52</v>
          </cell>
          <cell r="T112">
            <v>0</v>
          </cell>
          <cell r="AL112">
            <v>0</v>
          </cell>
          <cell r="CB112" t="str">
            <v>https://d25d2506sfb94s.cloudfront.net/cumulus_uploads/document/we97h9ywxh/20200213_yahoo_primary_crosstabs.pdf</v>
          </cell>
        </row>
        <row r="113">
          <cell r="D113" t="str">
            <v>YouGov</v>
          </cell>
          <cell r="F113" t="str">
            <v>US</v>
          </cell>
          <cell r="G113" t="str">
            <v>B-</v>
          </cell>
          <cell r="I113">
            <v>43874</v>
          </cell>
          <cell r="J113">
            <v>383</v>
          </cell>
          <cell r="K113" t="str">
            <v>lv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33</v>
          </cell>
          <cell r="Q113">
            <v>54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https://d25d2506sfb94s.cloudfront.net/cumulus_uploads/document/we97h9ywxh/20200213_yahoo_primary_crosstabs.pdf</v>
          </cell>
        </row>
        <row r="114">
          <cell r="D114" t="str">
            <v>YouGov</v>
          </cell>
          <cell r="F114" t="str">
            <v>US</v>
          </cell>
          <cell r="G114" t="str">
            <v>B-</v>
          </cell>
          <cell r="I114">
            <v>43874</v>
          </cell>
          <cell r="J114">
            <v>347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37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https://d25d2506sfb94s.cloudfront.net/cumulus_uploads/document/we97h9ywxh/20200213_yahoo_primary_crosstabs.pdf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43874</v>
          </cell>
          <cell r="J115">
            <v>369</v>
          </cell>
          <cell r="K115" t="str">
            <v>lv</v>
          </cell>
          <cell r="L115">
            <v>0</v>
          </cell>
          <cell r="M115">
            <v>38</v>
          </cell>
          <cell r="N115">
            <v>0</v>
          </cell>
          <cell r="O115">
            <v>0</v>
          </cell>
          <cell r="P115">
            <v>0</v>
          </cell>
          <cell r="Q115">
            <v>53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https://d25d2506sfb94s.cloudfront.net/cumulus_uploads/document/we97h9ywxh/20200213_yahoo_primary_crosstabs.pdf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43874</v>
          </cell>
          <cell r="J116">
            <v>348</v>
          </cell>
          <cell r="K116" t="str">
            <v>lv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44</v>
          </cell>
          <cell r="R116">
            <v>0</v>
          </cell>
          <cell r="S116">
            <v>42</v>
          </cell>
          <cell r="T116">
            <v>0</v>
          </cell>
          <cell r="AL116">
            <v>0</v>
          </cell>
          <cell r="CB116" t="str">
            <v>https://d25d2506sfb94s.cloudfront.net/cumulus_uploads/document/we97h9ywxh/20200213_yahoo_primary_crosstabs.pdf</v>
          </cell>
        </row>
        <row r="117">
          <cell r="D117" t="str">
            <v>YouGov</v>
          </cell>
          <cell r="F117" t="str">
            <v>US</v>
          </cell>
          <cell r="G117" t="str">
            <v>B-</v>
          </cell>
          <cell r="I117">
            <v>43874</v>
          </cell>
          <cell r="J117">
            <v>359</v>
          </cell>
          <cell r="K117" t="str">
            <v>lv</v>
          </cell>
          <cell r="L117">
            <v>44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48</v>
          </cell>
          <cell r="R117">
            <v>0</v>
          </cell>
          <cell r="S117">
            <v>0</v>
          </cell>
          <cell r="T117">
            <v>0</v>
          </cell>
          <cell r="AL117">
            <v>0</v>
          </cell>
          <cell r="CB117" t="str">
            <v>https://d25d2506sfb94s.cloudfront.net/cumulus_uploads/document/we97h9ywxh/20200213_yahoo_primary_crosstabs.pdf</v>
          </cell>
        </row>
        <row r="118">
          <cell r="D118" t="str">
            <v>WPA Intelligence (WPAi)</v>
          </cell>
          <cell r="F118" t="str">
            <v>Nevada</v>
          </cell>
          <cell r="G118" t="str">
            <v>B/C</v>
          </cell>
          <cell r="I118">
            <v>43874</v>
          </cell>
          <cell r="J118">
            <v>413</v>
          </cell>
          <cell r="K118" t="str">
            <v>lv</v>
          </cell>
          <cell r="L118">
            <v>18</v>
          </cell>
          <cell r="M118">
            <v>0</v>
          </cell>
          <cell r="N118">
            <v>0</v>
          </cell>
          <cell r="O118">
            <v>10</v>
          </cell>
          <cell r="P118">
            <v>10</v>
          </cell>
          <cell r="Q118">
            <v>25</v>
          </cell>
          <cell r="R118">
            <v>11</v>
          </cell>
          <cell r="S118">
            <v>13</v>
          </cell>
          <cell r="T118">
            <v>0</v>
          </cell>
          <cell r="AL118">
            <v>10.255607619759033</v>
          </cell>
          <cell r="CB118" t="str">
            <v>https://www.reviewjournal.com/news/politics-and-government/nevada/sanders-holds-lead-heading-into-nevadas-democratic-caucuses-poll-finds-1957583/</v>
          </cell>
        </row>
        <row r="119">
          <cell r="D119" t="str">
            <v>St. Pete Polls</v>
          </cell>
          <cell r="F119" t="str">
            <v>Florida</v>
          </cell>
          <cell r="G119" t="str">
            <v>C+</v>
          </cell>
          <cell r="I119">
            <v>43874</v>
          </cell>
          <cell r="J119">
            <v>3047</v>
          </cell>
          <cell r="K119" t="str">
            <v>lv</v>
          </cell>
          <cell r="L119">
            <v>25.9</v>
          </cell>
          <cell r="M119">
            <v>27.3</v>
          </cell>
          <cell r="N119">
            <v>0</v>
          </cell>
          <cell r="O119">
            <v>10.5</v>
          </cell>
          <cell r="P119">
            <v>8.6</v>
          </cell>
          <cell r="Q119">
            <v>10.4</v>
          </cell>
          <cell r="R119">
            <v>1.3</v>
          </cell>
          <cell r="S119">
            <v>4.8</v>
          </cell>
          <cell r="T119">
            <v>0</v>
          </cell>
          <cell r="AL119">
            <v>0.8048821257469192</v>
          </cell>
          <cell r="CB119" t="str">
            <v>http://stpetepolls.org/files/StPetePolls_2020_State_DEMprimaryFebruary13_YBN5.pdf</v>
          </cell>
        </row>
        <row r="120">
          <cell r="D120" t="str">
            <v>Landmark Communications</v>
          </cell>
          <cell r="F120" t="str">
            <v>Georgia</v>
          </cell>
          <cell r="G120" t="str">
            <v>B</v>
          </cell>
          <cell r="I120">
            <v>43873</v>
          </cell>
          <cell r="J120">
            <v>500</v>
          </cell>
          <cell r="K120" t="str">
            <v>lv</v>
          </cell>
          <cell r="L120">
            <v>32.1</v>
          </cell>
          <cell r="M120">
            <v>14</v>
          </cell>
          <cell r="N120">
            <v>0</v>
          </cell>
          <cell r="O120">
            <v>4.9000000000000004</v>
          </cell>
          <cell r="P120">
            <v>3</v>
          </cell>
          <cell r="Q120">
            <v>14.2</v>
          </cell>
          <cell r="R120">
            <v>1.5</v>
          </cell>
          <cell r="S120">
            <v>3.7</v>
          </cell>
          <cell r="T120">
            <v>0</v>
          </cell>
          <cell r="AL120">
            <v>15.960439513684147</v>
          </cell>
          <cell r="CB120" t="str">
            <v>https://www.wsbtv.com/news/local/exclusive-channel-2-poll-finds-biden-with-large-lead-georgia-presidential-primary/523MBVBEZFC6DHI5RK5LS6GLAY/</v>
          </cell>
        </row>
        <row r="121">
          <cell r="D121" t="str">
            <v>McLaughlin &amp; Associates</v>
          </cell>
          <cell r="F121" t="str">
            <v>US</v>
          </cell>
          <cell r="G121" t="str">
            <v>C/D</v>
          </cell>
          <cell r="I121">
            <v>43872</v>
          </cell>
          <cell r="J121">
            <v>479</v>
          </cell>
          <cell r="K121" t="str">
            <v>lv</v>
          </cell>
          <cell r="L121">
            <v>24</v>
          </cell>
          <cell r="M121">
            <v>16</v>
          </cell>
          <cell r="N121">
            <v>0</v>
          </cell>
          <cell r="O121">
            <v>11</v>
          </cell>
          <cell r="P121">
            <v>3</v>
          </cell>
          <cell r="Q121">
            <v>21</v>
          </cell>
          <cell r="R121">
            <v>3</v>
          </cell>
          <cell r="S121">
            <v>11</v>
          </cell>
          <cell r="T121">
            <v>3</v>
          </cell>
          <cell r="AL121">
            <v>6.001183113068989</v>
          </cell>
          <cell r="CB121" t="str">
            <v>https://mclaughlinonline.com/pols/wp-content/uploads/2020/02/National-Monthly-Omnibus-FEBRUARY-PUBLIC.pdf</v>
          </cell>
        </row>
        <row r="122">
          <cell r="D122" t="str">
            <v>Braun Research</v>
          </cell>
          <cell r="F122" t="str">
            <v>Vermont</v>
          </cell>
          <cell r="G122" t="str">
            <v>B/C</v>
          </cell>
          <cell r="I122">
            <v>43871</v>
          </cell>
          <cell r="J122">
            <v>332</v>
          </cell>
          <cell r="K122" t="str">
            <v>lv</v>
          </cell>
          <cell r="L122">
            <v>5</v>
          </cell>
          <cell r="M122">
            <v>7</v>
          </cell>
          <cell r="N122">
            <v>0</v>
          </cell>
          <cell r="O122">
            <v>13</v>
          </cell>
          <cell r="P122">
            <v>4</v>
          </cell>
          <cell r="Q122">
            <v>51</v>
          </cell>
          <cell r="R122">
            <v>0</v>
          </cell>
          <cell r="S122">
            <v>9</v>
          </cell>
          <cell r="T122">
            <v>2</v>
          </cell>
          <cell r="AL122">
            <v>9.0979667494718122</v>
          </cell>
          <cell r="CB122" t="str">
            <v>http://projects.vpr.org/vpr-vermont-pbs-2020-polls-february</v>
          </cell>
        </row>
        <row r="123">
          <cell r="D123" t="str">
            <v>YouGov</v>
          </cell>
          <cell r="F123" t="str">
            <v>US</v>
          </cell>
          <cell r="G123" t="str">
            <v>B-</v>
          </cell>
          <cell r="I123">
            <v>43872</v>
          </cell>
          <cell r="J123">
            <v>552</v>
          </cell>
          <cell r="K123" t="str">
            <v>lv</v>
          </cell>
          <cell r="L123">
            <v>18</v>
          </cell>
          <cell r="M123">
            <v>12</v>
          </cell>
          <cell r="N123">
            <v>0</v>
          </cell>
          <cell r="O123">
            <v>10</v>
          </cell>
          <cell r="P123">
            <v>7</v>
          </cell>
          <cell r="Q123">
            <v>22</v>
          </cell>
          <cell r="R123">
            <v>1</v>
          </cell>
          <cell r="S123">
            <v>15</v>
          </cell>
          <cell r="T123">
            <v>2</v>
          </cell>
          <cell r="AL123">
            <v>1.9637126377566273E-3</v>
          </cell>
          <cell r="CB123" t="str">
            <v>https://d25d2506sfb94s.cloudfront.net/cumulus_uploads/document/79zfxkws33/econTabReport.pdf</v>
          </cell>
        </row>
        <row r="124">
          <cell r="D124" t="str">
            <v>Harris Insights &amp; Analytics</v>
          </cell>
          <cell r="F124" t="str">
            <v>US</v>
          </cell>
          <cell r="G124" t="str">
            <v>C+</v>
          </cell>
          <cell r="I124">
            <v>43871</v>
          </cell>
          <cell r="J124">
            <v>913</v>
          </cell>
          <cell r="K124" t="str">
            <v>rv</v>
          </cell>
          <cell r="L124">
            <v>23</v>
          </cell>
          <cell r="M124">
            <v>16</v>
          </cell>
          <cell r="N124">
            <v>0</v>
          </cell>
          <cell r="O124">
            <v>9</v>
          </cell>
          <cell r="P124">
            <v>3</v>
          </cell>
          <cell r="Q124">
            <v>20</v>
          </cell>
          <cell r="R124">
            <v>3</v>
          </cell>
          <cell r="S124">
            <v>9</v>
          </cell>
          <cell r="T124">
            <v>3</v>
          </cell>
          <cell r="AL124">
            <v>0.42814582000000345</v>
          </cell>
          <cell r="CB124" t="str">
            <v>https://thehill.com/hilltv/rising/482577-poll-biden-sanders-tie-for-first-while-bloomberg-surges-in-new-national-2020</v>
          </cell>
        </row>
        <row r="125">
          <cell r="D125" t="str">
            <v>AtlasIntel</v>
          </cell>
          <cell r="F125" t="str">
            <v>New Hampshire</v>
          </cell>
          <cell r="G125">
            <v>0</v>
          </cell>
          <cell r="I125">
            <v>43871</v>
          </cell>
          <cell r="J125">
            <v>431</v>
          </cell>
          <cell r="K125" t="str">
            <v>lv</v>
          </cell>
          <cell r="L125">
            <v>12</v>
          </cell>
          <cell r="M125">
            <v>0</v>
          </cell>
          <cell r="N125">
            <v>0</v>
          </cell>
          <cell r="O125">
            <v>24</v>
          </cell>
          <cell r="P125">
            <v>14</v>
          </cell>
          <cell r="Q125">
            <v>24</v>
          </cell>
          <cell r="R125">
            <v>1</v>
          </cell>
          <cell r="S125">
            <v>11</v>
          </cell>
          <cell r="T125">
            <v>5</v>
          </cell>
          <cell r="AL125">
            <v>7.4597456438703622</v>
          </cell>
          <cell r="CB125" t="str">
            <v>https://projects.fivethirtyeight.com/polls/20200210_NH.pdf</v>
          </cell>
        </row>
        <row r="126">
          <cell r="D126" t="str">
            <v>Data for Progress</v>
          </cell>
          <cell r="F126" t="str">
            <v>New Hampshire</v>
          </cell>
          <cell r="G126" t="str">
            <v>A-</v>
          </cell>
          <cell r="I126">
            <v>43871</v>
          </cell>
          <cell r="J126">
            <v>1295</v>
          </cell>
          <cell r="K126" t="str">
            <v>lv</v>
          </cell>
          <cell r="L126">
            <v>9</v>
          </cell>
          <cell r="M126">
            <v>0</v>
          </cell>
          <cell r="N126">
            <v>0</v>
          </cell>
          <cell r="O126">
            <v>26</v>
          </cell>
          <cell r="P126">
            <v>13</v>
          </cell>
          <cell r="Q126">
            <v>28</v>
          </cell>
          <cell r="R126">
            <v>3</v>
          </cell>
          <cell r="S126">
            <v>14</v>
          </cell>
          <cell r="T126">
            <v>5</v>
          </cell>
          <cell r="AL126">
            <v>36.198279599356944</v>
          </cell>
          <cell r="CB126" t="str">
            <v>http://filesforprogress.org/datasets/2020/2/nh/new_hampshire_primary.pdf</v>
          </cell>
        </row>
        <row r="127">
          <cell r="D127" t="str">
            <v>Ipsos</v>
          </cell>
          <cell r="F127" t="str">
            <v>US</v>
          </cell>
          <cell r="G127" t="str">
            <v>B+</v>
          </cell>
          <cell r="I127">
            <v>43871</v>
          </cell>
          <cell r="J127">
            <v>556</v>
          </cell>
          <cell r="K127" t="str">
            <v>rv</v>
          </cell>
          <cell r="L127">
            <v>17</v>
          </cell>
          <cell r="M127">
            <v>15</v>
          </cell>
          <cell r="N127">
            <v>0</v>
          </cell>
          <cell r="O127">
            <v>8</v>
          </cell>
          <cell r="P127">
            <v>3</v>
          </cell>
          <cell r="Q127">
            <v>20</v>
          </cell>
          <cell r="R127">
            <v>2</v>
          </cell>
          <cell r="S127">
            <v>11</v>
          </cell>
          <cell r="T127">
            <v>5</v>
          </cell>
          <cell r="AL127">
            <v>0.27960213298150338</v>
          </cell>
          <cell r="CB127" t="str">
            <v>https://www.ipsos.com/sites/default/files/ct/news/documents/2020-02/topline_reuters_2020_election_tracker_02_10_2020_wu.pdf</v>
          </cell>
        </row>
        <row r="128">
          <cell r="D128" t="str">
            <v>YouGov</v>
          </cell>
          <cell r="F128" t="str">
            <v>Texas</v>
          </cell>
          <cell r="G128" t="str">
            <v>B-</v>
          </cell>
          <cell r="I128">
            <v>43870</v>
          </cell>
          <cell r="J128">
            <v>575</v>
          </cell>
          <cell r="K128" t="str">
            <v>lv</v>
          </cell>
          <cell r="L128">
            <v>22</v>
          </cell>
          <cell r="M128">
            <v>10</v>
          </cell>
          <cell r="N128">
            <v>1</v>
          </cell>
          <cell r="O128">
            <v>7</v>
          </cell>
          <cell r="P128">
            <v>3</v>
          </cell>
          <cell r="Q128">
            <v>24</v>
          </cell>
          <cell r="R128">
            <v>3</v>
          </cell>
          <cell r="S128">
            <v>15</v>
          </cell>
          <cell r="T128">
            <v>6</v>
          </cell>
          <cell r="AL128">
            <v>1.5641850623858928</v>
          </cell>
          <cell r="CB128" t="str">
            <v>https://www.texastribune.org/2020/02/14/bernie-sanders-leading-texas-ahead-super-tuesday-uttt-poll-says/</v>
          </cell>
        </row>
        <row r="129">
          <cell r="D129" t="str">
            <v>Change Research</v>
          </cell>
          <cell r="F129" t="str">
            <v>New Hampshire</v>
          </cell>
          <cell r="G129" t="str">
            <v>C</v>
          </cell>
          <cell r="I129">
            <v>43870</v>
          </cell>
          <cell r="J129">
            <v>662</v>
          </cell>
          <cell r="K129" t="str">
            <v>lv</v>
          </cell>
          <cell r="L129">
            <v>9</v>
          </cell>
          <cell r="M129">
            <v>0</v>
          </cell>
          <cell r="N129">
            <v>0</v>
          </cell>
          <cell r="O129">
            <v>21</v>
          </cell>
          <cell r="P129">
            <v>8</v>
          </cell>
          <cell r="Q129">
            <v>30</v>
          </cell>
          <cell r="R129">
            <v>3</v>
          </cell>
          <cell r="S129">
            <v>8</v>
          </cell>
          <cell r="T129">
            <v>5</v>
          </cell>
          <cell r="AL129">
            <v>8.5918771567190966</v>
          </cell>
          <cell r="CB129" t="str">
            <v>https://www.changeresearch.com/post/sanders-leads-the-democratic-primary-in-new-hampshire</v>
          </cell>
        </row>
        <row r="130">
          <cell r="D130" t="str">
            <v>Monmouth University</v>
          </cell>
          <cell r="F130" t="str">
            <v>US</v>
          </cell>
          <cell r="G130" t="str">
            <v>A+</v>
          </cell>
          <cell r="I130">
            <v>43870</v>
          </cell>
          <cell r="J130">
            <v>357</v>
          </cell>
          <cell r="K130" t="str">
            <v>rv</v>
          </cell>
          <cell r="L130">
            <v>16</v>
          </cell>
          <cell r="M130">
            <v>11</v>
          </cell>
          <cell r="N130">
            <v>0</v>
          </cell>
          <cell r="O130">
            <v>13</v>
          </cell>
          <cell r="P130">
            <v>6</v>
          </cell>
          <cell r="Q130">
            <v>26</v>
          </cell>
          <cell r="R130">
            <v>1</v>
          </cell>
          <cell r="S130">
            <v>13</v>
          </cell>
          <cell r="T130">
            <v>4</v>
          </cell>
          <cell r="AL130">
            <v>25.225801001917652</v>
          </cell>
          <cell r="CB130" t="str">
            <v>https://www.monmouth.edu/polling-institute/documents/monmouthpoll_us_021120.pdf/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43870</v>
          </cell>
          <cell r="J131">
            <v>15346</v>
          </cell>
          <cell r="K131" t="str">
            <v>lv</v>
          </cell>
          <cell r="L131">
            <v>22</v>
          </cell>
          <cell r="M131">
            <v>17</v>
          </cell>
          <cell r="N131">
            <v>0</v>
          </cell>
          <cell r="O131">
            <v>11</v>
          </cell>
          <cell r="P131">
            <v>3</v>
          </cell>
          <cell r="Q131">
            <v>25</v>
          </cell>
          <cell r="R131">
            <v>3</v>
          </cell>
          <cell r="S131">
            <v>11</v>
          </cell>
          <cell r="T131">
            <v>4</v>
          </cell>
          <cell r="AL131">
            <v>0.67376967817131772</v>
          </cell>
          <cell r="CB131" t="str">
            <v>https://morningconsult.com/2020-democratic-primary/</v>
          </cell>
        </row>
        <row r="132">
          <cell r="D132" t="str">
            <v>Elucd</v>
          </cell>
          <cell r="F132" t="str">
            <v>New Hampshire</v>
          </cell>
          <cell r="G132">
            <v>0</v>
          </cell>
          <cell r="I132">
            <v>43870</v>
          </cell>
          <cell r="J132">
            <v>492</v>
          </cell>
          <cell r="K132" t="str">
            <v>lv</v>
          </cell>
          <cell r="L132">
            <v>8</v>
          </cell>
          <cell r="M132">
            <v>0</v>
          </cell>
          <cell r="N132">
            <v>0</v>
          </cell>
          <cell r="O132">
            <v>20</v>
          </cell>
          <cell r="P132">
            <v>12</v>
          </cell>
          <cell r="Q132">
            <v>26</v>
          </cell>
          <cell r="R132">
            <v>3</v>
          </cell>
          <cell r="S132">
            <v>10</v>
          </cell>
          <cell r="T132">
            <v>1</v>
          </cell>
          <cell r="AL132">
            <v>7.6193375690216723</v>
          </cell>
          <cell r="CB132" t="str">
            <v>https://elucd.ghost.io/elucd-new-hampshire-democratic-primary-poll-results-2-10-20/</v>
          </cell>
        </row>
        <row r="133">
          <cell r="D133" t="str">
            <v>Capitol Weekly</v>
          </cell>
          <cell r="F133" t="str">
            <v>California</v>
          </cell>
          <cell r="G133">
            <v>0</v>
          </cell>
          <cell r="I133">
            <v>43870</v>
          </cell>
          <cell r="J133">
            <v>843</v>
          </cell>
          <cell r="K133" t="str">
            <v>lv</v>
          </cell>
          <cell r="L133">
            <v>11</v>
          </cell>
          <cell r="M133">
            <v>13</v>
          </cell>
          <cell r="N133">
            <v>1</v>
          </cell>
          <cell r="O133">
            <v>14</v>
          </cell>
          <cell r="P133">
            <v>5</v>
          </cell>
          <cell r="Q133">
            <v>29</v>
          </cell>
          <cell r="R133">
            <v>3</v>
          </cell>
          <cell r="S133">
            <v>16</v>
          </cell>
          <cell r="T133">
            <v>4</v>
          </cell>
          <cell r="AL133">
            <v>10.091057595269136</v>
          </cell>
          <cell r="CB133" t="str">
            <v>https://www.dropbox.com/s/vwj05okmdrg2b8t/Feb%202020%20Presidential%20Primary%20Tracking%20Poll%20Toplines%20and%20Crosstabs.xlsx</v>
          </cell>
        </row>
        <row r="134">
          <cell r="D134" t="str">
            <v>Quinnipiac University</v>
          </cell>
          <cell r="F134" t="str">
            <v>US</v>
          </cell>
          <cell r="G134" t="str">
            <v>A</v>
          </cell>
          <cell r="I134">
            <v>43870</v>
          </cell>
          <cell r="J134">
            <v>665</v>
          </cell>
          <cell r="K134" t="str">
            <v>rv</v>
          </cell>
          <cell r="L134">
            <v>17</v>
          </cell>
          <cell r="M134">
            <v>15</v>
          </cell>
          <cell r="N134">
            <v>0</v>
          </cell>
          <cell r="O134">
            <v>10</v>
          </cell>
          <cell r="P134">
            <v>4</v>
          </cell>
          <cell r="Q134">
            <v>25</v>
          </cell>
          <cell r="R134">
            <v>1</v>
          </cell>
          <cell r="S134">
            <v>14</v>
          </cell>
          <cell r="T134">
            <v>2</v>
          </cell>
          <cell r="AL134">
            <v>29.056747663032834</v>
          </cell>
          <cell r="CB134" t="str">
            <v>https://poll.qu.edu/national/release-detail?ReleaseID=3655</v>
          </cell>
        </row>
        <row r="135">
          <cell r="D135" t="str">
            <v>University of New Hampshire</v>
          </cell>
          <cell r="F135" t="str">
            <v>New Hampshire</v>
          </cell>
          <cell r="G135" t="str">
            <v>B</v>
          </cell>
          <cell r="I135">
            <v>43870</v>
          </cell>
          <cell r="J135">
            <v>365</v>
          </cell>
          <cell r="K135" t="str">
            <v>lv</v>
          </cell>
          <cell r="L135">
            <v>11</v>
          </cell>
          <cell r="M135">
            <v>0</v>
          </cell>
          <cell r="N135">
            <v>0</v>
          </cell>
          <cell r="O135">
            <v>22</v>
          </cell>
          <cell r="P135">
            <v>7</v>
          </cell>
          <cell r="Q135">
            <v>29</v>
          </cell>
          <cell r="R135">
            <v>1</v>
          </cell>
          <cell r="S135">
            <v>10</v>
          </cell>
          <cell r="T135">
            <v>4</v>
          </cell>
          <cell r="AL135">
            <v>12.824829503091774</v>
          </cell>
          <cell r="CB135" t="str">
            <v>https://scholars.unh.edu/cgi/viewcontent.cgi?article=1574&amp;context=survey_center_polls</v>
          </cell>
        </row>
        <row r="136">
          <cell r="D136" t="str">
            <v>American Research Group</v>
          </cell>
          <cell r="F136" t="str">
            <v>New Hampshire</v>
          </cell>
          <cell r="G136" t="str">
            <v>B</v>
          </cell>
          <cell r="I136">
            <v>43870</v>
          </cell>
          <cell r="J136">
            <v>400</v>
          </cell>
          <cell r="K136" t="str">
            <v>lv</v>
          </cell>
          <cell r="L136">
            <v>13</v>
          </cell>
          <cell r="M136">
            <v>1</v>
          </cell>
          <cell r="N136">
            <v>0</v>
          </cell>
          <cell r="O136">
            <v>20</v>
          </cell>
          <cell r="P136">
            <v>13</v>
          </cell>
          <cell r="Q136">
            <v>28</v>
          </cell>
          <cell r="R136">
            <v>2</v>
          </cell>
          <cell r="S136">
            <v>11</v>
          </cell>
          <cell r="T136">
            <v>3</v>
          </cell>
          <cell r="AL136">
            <v>13.730127244382604</v>
          </cell>
          <cell r="CB136" t="str">
            <v>https://americanresearchgroup.com/pres2020/primary/dem/nhdem20-02.html</v>
          </cell>
        </row>
        <row r="137">
          <cell r="D137" t="str">
            <v>Suffolk University</v>
          </cell>
          <cell r="F137" t="str">
            <v>New Hampshire</v>
          </cell>
          <cell r="G137" t="str">
            <v>A-</v>
          </cell>
          <cell r="I137">
            <v>43870</v>
          </cell>
          <cell r="J137">
            <v>500</v>
          </cell>
          <cell r="K137" t="str">
            <v>lv</v>
          </cell>
          <cell r="L137">
            <v>11.8</v>
          </cell>
          <cell r="M137">
            <v>0</v>
          </cell>
          <cell r="N137">
            <v>0</v>
          </cell>
          <cell r="O137">
            <v>19.399999999999999</v>
          </cell>
          <cell r="P137">
            <v>13.6</v>
          </cell>
          <cell r="Q137">
            <v>26.6</v>
          </cell>
          <cell r="R137">
            <v>1.6</v>
          </cell>
          <cell r="S137">
            <v>11.6</v>
          </cell>
          <cell r="T137">
            <v>2.6</v>
          </cell>
          <cell r="AL137">
            <v>21.917765816661294</v>
          </cell>
          <cell r="CB137" t="str">
            <v>https://www.suffolk.edu/-/media/suffolk/documents/academics/research-at-suffolk/suprc/polls/new-hampshire/2020/final-nh-tracking-marginals-2-9-20.pdf</v>
          </cell>
        </row>
        <row r="138">
          <cell r="D138" t="str">
            <v>Emerson College</v>
          </cell>
          <cell r="F138" t="str">
            <v>New Hampshire</v>
          </cell>
          <cell r="G138" t="str">
            <v>B-</v>
          </cell>
          <cell r="I138">
            <v>43870</v>
          </cell>
          <cell r="J138">
            <v>500</v>
          </cell>
          <cell r="K138" t="str">
            <v>lv</v>
          </cell>
          <cell r="L138">
            <v>9.8000000000000007</v>
          </cell>
          <cell r="M138">
            <v>0</v>
          </cell>
          <cell r="N138">
            <v>0</v>
          </cell>
          <cell r="O138">
            <v>23.1</v>
          </cell>
          <cell r="P138">
            <v>14.2</v>
          </cell>
          <cell r="Q138">
            <v>30</v>
          </cell>
          <cell r="R138">
            <v>2.4</v>
          </cell>
          <cell r="S138">
            <v>10.6</v>
          </cell>
          <cell r="T138">
            <v>3.9</v>
          </cell>
          <cell r="AL138">
            <v>11.773297918269437</v>
          </cell>
          <cell r="CB138" t="str">
            <v>http://emersonpolling.com/2020/02/10/new-hampshire-2020-tracking-poll-night-8-sanders-heads-into-primary-with-lead-buttigieg-within-margin-of-error/</v>
          </cell>
        </row>
        <row r="139">
          <cell r="D139" t="str">
            <v>RKM Research and Communications Inc.</v>
          </cell>
          <cell r="F139" t="str">
            <v>New Hampshire</v>
          </cell>
          <cell r="G139" t="str">
            <v>A/B</v>
          </cell>
          <cell r="I139">
            <v>43869</v>
          </cell>
          <cell r="J139">
            <v>512</v>
          </cell>
          <cell r="K139" t="str">
            <v>lv</v>
          </cell>
          <cell r="L139">
            <v>13.7</v>
          </cell>
          <cell r="M139">
            <v>0</v>
          </cell>
          <cell r="N139">
            <v>0</v>
          </cell>
          <cell r="O139">
            <v>20.3</v>
          </cell>
          <cell r="P139">
            <v>6.2</v>
          </cell>
          <cell r="Q139">
            <v>23.4</v>
          </cell>
          <cell r="R139">
            <v>1.6</v>
          </cell>
          <cell r="S139">
            <v>16</v>
          </cell>
          <cell r="T139">
            <v>3.1</v>
          </cell>
          <cell r="AL139">
            <v>18.957310648321936</v>
          </cell>
          <cell r="CB139" t="str">
            <v>https://www.franklinpierce.edu/institutes/mfcc/2-9-20%20FPU%20NH%20PP%20Pre-Primary%20Tables%20QST%20KM.pdf</v>
          </cell>
        </row>
        <row r="140">
          <cell r="D140" t="str">
            <v>YouGov</v>
          </cell>
          <cell r="F140" t="str">
            <v>New Hampshire</v>
          </cell>
          <cell r="G140" t="str">
            <v>B-</v>
          </cell>
          <cell r="I140">
            <v>43869</v>
          </cell>
          <cell r="J140">
            <v>848</v>
          </cell>
          <cell r="K140" t="str">
            <v>lv</v>
          </cell>
          <cell r="L140">
            <v>12</v>
          </cell>
          <cell r="M140">
            <v>0</v>
          </cell>
          <cell r="N140">
            <v>0</v>
          </cell>
          <cell r="O140">
            <v>25</v>
          </cell>
          <cell r="P140">
            <v>10</v>
          </cell>
          <cell r="Q140">
            <v>29</v>
          </cell>
          <cell r="R140">
            <v>1</v>
          </cell>
          <cell r="S140">
            <v>17</v>
          </cell>
          <cell r="T140">
            <v>1</v>
          </cell>
          <cell r="AL140">
            <v>14.011089097168353</v>
          </cell>
          <cell r="CB140" t="str">
            <v>https://drive.google.com/file/d/1Gapsi49dofC_4vQSFVeJGSlEIXg2wjfx/view</v>
          </cell>
        </row>
        <row r="141">
          <cell r="D141" t="str">
            <v>University of New Hampshire</v>
          </cell>
          <cell r="F141" t="str">
            <v>New Hampshire</v>
          </cell>
          <cell r="G141" t="str">
            <v>B</v>
          </cell>
          <cell r="I141">
            <v>43869</v>
          </cell>
          <cell r="J141">
            <v>384</v>
          </cell>
          <cell r="K141" t="str">
            <v>lv</v>
          </cell>
          <cell r="L141">
            <v>12</v>
          </cell>
          <cell r="M141">
            <v>1</v>
          </cell>
          <cell r="N141">
            <v>0</v>
          </cell>
          <cell r="O141">
            <v>21</v>
          </cell>
          <cell r="P141">
            <v>6</v>
          </cell>
          <cell r="Q141">
            <v>28</v>
          </cell>
          <cell r="R141">
            <v>2</v>
          </cell>
          <cell r="S141">
            <v>9</v>
          </cell>
          <cell r="T141">
            <v>4</v>
          </cell>
          <cell r="AL141">
            <v>1.5996484383804652</v>
          </cell>
          <cell r="CB141" t="str">
            <v>https://scholars.unh.edu/cgi/viewcontent.cgi?article=1573&amp;context=survey_center_polls</v>
          </cell>
        </row>
        <row r="142">
          <cell r="D142" t="str">
            <v>Suffolk University</v>
          </cell>
          <cell r="F142" t="str">
            <v>New Hampshire</v>
          </cell>
          <cell r="G142" t="str">
            <v>A-</v>
          </cell>
          <cell r="I142">
            <v>43869</v>
          </cell>
          <cell r="J142">
            <v>500</v>
          </cell>
          <cell r="K142" t="str">
            <v>lv</v>
          </cell>
          <cell r="L142">
            <v>10.4</v>
          </cell>
          <cell r="M142">
            <v>0</v>
          </cell>
          <cell r="N142">
            <v>0</v>
          </cell>
          <cell r="O142">
            <v>21.8</v>
          </cell>
          <cell r="P142">
            <v>8.6</v>
          </cell>
          <cell r="Q142">
            <v>23.8</v>
          </cell>
          <cell r="R142">
            <v>1.8</v>
          </cell>
          <cell r="S142">
            <v>13.4</v>
          </cell>
          <cell r="T142">
            <v>2.6</v>
          </cell>
          <cell r="AL142">
            <v>2.6690341895031482</v>
          </cell>
          <cell r="CB142" t="str">
            <v>https://www.suffolk.edu/-/media/suffolk/documents/academics/research-at-suffolk/suprc/polls/new-hampshire/2020/2-8-20_final_nh_tracking_marginals.pdf</v>
          </cell>
        </row>
        <row r="143">
          <cell r="D143" t="str">
            <v>Emerson College</v>
          </cell>
          <cell r="F143" t="str">
            <v>New Hampshire</v>
          </cell>
          <cell r="G143" t="str">
            <v>B-</v>
          </cell>
          <cell r="I143">
            <v>43869</v>
          </cell>
          <cell r="J143">
            <v>500</v>
          </cell>
          <cell r="K143" t="str">
            <v>lv</v>
          </cell>
          <cell r="L143">
            <v>10.8</v>
          </cell>
          <cell r="M143">
            <v>0</v>
          </cell>
          <cell r="N143">
            <v>0</v>
          </cell>
          <cell r="O143">
            <v>20.2</v>
          </cell>
          <cell r="P143">
            <v>13.1</v>
          </cell>
          <cell r="Q143">
            <v>30.4</v>
          </cell>
          <cell r="R143">
            <v>2.2000000000000002</v>
          </cell>
          <cell r="S143">
            <v>11.6</v>
          </cell>
          <cell r="T143">
            <v>4.2</v>
          </cell>
          <cell r="AL143">
            <v>1.4336925156161178</v>
          </cell>
          <cell r="CB143" t="str">
            <v>http://emersonpolling.com/2020/02/09/new-hampshire-2020-tracking-poll-night-7-debate-shifts-momentum-for-candidates-but-sanders-stays-in-strong-position/</v>
          </cell>
        </row>
        <row r="144">
          <cell r="D144" t="str">
            <v>Hendrix College</v>
          </cell>
          <cell r="F144" t="str">
            <v>Arkansas</v>
          </cell>
          <cell r="G144" t="str">
            <v>B/C</v>
          </cell>
          <cell r="I144">
            <v>43868</v>
          </cell>
          <cell r="J144">
            <v>496</v>
          </cell>
          <cell r="K144" t="str">
            <v>lv</v>
          </cell>
          <cell r="L144">
            <v>18.5</v>
          </cell>
          <cell r="M144">
            <v>19.600000000000001</v>
          </cell>
          <cell r="N144">
            <v>0</v>
          </cell>
          <cell r="O144">
            <v>15.5</v>
          </cell>
          <cell r="P144">
            <v>4.8</v>
          </cell>
          <cell r="Q144">
            <v>16.399999999999999</v>
          </cell>
          <cell r="R144">
            <v>0</v>
          </cell>
          <cell r="S144">
            <v>8.9</v>
          </cell>
          <cell r="T144">
            <v>2</v>
          </cell>
          <cell r="AL144">
            <v>10.031669575290854</v>
          </cell>
          <cell r="CB144" t="str">
            <v>https://talkbusiness.net/2020/02/poll-bloomberg-holds-slim-lead-among-logjam-in-arkansas-democratic-presidential-primary/</v>
          </cell>
        </row>
        <row r="145">
          <cell r="D145" t="str">
            <v>University of Massachusetts Lowell</v>
          </cell>
          <cell r="F145" t="str">
            <v>New Hampshire</v>
          </cell>
          <cell r="G145" t="str">
            <v>A/B</v>
          </cell>
          <cell r="I145">
            <v>43868</v>
          </cell>
          <cell r="J145">
            <v>440</v>
          </cell>
          <cell r="K145" t="str">
            <v>lv</v>
          </cell>
          <cell r="L145">
            <v>14</v>
          </cell>
          <cell r="M145">
            <v>0</v>
          </cell>
          <cell r="N145">
            <v>0</v>
          </cell>
          <cell r="O145">
            <v>17</v>
          </cell>
          <cell r="P145">
            <v>8</v>
          </cell>
          <cell r="Q145">
            <v>25</v>
          </cell>
          <cell r="R145">
            <v>5</v>
          </cell>
          <cell r="S145">
            <v>15</v>
          </cell>
          <cell r="T145">
            <v>3</v>
          </cell>
          <cell r="AL145">
            <v>17.11808570292725</v>
          </cell>
          <cell r="CB145" t="str">
            <v>https://www.uml.edu/docs/2020-NH-Primary-2-Topline_tcm18-322047.pdf</v>
          </cell>
        </row>
        <row r="146">
          <cell r="D146" t="str">
            <v>University of New Hampshire</v>
          </cell>
          <cell r="F146" t="str">
            <v>New Hampshire</v>
          </cell>
          <cell r="G146" t="str">
            <v>B</v>
          </cell>
          <cell r="I146">
            <v>43868</v>
          </cell>
          <cell r="J146">
            <v>365</v>
          </cell>
          <cell r="K146" t="str">
            <v>lv</v>
          </cell>
          <cell r="L146">
            <v>11</v>
          </cell>
          <cell r="M146">
            <v>2</v>
          </cell>
          <cell r="N146">
            <v>0</v>
          </cell>
          <cell r="O146">
            <v>21</v>
          </cell>
          <cell r="P146">
            <v>5</v>
          </cell>
          <cell r="Q146">
            <v>28</v>
          </cell>
          <cell r="R146">
            <v>3</v>
          </cell>
          <cell r="S146">
            <v>9</v>
          </cell>
          <cell r="T146">
            <v>3</v>
          </cell>
          <cell r="AL146">
            <v>0.45168107610206831</v>
          </cell>
          <cell r="CB146" t="str">
            <v>https://scholars.unh.edu/cgi/viewcontent.cgi?article=1572&amp;context=survey_center_polls</v>
          </cell>
        </row>
        <row r="147">
          <cell r="D147" t="str">
            <v>Suffolk University</v>
          </cell>
          <cell r="F147" t="str">
            <v>New Hampshire</v>
          </cell>
          <cell r="G147" t="str">
            <v>A-</v>
          </cell>
          <cell r="I147">
            <v>43868</v>
          </cell>
          <cell r="J147">
            <v>500</v>
          </cell>
          <cell r="K147" t="str">
            <v>lv</v>
          </cell>
          <cell r="L147">
            <v>10.6</v>
          </cell>
          <cell r="M147">
            <v>0</v>
          </cell>
          <cell r="N147">
            <v>0</v>
          </cell>
          <cell r="O147">
            <v>25</v>
          </cell>
          <cell r="P147">
            <v>6</v>
          </cell>
          <cell r="Q147">
            <v>23.8</v>
          </cell>
          <cell r="R147">
            <v>2.4</v>
          </cell>
          <cell r="S147">
            <v>14.2</v>
          </cell>
          <cell r="T147">
            <v>3.2</v>
          </cell>
          <cell r="AL147">
            <v>0.77094789750365245</v>
          </cell>
          <cell r="CB147" t="str">
            <v>https://www.suffolk.edu/-/media/suffolk/documents/academics/research-at-suffolk/suprc/polls/new-hampshire/2020/2-7-20_final_nh_tracking_marginals.pdf</v>
          </cell>
        </row>
        <row r="148">
          <cell r="D148" t="str">
            <v>Emerson College</v>
          </cell>
          <cell r="F148" t="str">
            <v>New Hampshire</v>
          </cell>
          <cell r="G148" t="str">
            <v>B-</v>
          </cell>
          <cell r="I148">
            <v>43868</v>
          </cell>
          <cell r="J148">
            <v>500</v>
          </cell>
          <cell r="K148" t="str">
            <v>lv</v>
          </cell>
          <cell r="L148">
            <v>11.4</v>
          </cell>
          <cell r="M148">
            <v>0</v>
          </cell>
          <cell r="N148">
            <v>0</v>
          </cell>
          <cell r="O148">
            <v>23.5</v>
          </cell>
          <cell r="P148">
            <v>9.3000000000000007</v>
          </cell>
          <cell r="Q148">
            <v>30.8</v>
          </cell>
          <cell r="R148">
            <v>1.7</v>
          </cell>
          <cell r="S148">
            <v>11.4</v>
          </cell>
          <cell r="T148">
            <v>3</v>
          </cell>
          <cell r="AL148">
            <v>0.41412069821970876</v>
          </cell>
          <cell r="CB148" t="str">
            <v>http://emersonpolling.com/2020/02/08/new-hampshire-2020-tracking-poll-night-6-sanders-continues-to-lead-as-buttigieg-inches-closer/</v>
          </cell>
        </row>
        <row r="149">
          <cell r="D149" t="str">
            <v>High Point University</v>
          </cell>
          <cell r="F149" t="str">
            <v>North Carolina</v>
          </cell>
          <cell r="G149" t="str">
            <v>A/B</v>
          </cell>
          <cell r="I149">
            <v>43867</v>
          </cell>
          <cell r="J149">
            <v>399</v>
          </cell>
          <cell r="K149" t="str">
            <v>rv</v>
          </cell>
          <cell r="L149">
            <v>19</v>
          </cell>
          <cell r="M149">
            <v>13</v>
          </cell>
          <cell r="N149">
            <v>1</v>
          </cell>
          <cell r="O149">
            <v>6</v>
          </cell>
          <cell r="P149">
            <v>3</v>
          </cell>
          <cell r="Q149">
            <v>25</v>
          </cell>
          <cell r="R149">
            <v>3</v>
          </cell>
          <cell r="S149">
            <v>12</v>
          </cell>
          <cell r="T149">
            <v>4</v>
          </cell>
          <cell r="AL149">
            <v>0</v>
          </cell>
          <cell r="CB149" t="str">
            <v>http://www.highpoint.edu/src/files/2020/02/69memoA.pdf</v>
          </cell>
        </row>
        <row r="150">
          <cell r="D150" t="str">
            <v>High Point University</v>
          </cell>
          <cell r="F150" t="str">
            <v>North Carolina</v>
          </cell>
          <cell r="G150" t="str">
            <v>A/B</v>
          </cell>
          <cell r="I150">
            <v>43867</v>
          </cell>
          <cell r="J150">
            <v>225</v>
          </cell>
          <cell r="K150" t="str">
            <v>lv</v>
          </cell>
          <cell r="L150">
            <v>24</v>
          </cell>
          <cell r="M150">
            <v>16</v>
          </cell>
          <cell r="N150">
            <v>0</v>
          </cell>
          <cell r="O150">
            <v>8</v>
          </cell>
          <cell r="P150">
            <v>3</v>
          </cell>
          <cell r="Q150">
            <v>20</v>
          </cell>
          <cell r="R150">
            <v>4</v>
          </cell>
          <cell r="S150">
            <v>11</v>
          </cell>
          <cell r="T150">
            <v>3</v>
          </cell>
          <cell r="AL150">
            <v>12.669902298203946</v>
          </cell>
          <cell r="CB150" t="str">
            <v>http://www.highpoint.edu/src/files/2020/02/69memoA.pdf</v>
          </cell>
        </row>
        <row r="151">
          <cell r="D151" t="str">
            <v>Marist College</v>
          </cell>
          <cell r="F151" t="str">
            <v>New Hampshire</v>
          </cell>
          <cell r="G151" t="str">
            <v>A+</v>
          </cell>
          <cell r="I151">
            <v>43867</v>
          </cell>
          <cell r="J151">
            <v>1058</v>
          </cell>
          <cell r="K151" t="str">
            <v>rv</v>
          </cell>
          <cell r="L151">
            <v>13</v>
          </cell>
          <cell r="M151">
            <v>0</v>
          </cell>
          <cell r="N151">
            <v>0</v>
          </cell>
          <cell r="O151">
            <v>21</v>
          </cell>
          <cell r="P151">
            <v>8</v>
          </cell>
          <cell r="Q151">
            <v>25</v>
          </cell>
          <cell r="R151">
            <v>5</v>
          </cell>
          <cell r="S151">
            <v>14</v>
          </cell>
          <cell r="T151">
            <v>4</v>
          </cell>
          <cell r="AL151">
            <v>0</v>
          </cell>
          <cell r="CB151" t="str">
            <v>http://maristpoll.marist.edu/wp-content/uploads/2020/02/NBC-News_Marist-Poll_NH-NOS-and-Tables_2002070938.pdf</v>
          </cell>
        </row>
        <row r="152">
          <cell r="D152" t="str">
            <v>Marist College</v>
          </cell>
          <cell r="F152" t="str">
            <v>New Hampshire</v>
          </cell>
          <cell r="G152" t="str">
            <v>A+</v>
          </cell>
          <cell r="I152">
            <v>43867</v>
          </cell>
          <cell r="J152">
            <v>709</v>
          </cell>
          <cell r="K152" t="str">
            <v>lv</v>
          </cell>
          <cell r="L152">
            <v>13</v>
          </cell>
          <cell r="M152">
            <v>0</v>
          </cell>
          <cell r="N152">
            <v>0</v>
          </cell>
          <cell r="O152">
            <v>21</v>
          </cell>
          <cell r="P152">
            <v>8</v>
          </cell>
          <cell r="Q152">
            <v>25</v>
          </cell>
          <cell r="R152">
            <v>4</v>
          </cell>
          <cell r="S152">
            <v>14</v>
          </cell>
          <cell r="T152">
            <v>4</v>
          </cell>
          <cell r="AL152">
            <v>37.188307053219397</v>
          </cell>
          <cell r="CB152" t="str">
            <v>http://maristpoll.marist.edu/wp-content/uploads/2020/02/NBC-News_Marist-Poll_NH-NOS-and-Tables_2002070938.pdf</v>
          </cell>
        </row>
        <row r="153">
          <cell r="D153" t="str">
            <v>Suffolk University</v>
          </cell>
          <cell r="F153" t="str">
            <v>New Hampshire</v>
          </cell>
          <cell r="G153" t="str">
            <v>A-</v>
          </cell>
          <cell r="I153">
            <v>43867</v>
          </cell>
          <cell r="J153">
            <v>500</v>
          </cell>
          <cell r="K153" t="str">
            <v>lv</v>
          </cell>
          <cell r="L153">
            <v>10.6</v>
          </cell>
          <cell r="M153">
            <v>0</v>
          </cell>
          <cell r="N153">
            <v>0</v>
          </cell>
          <cell r="O153">
            <v>22.6</v>
          </cell>
          <cell r="P153">
            <v>6</v>
          </cell>
          <cell r="Q153">
            <v>23.6</v>
          </cell>
          <cell r="R153">
            <v>2.8</v>
          </cell>
          <cell r="S153">
            <v>12.6</v>
          </cell>
          <cell r="T153">
            <v>3.2</v>
          </cell>
          <cell r="AL153">
            <v>0.31726222468363202</v>
          </cell>
          <cell r="CB153" t="str">
            <v>https://www.suffolk.edu/-/media/suffolk/documents/academics/research-at-suffolk/suprc/polls/new-hampshire/2020/2-6-20_final_nh_tracking_marginals.pdf</v>
          </cell>
        </row>
        <row r="154">
          <cell r="D154" t="str">
            <v>Emerson College</v>
          </cell>
          <cell r="F154" t="str">
            <v>New Hampshire</v>
          </cell>
          <cell r="G154" t="str">
            <v>B-</v>
          </cell>
          <cell r="I154">
            <v>43867</v>
          </cell>
          <cell r="J154">
            <v>500</v>
          </cell>
          <cell r="K154" t="str">
            <v>lv</v>
          </cell>
          <cell r="L154">
            <v>10.6</v>
          </cell>
          <cell r="M154">
            <v>0</v>
          </cell>
          <cell r="N154">
            <v>0</v>
          </cell>
          <cell r="O154">
            <v>22.9</v>
          </cell>
          <cell r="P154">
            <v>9</v>
          </cell>
          <cell r="Q154">
            <v>31.5</v>
          </cell>
          <cell r="R154">
            <v>1.7</v>
          </cell>
          <cell r="S154">
            <v>13.2</v>
          </cell>
          <cell r="T154">
            <v>1.6</v>
          </cell>
          <cell r="AL154">
            <v>0.17041989805668664</v>
          </cell>
          <cell r="CB154" t="str">
            <v>http://emersonpolling.com/2020/02/07/new-hampshire-2020-tracking-poll-night-5-sanders-holds-lead-in-new-hampshire-buttigieg-continues-to-gain/</v>
          </cell>
        </row>
        <row r="155">
          <cell r="D155" t="str">
            <v>Monmouth University</v>
          </cell>
          <cell r="F155" t="str">
            <v>New Hampshire</v>
          </cell>
          <cell r="G155" t="str">
            <v>A+</v>
          </cell>
          <cell r="I155">
            <v>43866</v>
          </cell>
          <cell r="J155">
            <v>503</v>
          </cell>
          <cell r="K155" t="str">
            <v>lv</v>
          </cell>
          <cell r="L155">
            <v>19</v>
          </cell>
          <cell r="M155">
            <v>0</v>
          </cell>
          <cell r="N155">
            <v>0</v>
          </cell>
          <cell r="O155">
            <v>28</v>
          </cell>
          <cell r="P155">
            <v>0</v>
          </cell>
          <cell r="Q155">
            <v>28</v>
          </cell>
          <cell r="R155">
            <v>0</v>
          </cell>
          <cell r="S155">
            <v>16</v>
          </cell>
          <cell r="T155">
            <v>0</v>
          </cell>
          <cell r="AL155">
            <v>0</v>
          </cell>
          <cell r="CB155" t="str">
            <v>https://www.monmouth.edu/polling-institute/documents/monmouthpoll_nh_020620.pdf/</v>
          </cell>
        </row>
        <row r="156">
          <cell r="D156" t="str">
            <v>Monmouth University</v>
          </cell>
          <cell r="F156" t="str">
            <v>New Hampshire</v>
          </cell>
          <cell r="G156" t="str">
            <v>A+</v>
          </cell>
          <cell r="I156">
            <v>43866</v>
          </cell>
          <cell r="J156">
            <v>503</v>
          </cell>
          <cell r="K156" t="str">
            <v>lv</v>
          </cell>
          <cell r="L156">
            <v>17</v>
          </cell>
          <cell r="M156">
            <v>0</v>
          </cell>
          <cell r="N156">
            <v>0</v>
          </cell>
          <cell r="O156">
            <v>22</v>
          </cell>
          <cell r="P156">
            <v>13</v>
          </cell>
          <cell r="Q156">
            <v>27</v>
          </cell>
          <cell r="R156">
            <v>0</v>
          </cell>
          <cell r="S156">
            <v>13</v>
          </cell>
          <cell r="T156">
            <v>0</v>
          </cell>
          <cell r="AL156">
            <v>0</v>
          </cell>
          <cell r="CB156" t="str">
            <v>https://www.monmouth.edu/polling-institute/documents/monmouthpoll_nh_020620.pdf/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43866</v>
          </cell>
          <cell r="J157">
            <v>503</v>
          </cell>
          <cell r="K157" t="str">
            <v>lv</v>
          </cell>
          <cell r="L157">
            <v>17</v>
          </cell>
          <cell r="M157">
            <v>0</v>
          </cell>
          <cell r="N157">
            <v>0</v>
          </cell>
          <cell r="O157">
            <v>20</v>
          </cell>
          <cell r="P157">
            <v>9</v>
          </cell>
          <cell r="Q157">
            <v>24</v>
          </cell>
          <cell r="R157">
            <v>3</v>
          </cell>
          <cell r="S157">
            <v>13</v>
          </cell>
          <cell r="T157">
            <v>4</v>
          </cell>
          <cell r="AL157">
            <v>29.619172803225538</v>
          </cell>
          <cell r="CB157" t="str">
            <v>https://www.monmouth.edu/polling-institute/documents/monmouthpoll_nh_020620.pdf/</v>
          </cell>
        </row>
        <row r="158">
          <cell r="D158" t="str">
            <v>Public Policy Polling</v>
          </cell>
          <cell r="F158" t="str">
            <v>North Carolina</v>
          </cell>
          <cell r="G158" t="str">
            <v>B</v>
          </cell>
          <cell r="I158">
            <v>43866</v>
          </cell>
          <cell r="J158">
            <v>604</v>
          </cell>
          <cell r="K158" t="str">
            <v>lv</v>
          </cell>
          <cell r="L158">
            <v>25</v>
          </cell>
          <cell r="M158">
            <v>14</v>
          </cell>
          <cell r="N158">
            <v>0</v>
          </cell>
          <cell r="O158">
            <v>9</v>
          </cell>
          <cell r="P158">
            <v>5</v>
          </cell>
          <cell r="Q158">
            <v>16</v>
          </cell>
          <cell r="R158">
            <v>2</v>
          </cell>
          <cell r="S158">
            <v>12</v>
          </cell>
          <cell r="T158">
            <v>5</v>
          </cell>
          <cell r="AL158">
            <v>1.8756546000630889</v>
          </cell>
          <cell r="CB158" t="str">
            <v>https://www.publicpolicypolling.com/wp-content/uploads/2020/02/NCDemPollFebruary2020.pdf</v>
          </cell>
        </row>
        <row r="159">
          <cell r="D159" t="str">
            <v>Suffolk University</v>
          </cell>
          <cell r="F159" t="str">
            <v>New Hampshire</v>
          </cell>
          <cell r="G159" t="str">
            <v>A-</v>
          </cell>
          <cell r="I159">
            <v>43866</v>
          </cell>
          <cell r="J159">
            <v>500</v>
          </cell>
          <cell r="K159" t="str">
            <v>lv</v>
          </cell>
          <cell r="L159">
            <v>12</v>
          </cell>
          <cell r="M159">
            <v>0</v>
          </cell>
          <cell r="N159">
            <v>0</v>
          </cell>
          <cell r="O159">
            <v>18.600000000000001</v>
          </cell>
          <cell r="P159">
            <v>5.6</v>
          </cell>
          <cell r="Q159">
            <v>24.8</v>
          </cell>
          <cell r="R159">
            <v>4.2</v>
          </cell>
          <cell r="S159">
            <v>11</v>
          </cell>
          <cell r="T159">
            <v>2.2000000000000002</v>
          </cell>
          <cell r="AL159">
            <v>0.15853843622086142</v>
          </cell>
          <cell r="CB159" t="str">
            <v>https://www.suffolk.edu/-/media/suffolk/documents/academics/research-at-suffolk/suprc/polls/new-hampshire/2020/2-5-20_final_nh_tracking_marginals.pdf</v>
          </cell>
        </row>
        <row r="160">
          <cell r="D160" t="str">
            <v>Emerson College</v>
          </cell>
          <cell r="F160" t="str">
            <v>New Hampshire</v>
          </cell>
          <cell r="G160" t="str">
            <v>B-</v>
          </cell>
          <cell r="I160">
            <v>43866</v>
          </cell>
          <cell r="J160">
            <v>500</v>
          </cell>
          <cell r="K160" t="str">
            <v>lv</v>
          </cell>
          <cell r="L160">
            <v>12.3</v>
          </cell>
          <cell r="M160">
            <v>0</v>
          </cell>
          <cell r="N160">
            <v>0</v>
          </cell>
          <cell r="O160">
            <v>21.4</v>
          </cell>
          <cell r="P160">
            <v>11.4</v>
          </cell>
          <cell r="Q160">
            <v>31.4</v>
          </cell>
          <cell r="R160">
            <v>0.9</v>
          </cell>
          <cell r="S160">
            <v>11.5</v>
          </cell>
          <cell r="T160">
            <v>4</v>
          </cell>
          <cell r="AL160">
            <v>8.4154409252589574E-2</v>
          </cell>
          <cell r="CB160" t="str">
            <v>http://emersonpolling.com/2020/02/06/new-hampshire-2020-tracking-poll-night-4-buttigieg-continues-to-gain-on-sanders/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43865</v>
          </cell>
          <cell r="J161">
            <v>616</v>
          </cell>
          <cell r="K161" t="str">
            <v>lv</v>
          </cell>
          <cell r="L161">
            <v>24</v>
          </cell>
          <cell r="M161">
            <v>9</v>
          </cell>
          <cell r="N161">
            <v>0</v>
          </cell>
          <cell r="O161">
            <v>9</v>
          </cell>
          <cell r="P161">
            <v>6</v>
          </cell>
          <cell r="Q161">
            <v>19</v>
          </cell>
          <cell r="R161">
            <v>2</v>
          </cell>
          <cell r="S161">
            <v>18</v>
          </cell>
          <cell r="T161">
            <v>3</v>
          </cell>
          <cell r="AL161">
            <v>1.2767565432918056E-3</v>
          </cell>
          <cell r="CB161" t="str">
            <v>https://d25d2506sfb94s.cloudfront.net/cumulus_uploads/document/73jqd6u5mv/econTabReport.pdf</v>
          </cell>
        </row>
        <row r="162">
          <cell r="D162" t="str">
            <v>Suffolk University</v>
          </cell>
          <cell r="F162" t="str">
            <v>New Hampshire</v>
          </cell>
          <cell r="G162" t="str">
            <v>A-</v>
          </cell>
          <cell r="I162">
            <v>43865</v>
          </cell>
          <cell r="J162">
            <v>500</v>
          </cell>
          <cell r="K162" t="str">
            <v>lv</v>
          </cell>
          <cell r="L162">
            <v>15</v>
          </cell>
          <cell r="M162">
            <v>0</v>
          </cell>
          <cell r="N162">
            <v>0</v>
          </cell>
          <cell r="O162">
            <v>15.2</v>
          </cell>
          <cell r="P162">
            <v>6</v>
          </cell>
          <cell r="Q162">
            <v>24.4</v>
          </cell>
          <cell r="R162">
            <v>5</v>
          </cell>
          <cell r="S162">
            <v>10.199999999999999</v>
          </cell>
          <cell r="T162">
            <v>3.2</v>
          </cell>
          <cell r="AL162">
            <v>8.959283450510945E-2</v>
          </cell>
          <cell r="CB162" t="str">
            <v>https://www.suffolk.edu/-/media/suffolk/documents/academics/research-at-suffolk/suprc/polls/new-hampshire/2020/final-nh-tracking-marginals-2-4-20.pdf</v>
          </cell>
        </row>
        <row r="163">
          <cell r="D163" t="str">
            <v>Emerson College</v>
          </cell>
          <cell r="F163" t="str">
            <v>New Hampshire</v>
          </cell>
          <cell r="G163" t="str">
            <v>B-</v>
          </cell>
          <cell r="I163">
            <v>43865</v>
          </cell>
          <cell r="J163">
            <v>500</v>
          </cell>
          <cell r="K163" t="str">
            <v>lv</v>
          </cell>
          <cell r="L163">
            <v>13.4</v>
          </cell>
          <cell r="M163">
            <v>0</v>
          </cell>
          <cell r="N163">
            <v>0</v>
          </cell>
          <cell r="O163">
            <v>16.5</v>
          </cell>
          <cell r="P163">
            <v>11</v>
          </cell>
          <cell r="Q163">
            <v>32.4</v>
          </cell>
          <cell r="R163">
            <v>1.5</v>
          </cell>
          <cell r="S163">
            <v>10.7</v>
          </cell>
          <cell r="T163">
            <v>5.8</v>
          </cell>
          <cell r="AL163">
            <v>4.7570316408263695E-2</v>
          </cell>
          <cell r="CB163" t="str">
            <v>http://emersonpolling.com/2020/02/05/new-hampshire-2020-tracking-poll-night-3-buttigieg-gets-an-iowa-bounce-sanders-maintains-strong-lead/</v>
          </cell>
        </row>
        <row r="164">
          <cell r="D164" t="str">
            <v>Zogby Interactive/JZ Analytics</v>
          </cell>
          <cell r="F164" t="str">
            <v>South Carolina</v>
          </cell>
          <cell r="G164" t="str">
            <v>C</v>
          </cell>
          <cell r="I164">
            <v>43864</v>
          </cell>
          <cell r="J164">
            <v>277</v>
          </cell>
          <cell r="K164" t="str">
            <v>lv</v>
          </cell>
          <cell r="L164">
            <v>28</v>
          </cell>
          <cell r="M164">
            <v>4</v>
          </cell>
          <cell r="N164">
            <v>0</v>
          </cell>
          <cell r="O164">
            <v>7</v>
          </cell>
          <cell r="P164">
            <v>2</v>
          </cell>
          <cell r="Q164">
            <v>20</v>
          </cell>
          <cell r="R164">
            <v>15</v>
          </cell>
          <cell r="S164">
            <v>11</v>
          </cell>
          <cell r="T164">
            <v>1</v>
          </cell>
          <cell r="AL164">
            <v>5.5745625578151525</v>
          </cell>
          <cell r="CB164" t="str">
            <v>https://zogbyanalytics.com/news/913-the-zogby-poll-february-2020-presidential-election-report</v>
          </cell>
        </row>
        <row r="165">
          <cell r="D165" t="str">
            <v>Morning Consult</v>
          </cell>
          <cell r="F165" t="str">
            <v>US</v>
          </cell>
          <cell r="G165" t="str">
            <v>B/C</v>
          </cell>
          <cell r="I165">
            <v>43864</v>
          </cell>
          <cell r="J165">
            <v>2500</v>
          </cell>
          <cell r="K165" t="str">
            <v>lv</v>
          </cell>
          <cell r="L165">
            <v>29</v>
          </cell>
          <cell r="M165">
            <v>16</v>
          </cell>
          <cell r="N165">
            <v>0</v>
          </cell>
          <cell r="O165">
            <v>7</v>
          </cell>
          <cell r="P165">
            <v>3</v>
          </cell>
          <cell r="Q165">
            <v>22</v>
          </cell>
          <cell r="R165">
            <v>2</v>
          </cell>
          <cell r="S165">
            <v>13</v>
          </cell>
          <cell r="T165">
            <v>5</v>
          </cell>
          <cell r="AL165">
            <v>0.15063174971689477</v>
          </cell>
          <cell r="CB165" t="str">
            <v>https://morningconsult.com/2020/02/06/buttigieg-and-sanders-move-up-biden-slides-after-bungled-iowa-caucuses/</v>
          </cell>
        </row>
        <row r="166">
          <cell r="D166" t="str">
            <v>Ipsos</v>
          </cell>
          <cell r="F166" t="str">
            <v>US</v>
          </cell>
          <cell r="G166" t="str">
            <v>B+</v>
          </cell>
          <cell r="I166">
            <v>43864</v>
          </cell>
          <cell r="J166">
            <v>551</v>
          </cell>
          <cell r="K166" t="str">
            <v>rv</v>
          </cell>
          <cell r="L166">
            <v>22</v>
          </cell>
          <cell r="M166">
            <v>9</v>
          </cell>
          <cell r="N166">
            <v>0</v>
          </cell>
          <cell r="O166">
            <v>5</v>
          </cell>
          <cell r="P166">
            <v>4</v>
          </cell>
          <cell r="Q166">
            <v>19</v>
          </cell>
          <cell r="R166">
            <v>3</v>
          </cell>
          <cell r="S166">
            <v>10</v>
          </cell>
          <cell r="T166">
            <v>4</v>
          </cell>
          <cell r="AL166">
            <v>0.12019915519563791</v>
          </cell>
          <cell r="CB166" t="str">
            <v>https://www.ipsos.com/sites/default/files/ct/news/documents/2020-02/topline_reuters_2020_election_tracker_02_03_2020.pdf</v>
          </cell>
        </row>
        <row r="167">
          <cell r="D167" t="str">
            <v>Suffolk University</v>
          </cell>
          <cell r="F167" t="str">
            <v>New Hampshire</v>
          </cell>
          <cell r="G167" t="str">
            <v>A-</v>
          </cell>
          <cell r="I167">
            <v>43864</v>
          </cell>
          <cell r="J167">
            <v>500</v>
          </cell>
          <cell r="K167" t="str">
            <v>lv</v>
          </cell>
          <cell r="L167">
            <v>17.8</v>
          </cell>
          <cell r="M167">
            <v>0</v>
          </cell>
          <cell r="N167">
            <v>0</v>
          </cell>
          <cell r="O167">
            <v>11</v>
          </cell>
          <cell r="P167">
            <v>6.2</v>
          </cell>
          <cell r="Q167">
            <v>24</v>
          </cell>
          <cell r="R167">
            <v>4</v>
          </cell>
          <cell r="S167">
            <v>12.8</v>
          </cell>
          <cell r="T167">
            <v>3.4</v>
          </cell>
          <cell r="AL167">
            <v>5.5129180095931533E-2</v>
          </cell>
          <cell r="CB167" t="str">
            <v>https://www.suffolk.edu/-/media/suffolk/documents/academics/research-at-suffolk/suprc/polls/new-hampshire/2020/2-3-2020_final_nh_tracking_marginals.pdf</v>
          </cell>
        </row>
        <row r="168">
          <cell r="D168" t="str">
            <v>Emerson College</v>
          </cell>
          <cell r="F168" t="str">
            <v>New Hampshire</v>
          </cell>
          <cell r="G168" t="str">
            <v>B-</v>
          </cell>
          <cell r="I168">
            <v>43864</v>
          </cell>
          <cell r="J168">
            <v>500</v>
          </cell>
          <cell r="K168" t="str">
            <v>lv</v>
          </cell>
          <cell r="L168">
            <v>12.6</v>
          </cell>
          <cell r="M168">
            <v>0</v>
          </cell>
          <cell r="N168">
            <v>0</v>
          </cell>
          <cell r="O168">
            <v>12.2</v>
          </cell>
          <cell r="P168">
            <v>12.4</v>
          </cell>
          <cell r="Q168">
            <v>31.6</v>
          </cell>
          <cell r="R168">
            <v>4.5999999999999996</v>
          </cell>
          <cell r="S168">
            <v>13.2</v>
          </cell>
          <cell r="T168">
            <v>5</v>
          </cell>
          <cell r="AL168">
            <v>2.9279183245787328E-2</v>
          </cell>
          <cell r="CB168" t="str">
            <v>http://emersonpolling.com/2020/02/04/new-hampshire-2020-tracking-poll-night-2-sanders-lead-extends-further/</v>
          </cell>
        </row>
        <row r="169">
          <cell r="D169" t="str">
            <v>East Carolina University</v>
          </cell>
          <cell r="F169" t="str">
            <v>South Carolina</v>
          </cell>
          <cell r="G169">
            <v>0</v>
          </cell>
          <cell r="I169">
            <v>43863</v>
          </cell>
          <cell r="J169">
            <v>469</v>
          </cell>
          <cell r="K169" t="str">
            <v>lv</v>
          </cell>
          <cell r="L169">
            <v>37</v>
          </cell>
          <cell r="M169">
            <v>1</v>
          </cell>
          <cell r="N169">
            <v>0</v>
          </cell>
          <cell r="O169">
            <v>4</v>
          </cell>
          <cell r="P169">
            <v>2</v>
          </cell>
          <cell r="Q169">
            <v>14</v>
          </cell>
          <cell r="R169">
            <v>19</v>
          </cell>
          <cell r="S169">
            <v>8</v>
          </cell>
          <cell r="T169">
            <v>3</v>
          </cell>
          <cell r="AL169">
            <v>0.24680889795975247</v>
          </cell>
          <cell r="CB169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70">
          <cell r="D170" t="str">
            <v>St. Anselm</v>
          </cell>
          <cell r="F170" t="str">
            <v>New Hampshire</v>
          </cell>
          <cell r="G170">
            <v>0</v>
          </cell>
          <cell r="I170">
            <v>43863</v>
          </cell>
          <cell r="J170">
            <v>491</v>
          </cell>
          <cell r="K170" t="str">
            <v>lv</v>
          </cell>
          <cell r="L170">
            <v>19</v>
          </cell>
          <cell r="M170">
            <v>2</v>
          </cell>
          <cell r="N170">
            <v>0</v>
          </cell>
          <cell r="O170">
            <v>14</v>
          </cell>
          <cell r="P170">
            <v>11</v>
          </cell>
          <cell r="Q170">
            <v>19</v>
          </cell>
          <cell r="R170">
            <v>5</v>
          </cell>
          <cell r="S170">
            <v>11</v>
          </cell>
          <cell r="T170">
            <v>4</v>
          </cell>
          <cell r="AL170">
            <v>6.6268613979310675</v>
          </cell>
          <cell r="CB170" t="str">
            <v>https://www.anselm.edu/sites/default/files/Documents/NHIOP/Polls/Democratic%20Voter%20Survey%20Jan-Feb%202020.pdf</v>
          </cell>
        </row>
        <row r="171">
          <cell r="D171" t="str">
            <v>AtlasIntel</v>
          </cell>
          <cell r="F171" t="str">
            <v>US</v>
          </cell>
          <cell r="G171">
            <v>0</v>
          </cell>
          <cell r="I171">
            <v>43863</v>
          </cell>
          <cell r="J171">
            <v>532</v>
          </cell>
          <cell r="K171" t="str">
            <v>lv</v>
          </cell>
          <cell r="L171">
            <v>23.5</v>
          </cell>
          <cell r="M171">
            <v>8.3000000000000007</v>
          </cell>
          <cell r="N171">
            <v>0</v>
          </cell>
          <cell r="O171">
            <v>5.3</v>
          </cell>
          <cell r="P171">
            <v>1.6</v>
          </cell>
          <cell r="Q171">
            <v>27.8</v>
          </cell>
          <cell r="R171">
            <v>0</v>
          </cell>
          <cell r="S171">
            <v>11.1</v>
          </cell>
          <cell r="T171">
            <v>2.5</v>
          </cell>
          <cell r="AL171">
            <v>6.5503752087729561</v>
          </cell>
          <cell r="CB171" t="str">
            <v>https://projects.fivethirtyeight.com/polls/20200203_National.pdf</v>
          </cell>
        </row>
        <row r="172">
          <cell r="D172" t="str">
            <v>Morning Consult</v>
          </cell>
          <cell r="F172" t="str">
            <v>US</v>
          </cell>
          <cell r="G172" t="str">
            <v>B/C</v>
          </cell>
          <cell r="I172">
            <v>43863</v>
          </cell>
          <cell r="J172">
            <v>15259</v>
          </cell>
          <cell r="K172" t="str">
            <v>lv</v>
          </cell>
          <cell r="L172">
            <v>28</v>
          </cell>
          <cell r="M172">
            <v>14</v>
          </cell>
          <cell r="N172">
            <v>0</v>
          </cell>
          <cell r="O172">
            <v>6</v>
          </cell>
          <cell r="P172">
            <v>3</v>
          </cell>
          <cell r="Q172">
            <v>24</v>
          </cell>
          <cell r="R172">
            <v>3</v>
          </cell>
          <cell r="S172">
            <v>14</v>
          </cell>
          <cell r="T172">
            <v>4</v>
          </cell>
          <cell r="AL172">
            <v>0.16749380024191426</v>
          </cell>
          <cell r="CB172" t="str">
            <v>https://morningconsult.com/2020-democratic-primary/</v>
          </cell>
        </row>
        <row r="173">
          <cell r="D173" t="str">
            <v>Emerson College</v>
          </cell>
          <cell r="F173" t="str">
            <v>New Hampshire</v>
          </cell>
          <cell r="G173" t="str">
            <v>B-</v>
          </cell>
          <cell r="I173">
            <v>43863</v>
          </cell>
          <cell r="J173">
            <v>500</v>
          </cell>
          <cell r="K173" t="str">
            <v>lv</v>
          </cell>
          <cell r="L173">
            <v>14.4</v>
          </cell>
          <cell r="M173">
            <v>0</v>
          </cell>
          <cell r="N173">
            <v>0</v>
          </cell>
          <cell r="O173">
            <v>12.8</v>
          </cell>
          <cell r="P173">
            <v>8.4</v>
          </cell>
          <cell r="Q173">
            <v>29</v>
          </cell>
          <cell r="R173">
            <v>7.6</v>
          </cell>
          <cell r="S173">
            <v>11.5</v>
          </cell>
          <cell r="T173">
            <v>6.5</v>
          </cell>
          <cell r="AL173">
            <v>1.9180463756396801E-2</v>
          </cell>
          <cell r="CB173" t="str">
            <v>http://emersonpolling.com/2020/02/03/new-hampshire-2020-tracking-poll-night-1-sanders-opens-commanding-lead/</v>
          </cell>
        </row>
        <row r="174">
          <cell r="D174" t="str">
            <v>Data for Progress</v>
          </cell>
          <cell r="F174" t="str">
            <v>Iowa</v>
          </cell>
          <cell r="G174" t="str">
            <v>A-</v>
          </cell>
          <cell r="I174">
            <v>43863</v>
          </cell>
          <cell r="J174">
            <v>2394</v>
          </cell>
          <cell r="K174" t="str">
            <v>lv</v>
          </cell>
          <cell r="L174">
            <v>18</v>
          </cell>
          <cell r="M174">
            <v>2</v>
          </cell>
          <cell r="N174">
            <v>0</v>
          </cell>
          <cell r="O174">
            <v>18</v>
          </cell>
          <cell r="P174">
            <v>9</v>
          </cell>
          <cell r="Q174">
            <v>22</v>
          </cell>
          <cell r="R174">
            <v>4</v>
          </cell>
          <cell r="S174">
            <v>19</v>
          </cell>
          <cell r="T174">
            <v>6</v>
          </cell>
          <cell r="AL174">
            <v>42.520840706222273</v>
          </cell>
          <cell r="CB174" t="str">
            <v>http://filesforprogress.org/datasets/2020/2/ia_caucus.pdf</v>
          </cell>
        </row>
        <row r="175">
          <cell r="D175" t="str">
            <v>Emerson College</v>
          </cell>
          <cell r="F175" t="str">
            <v>Iowa</v>
          </cell>
          <cell r="G175" t="str">
            <v>B-</v>
          </cell>
          <cell r="I175">
            <v>43863</v>
          </cell>
          <cell r="J175">
            <v>853</v>
          </cell>
          <cell r="K175" t="str">
            <v>lv</v>
          </cell>
          <cell r="L175">
            <v>21</v>
          </cell>
          <cell r="M175">
            <v>0</v>
          </cell>
          <cell r="N175">
            <v>0</v>
          </cell>
          <cell r="O175">
            <v>14.5</v>
          </cell>
          <cell r="P175">
            <v>10.8</v>
          </cell>
          <cell r="Q175">
            <v>27.5</v>
          </cell>
          <cell r="R175">
            <v>4.3</v>
          </cell>
          <cell r="S175">
            <v>13.5</v>
          </cell>
          <cell r="T175">
            <v>4.7</v>
          </cell>
          <cell r="AL175">
            <v>12.20110693883176</v>
          </cell>
          <cell r="CB175" t="str">
            <v>http://emersonpolling.com/2020/02/02/iowa-2020-sanders-on-top-going-into-caucus-night/</v>
          </cell>
        </row>
        <row r="176">
          <cell r="D176" t="str">
            <v>RKM Research and Communications Inc.</v>
          </cell>
          <cell r="F176" t="str">
            <v>New Hampshire</v>
          </cell>
          <cell r="G176" t="str">
            <v>A/B</v>
          </cell>
          <cell r="I176">
            <v>43862</v>
          </cell>
          <cell r="J176">
            <v>454</v>
          </cell>
          <cell r="K176" t="str">
            <v>lv</v>
          </cell>
          <cell r="L176">
            <v>23.8</v>
          </cell>
          <cell r="M176">
            <v>1.8</v>
          </cell>
          <cell r="N176">
            <v>0</v>
          </cell>
          <cell r="O176">
            <v>8.1</v>
          </cell>
          <cell r="P176">
            <v>4.2</v>
          </cell>
          <cell r="Q176">
            <v>30.8</v>
          </cell>
          <cell r="R176">
            <v>0</v>
          </cell>
          <cell r="S176">
            <v>17.399999999999999</v>
          </cell>
          <cell r="T176">
            <v>0.7</v>
          </cell>
          <cell r="AL176">
            <v>1.9943473108990368</v>
          </cell>
          <cell r="CB176" t="str">
            <v>https://www.franklinpierce.edu/institutes/mfcc/020220%20FPU%20NH%202020%20pre-Iowa%20TABLES%20and%20QST.pdf</v>
          </cell>
        </row>
        <row r="177">
          <cell r="D177" t="str">
            <v>University of Massachusetts Lowell</v>
          </cell>
          <cell r="F177" t="str">
            <v>New Hampshire</v>
          </cell>
          <cell r="G177" t="str">
            <v>A/B</v>
          </cell>
          <cell r="I177">
            <v>43861</v>
          </cell>
          <cell r="J177">
            <v>400</v>
          </cell>
          <cell r="K177" t="str">
            <v>lv</v>
          </cell>
          <cell r="L177">
            <v>22</v>
          </cell>
          <cell r="M177">
            <v>0</v>
          </cell>
          <cell r="N177">
            <v>0</v>
          </cell>
          <cell r="O177">
            <v>12</v>
          </cell>
          <cell r="P177">
            <v>6</v>
          </cell>
          <cell r="Q177">
            <v>23</v>
          </cell>
          <cell r="R177">
            <v>6</v>
          </cell>
          <cell r="S177">
            <v>19</v>
          </cell>
          <cell r="T177">
            <v>2</v>
          </cell>
          <cell r="AL177">
            <v>1.7391029344788917</v>
          </cell>
          <cell r="CB177" t="str">
            <v>https://www.uml.edu/docs/TOPLINE%20-%20UMass%20Lowell%20NH%20Dem%20Primary%2020200203_tcm18-321680.pdf</v>
          </cell>
        </row>
        <row r="178">
          <cell r="D178" t="str">
            <v>Evan Falchuk and Lou DiNatale</v>
          </cell>
          <cell r="F178" t="str">
            <v>Massachusetts</v>
          </cell>
          <cell r="G178">
            <v>0</v>
          </cell>
          <cell r="I178">
            <v>43860</v>
          </cell>
          <cell r="J178">
            <v>334</v>
          </cell>
          <cell r="K178" t="str">
            <v>lv</v>
          </cell>
          <cell r="L178">
            <v>16.399999999999999</v>
          </cell>
          <cell r="M178">
            <v>7.5</v>
          </cell>
          <cell r="N178">
            <v>0.4</v>
          </cell>
          <cell r="O178">
            <v>6.4</v>
          </cell>
          <cell r="P178">
            <v>6.7</v>
          </cell>
          <cell r="Q178">
            <v>12.4</v>
          </cell>
          <cell r="R178">
            <v>4.0999999999999996</v>
          </cell>
          <cell r="S178">
            <v>23</v>
          </cell>
          <cell r="T178">
            <v>2.5</v>
          </cell>
          <cell r="AL178">
            <v>0.71853607036959133</v>
          </cell>
          <cell r="CB178" t="str">
            <v>https://projects.fivethirtyeight.com/polls/20200206_MA.xlsx</v>
          </cell>
        </row>
        <row r="179">
          <cell r="D179" t="str">
            <v>David Binder Research</v>
          </cell>
          <cell r="F179" t="str">
            <v>Iowa</v>
          </cell>
          <cell r="G179">
            <v>0</v>
          </cell>
          <cell r="I179">
            <v>43860</v>
          </cell>
          <cell r="J179">
            <v>300</v>
          </cell>
          <cell r="K179" t="str">
            <v>lv</v>
          </cell>
          <cell r="L179">
            <v>46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https://www.focusonruralamerica.com/2020/02/03/caucus-day-poll-release/</v>
          </cell>
        </row>
        <row r="180">
          <cell r="D180" t="str">
            <v>David Binder Research</v>
          </cell>
          <cell r="F180" t="str">
            <v>Iowa</v>
          </cell>
          <cell r="G180">
            <v>0</v>
          </cell>
          <cell r="I180">
            <v>43860</v>
          </cell>
          <cell r="J180">
            <v>300</v>
          </cell>
          <cell r="K180" t="str">
            <v>lv</v>
          </cell>
          <cell r="L180">
            <v>15</v>
          </cell>
          <cell r="M180">
            <v>1</v>
          </cell>
          <cell r="N180">
            <v>0</v>
          </cell>
          <cell r="O180">
            <v>19</v>
          </cell>
          <cell r="P180">
            <v>11</v>
          </cell>
          <cell r="Q180">
            <v>17</v>
          </cell>
          <cell r="R180">
            <v>3</v>
          </cell>
          <cell r="S180">
            <v>15</v>
          </cell>
          <cell r="T180">
            <v>1</v>
          </cell>
          <cell r="AL180">
            <v>5.3197581924806983</v>
          </cell>
          <cell r="CB180" t="str">
            <v>https://www.focusonruralamerica.com/2020/02/03/caucus-day-poll-release/</v>
          </cell>
        </row>
        <row r="181">
          <cell r="D181" t="str">
            <v>University of Texas at Tyler</v>
          </cell>
          <cell r="F181" t="str">
            <v>Texas</v>
          </cell>
          <cell r="G181" t="str">
            <v>B/C</v>
          </cell>
          <cell r="I181">
            <v>43860</v>
          </cell>
          <cell r="J181">
            <v>416</v>
          </cell>
          <cell r="K181" t="str">
            <v>lv</v>
          </cell>
          <cell r="L181">
            <v>34</v>
          </cell>
          <cell r="M181">
            <v>16</v>
          </cell>
          <cell r="N181">
            <v>0</v>
          </cell>
          <cell r="O181">
            <v>4</v>
          </cell>
          <cell r="P181">
            <v>3</v>
          </cell>
          <cell r="Q181">
            <v>18</v>
          </cell>
          <cell r="R181">
            <v>2</v>
          </cell>
          <cell r="S181">
            <v>17</v>
          </cell>
          <cell r="T181">
            <v>3</v>
          </cell>
          <cell r="AL181">
            <v>7.5432895698864488</v>
          </cell>
          <cell r="CB181" t="str">
            <v>https://projects.fivethirtyeight.com/polls/20200202_TX_3.pdf</v>
          </cell>
        </row>
        <row r="182">
          <cell r="D182" t="str">
            <v>University of Texas at Tyler</v>
          </cell>
          <cell r="F182" t="str">
            <v>Texas</v>
          </cell>
          <cell r="G182" t="str">
            <v>B/C</v>
          </cell>
          <cell r="I182">
            <v>43860</v>
          </cell>
          <cell r="J182">
            <v>487</v>
          </cell>
          <cell r="K182" t="str">
            <v>rv</v>
          </cell>
          <cell r="L182">
            <v>35</v>
          </cell>
          <cell r="M182">
            <v>16</v>
          </cell>
          <cell r="N182">
            <v>0</v>
          </cell>
          <cell r="O182">
            <v>4</v>
          </cell>
          <cell r="P182">
            <v>3</v>
          </cell>
          <cell r="Q182">
            <v>18</v>
          </cell>
          <cell r="R182">
            <v>2</v>
          </cell>
          <cell r="S182">
            <v>16</v>
          </cell>
          <cell r="T182">
            <v>3</v>
          </cell>
          <cell r="AL182">
            <v>0</v>
          </cell>
          <cell r="CB182" t="str">
            <v>https://projects.fivethirtyeight.com/polls/20200202_TX_1.pdf</v>
          </cell>
        </row>
        <row r="183">
          <cell r="D183" t="str">
            <v>American Research Group</v>
          </cell>
          <cell r="F183" t="str">
            <v>Iowa</v>
          </cell>
          <cell r="G183" t="str">
            <v>B</v>
          </cell>
          <cell r="I183">
            <v>43860</v>
          </cell>
          <cell r="J183">
            <v>400</v>
          </cell>
          <cell r="K183" t="str">
            <v>lv</v>
          </cell>
          <cell r="L183">
            <v>17</v>
          </cell>
          <cell r="M183">
            <v>2</v>
          </cell>
          <cell r="N183">
            <v>0</v>
          </cell>
          <cell r="O183">
            <v>9</v>
          </cell>
          <cell r="P183">
            <v>16</v>
          </cell>
          <cell r="Q183">
            <v>23</v>
          </cell>
          <cell r="R183">
            <v>3</v>
          </cell>
          <cell r="S183">
            <v>15</v>
          </cell>
          <cell r="T183">
            <v>5</v>
          </cell>
          <cell r="AL183">
            <v>10.63012313807897</v>
          </cell>
          <cell r="CB183" t="str">
            <v>https://americanresearchgroup.com/pres2020/primary/dem/iadem.html</v>
          </cell>
        </row>
        <row r="184">
          <cell r="D184" t="str">
            <v>IBD/TIPP</v>
          </cell>
          <cell r="F184" t="str">
            <v>US</v>
          </cell>
          <cell r="G184" t="str">
            <v>A/B</v>
          </cell>
          <cell r="I184">
            <v>43860</v>
          </cell>
          <cell r="J184">
            <v>336</v>
          </cell>
          <cell r="K184" t="str">
            <v>rv</v>
          </cell>
          <cell r="L184">
            <v>26</v>
          </cell>
          <cell r="M184">
            <v>8</v>
          </cell>
          <cell r="N184">
            <v>0</v>
          </cell>
          <cell r="O184">
            <v>7</v>
          </cell>
          <cell r="P184">
            <v>3</v>
          </cell>
          <cell r="Q184">
            <v>19</v>
          </cell>
          <cell r="R184">
            <v>2</v>
          </cell>
          <cell r="S184">
            <v>13</v>
          </cell>
          <cell r="T184">
            <v>4</v>
          </cell>
          <cell r="AL184">
            <v>11.460454473248932</v>
          </cell>
          <cell r="CB184" t="str">
            <v>https://projects.fivethirtyeight.com/polls/20190131_National.xlsx</v>
          </cell>
        </row>
        <row r="185">
          <cell r="D185" t="str">
            <v>Ipsos</v>
          </cell>
          <cell r="F185" t="str">
            <v>US</v>
          </cell>
          <cell r="G185" t="str">
            <v>B+</v>
          </cell>
          <cell r="I185">
            <v>43860</v>
          </cell>
          <cell r="J185">
            <v>565</v>
          </cell>
          <cell r="K185" t="str">
            <v>rv</v>
          </cell>
          <cell r="L185">
            <v>22.9</v>
          </cell>
          <cell r="M185">
            <v>11.5</v>
          </cell>
          <cell r="N185">
            <v>0</v>
          </cell>
          <cell r="O185">
            <v>3.6</v>
          </cell>
          <cell r="P185">
            <v>2.1</v>
          </cell>
          <cell r="Q185">
            <v>17.899999999999999</v>
          </cell>
          <cell r="R185">
            <v>4.2</v>
          </cell>
          <cell r="S185">
            <v>10.4</v>
          </cell>
          <cell r="T185">
            <v>3.9</v>
          </cell>
          <cell r="AL185">
            <v>6.5985336338674289E-2</v>
          </cell>
          <cell r="CB185" t="str">
            <v>https://graphics.reuters.com/USA-ELECTION-POLL/0100B05G09P/index.html</v>
          </cell>
        </row>
        <row r="186">
          <cell r="D186" t="str">
            <v>YouGov</v>
          </cell>
          <cell r="F186" t="str">
            <v>New Hampshire</v>
          </cell>
          <cell r="G186" t="str">
            <v>B-</v>
          </cell>
          <cell r="I186">
            <v>43859</v>
          </cell>
          <cell r="J186">
            <v>500</v>
          </cell>
          <cell r="K186" t="str">
            <v>lv</v>
          </cell>
          <cell r="L186">
            <v>20</v>
          </cell>
          <cell r="M186">
            <v>0</v>
          </cell>
          <cell r="N186">
            <v>0</v>
          </cell>
          <cell r="O186">
            <v>12</v>
          </cell>
          <cell r="P186">
            <v>5</v>
          </cell>
          <cell r="Q186">
            <v>25</v>
          </cell>
          <cell r="R186">
            <v>5</v>
          </cell>
          <cell r="S186">
            <v>17</v>
          </cell>
          <cell r="T186">
            <v>4</v>
          </cell>
          <cell r="AL186">
            <v>1.0243532630878047</v>
          </cell>
          <cell r="CB186" t="str">
            <v>https://polsci.umass.edu/sites/default/files/ToplinesFeb2020-REVISED.pdf</v>
          </cell>
        </row>
        <row r="187">
          <cell r="D187" t="str">
            <v>Harris Insights &amp; Analytics</v>
          </cell>
          <cell r="F187" t="str">
            <v>US</v>
          </cell>
          <cell r="G187" t="str">
            <v>C+</v>
          </cell>
          <cell r="I187">
            <v>43859</v>
          </cell>
          <cell r="J187">
            <v>980</v>
          </cell>
          <cell r="K187" t="str">
            <v>rv</v>
          </cell>
          <cell r="L187">
            <v>31</v>
          </cell>
          <cell r="M187">
            <v>13</v>
          </cell>
          <cell r="N187">
            <v>0</v>
          </cell>
          <cell r="O187">
            <v>6</v>
          </cell>
          <cell r="P187">
            <v>3</v>
          </cell>
          <cell r="Q187">
            <v>20</v>
          </cell>
          <cell r="R187">
            <v>2</v>
          </cell>
          <cell r="S187">
            <v>12</v>
          </cell>
          <cell r="T187">
            <v>3</v>
          </cell>
          <cell r="AL187">
            <v>0.14231188595540786</v>
          </cell>
          <cell r="CB187" t="str">
            <v>https://harvardharrispoll.com/wp-content/uploads/2020/02/HHP_January2020_RegisteredVoters_Topline.pdf</v>
          </cell>
        </row>
        <row r="188">
          <cell r="D188" t="str">
            <v>Civiqs</v>
          </cell>
          <cell r="F188" t="str">
            <v>Iowa</v>
          </cell>
          <cell r="G188">
            <v>0</v>
          </cell>
          <cell r="I188">
            <v>43859</v>
          </cell>
          <cell r="J188">
            <v>615</v>
          </cell>
          <cell r="K188" t="str">
            <v>lv</v>
          </cell>
          <cell r="L188">
            <v>15</v>
          </cell>
          <cell r="M188">
            <v>0</v>
          </cell>
          <cell r="N188">
            <v>0</v>
          </cell>
          <cell r="O188">
            <v>15</v>
          </cell>
          <cell r="P188">
            <v>8</v>
          </cell>
          <cell r="Q188">
            <v>28</v>
          </cell>
          <cell r="R188">
            <v>2</v>
          </cell>
          <cell r="S188">
            <v>21</v>
          </cell>
          <cell r="T188">
            <v>5</v>
          </cell>
          <cell r="AL188">
            <v>6.3467551316502853</v>
          </cell>
          <cell r="CB188" t="str">
            <v>https://projects.fivethirtyeight.com/polls/20200202_IA_2.pdf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43859</v>
          </cell>
          <cell r="J189">
            <v>651</v>
          </cell>
          <cell r="K189" t="str">
            <v>lv</v>
          </cell>
          <cell r="L189">
            <v>25</v>
          </cell>
          <cell r="M189">
            <v>0</v>
          </cell>
          <cell r="N189">
            <v>0</v>
          </cell>
          <cell r="O189">
            <v>7</v>
          </cell>
          <cell r="P189">
            <v>2</v>
          </cell>
          <cell r="Q189">
            <v>20</v>
          </cell>
          <cell r="R189">
            <v>18</v>
          </cell>
          <cell r="S189">
            <v>11</v>
          </cell>
          <cell r="T189">
            <v>3</v>
          </cell>
          <cell r="AL189">
            <v>0.23991660883801535</v>
          </cell>
          <cell r="CB189" t="str">
            <v>https://www.changeresearch.com/post/south-carolina-post-and-courier-january-poll</v>
          </cell>
        </row>
        <row r="190">
          <cell r="D190" t="str">
            <v>NBC News/Wall Street Journal</v>
          </cell>
          <cell r="F190" t="str">
            <v>US</v>
          </cell>
          <cell r="G190" t="str">
            <v>A/B</v>
          </cell>
          <cell r="I190">
            <v>43859</v>
          </cell>
          <cell r="J190">
            <v>428</v>
          </cell>
          <cell r="K190" t="str">
            <v>lv</v>
          </cell>
          <cell r="L190">
            <v>26</v>
          </cell>
          <cell r="M190">
            <v>9</v>
          </cell>
          <cell r="N190">
            <v>0</v>
          </cell>
          <cell r="O190">
            <v>7</v>
          </cell>
          <cell r="P190">
            <v>5</v>
          </cell>
          <cell r="Q190">
            <v>27</v>
          </cell>
          <cell r="R190">
            <v>2</v>
          </cell>
          <cell r="S190">
            <v>15</v>
          </cell>
          <cell r="T190">
            <v>4</v>
          </cell>
          <cell r="AL190">
            <v>0.22731382675815917</v>
          </cell>
          <cell r="CB190" t="str">
            <v>https://www.nbcnews.com/politics/2020-election/sanders-biden-are-neck-neck-new-nbc-wsj-national-poll-n1127051</v>
          </cell>
        </row>
        <row r="191">
          <cell r="D191" t="str">
            <v>SurveyUSA</v>
          </cell>
          <cell r="F191" t="str">
            <v>Washington</v>
          </cell>
          <cell r="G191" t="str">
            <v>A</v>
          </cell>
          <cell r="I191">
            <v>43858</v>
          </cell>
          <cell r="J191">
            <v>536</v>
          </cell>
          <cell r="K191" t="str">
            <v>lv</v>
          </cell>
          <cell r="L191">
            <v>21.21</v>
          </cell>
          <cell r="M191">
            <v>12.12</v>
          </cell>
          <cell r="N191">
            <v>0</v>
          </cell>
          <cell r="O191">
            <v>8.08</v>
          </cell>
          <cell r="P191">
            <v>3.03</v>
          </cell>
          <cell r="Q191">
            <v>26.26</v>
          </cell>
          <cell r="R191">
            <v>2.02</v>
          </cell>
          <cell r="S191">
            <v>16.16</v>
          </cell>
          <cell r="T191">
            <v>4.04</v>
          </cell>
          <cell r="AL191">
            <v>22.120502950546474</v>
          </cell>
          <cell r="CB191" t="str">
            <v>https://www.king5.com/article/news/politics/elections/bernie-sanders-democratic-primary-poll/281-54303297-ce1b-4902-9e51-512a441340ac</v>
          </cell>
        </row>
        <row r="192">
          <cell r="D192" t="str">
            <v>Park Street Strategies</v>
          </cell>
          <cell r="F192" t="str">
            <v>Iowa</v>
          </cell>
          <cell r="G192">
            <v>0</v>
          </cell>
          <cell r="I192">
            <v>43858</v>
          </cell>
          <cell r="J192">
            <v>600</v>
          </cell>
          <cell r="K192" t="str">
            <v>lv</v>
          </cell>
          <cell r="L192">
            <v>20</v>
          </cell>
          <cell r="M192">
            <v>0</v>
          </cell>
          <cell r="N192">
            <v>0</v>
          </cell>
          <cell r="O192">
            <v>17</v>
          </cell>
          <cell r="P192">
            <v>12</v>
          </cell>
          <cell r="Q192">
            <v>18</v>
          </cell>
          <cell r="R192">
            <v>4</v>
          </cell>
          <cell r="S192">
            <v>17</v>
          </cell>
          <cell r="T192">
            <v>5</v>
          </cell>
          <cell r="AL192">
            <v>6.427435841278502</v>
          </cell>
          <cell r="CB192" t="str">
            <v>https://parkstreetstrategies.com/2020-iowa-democratic-caucus-survey-full-results/</v>
          </cell>
        </row>
        <row r="193">
          <cell r="D193" t="str">
            <v>USC Dornsife/LA Times</v>
          </cell>
          <cell r="F193" t="str">
            <v>US</v>
          </cell>
          <cell r="G193" t="str">
            <v>B/C</v>
          </cell>
          <cell r="I193">
            <v>43858</v>
          </cell>
          <cell r="J193">
            <v>2227</v>
          </cell>
          <cell r="K193" t="str">
            <v>lv</v>
          </cell>
          <cell r="L193">
            <v>34</v>
          </cell>
          <cell r="M193">
            <v>9</v>
          </cell>
          <cell r="N193">
            <v>0</v>
          </cell>
          <cell r="O193">
            <v>9</v>
          </cell>
          <cell r="P193">
            <v>3</v>
          </cell>
          <cell r="Q193">
            <v>18</v>
          </cell>
          <cell r="R193">
            <v>2</v>
          </cell>
          <cell r="S193">
            <v>16</v>
          </cell>
          <cell r="T193">
            <v>2</v>
          </cell>
          <cell r="AL193">
            <v>13.931121253984395</v>
          </cell>
          <cell r="CB193" t="str">
            <v>https://drive.google.com/file/d/1_JsEQQbLSxwYLJE-JtvQ-syrSuwU4YN9/view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43858</v>
          </cell>
          <cell r="J194">
            <v>591</v>
          </cell>
          <cell r="K194" t="str">
            <v>lv</v>
          </cell>
          <cell r="L194">
            <v>26</v>
          </cell>
          <cell r="M194">
            <v>4</v>
          </cell>
          <cell r="N194">
            <v>0</v>
          </cell>
          <cell r="O194">
            <v>7</v>
          </cell>
          <cell r="P194">
            <v>4</v>
          </cell>
          <cell r="Q194">
            <v>24</v>
          </cell>
          <cell r="R194">
            <v>1</v>
          </cell>
          <cell r="S194">
            <v>20</v>
          </cell>
          <cell r="T194">
            <v>4</v>
          </cell>
          <cell r="AL194">
            <v>9.386895228801472E-4</v>
          </cell>
          <cell r="CB194" t="str">
            <v>https://d25d2506sfb94s.cloudfront.net/cumulus_uploads/document/3ormein07a/econTabReport.pdf</v>
          </cell>
        </row>
        <row r="195">
          <cell r="D195" t="str">
            <v>St. Pete Polls</v>
          </cell>
          <cell r="F195" t="str">
            <v>Florida</v>
          </cell>
          <cell r="G195" t="str">
            <v>C+</v>
          </cell>
          <cell r="I195">
            <v>43858</v>
          </cell>
          <cell r="J195">
            <v>2590</v>
          </cell>
          <cell r="K195" t="str">
            <v>lv</v>
          </cell>
          <cell r="L195">
            <v>41.3</v>
          </cell>
          <cell r="M195">
            <v>17.3</v>
          </cell>
          <cell r="N195">
            <v>0</v>
          </cell>
          <cell r="O195">
            <v>5.7</v>
          </cell>
          <cell r="P195">
            <v>5.3</v>
          </cell>
          <cell r="Q195">
            <v>9.4</v>
          </cell>
          <cell r="R195">
            <v>1.9</v>
          </cell>
          <cell r="S195">
            <v>6.9</v>
          </cell>
          <cell r="T195">
            <v>2.2999999999999998</v>
          </cell>
          <cell r="AL195">
            <v>0.22693039431071682</v>
          </cell>
          <cell r="CB195" t="str">
            <v>http://stpetepolls.org/files/StPetePolls_2020_State_DEMprimary_January28_WN2A.pdf</v>
          </cell>
        </row>
        <row r="196">
          <cell r="D196" t="str">
            <v>YouGov Blue/Data for Progress</v>
          </cell>
          <cell r="F196" t="str">
            <v>US</v>
          </cell>
          <cell r="G196">
            <v>0</v>
          </cell>
          <cell r="I196">
            <v>43857</v>
          </cell>
          <cell r="J196">
            <v>1619</v>
          </cell>
          <cell r="K196" t="str">
            <v>lv</v>
          </cell>
          <cell r="L196">
            <v>30</v>
          </cell>
          <cell r="M196">
            <v>5</v>
          </cell>
          <cell r="N196">
            <v>0</v>
          </cell>
          <cell r="O196">
            <v>8</v>
          </cell>
          <cell r="P196">
            <v>4</v>
          </cell>
          <cell r="Q196">
            <v>21</v>
          </cell>
          <cell r="R196">
            <v>2</v>
          </cell>
          <cell r="S196">
            <v>23</v>
          </cell>
          <cell r="T196">
            <v>4</v>
          </cell>
          <cell r="AL196">
            <v>8.6040905593237795</v>
          </cell>
          <cell r="CB196" t="str">
            <v>https://projects.fivethirtyeight.com/polls/20200203_National_2.pdf</v>
          </cell>
        </row>
        <row r="197">
          <cell r="D197" t="str">
            <v>Change Research</v>
          </cell>
          <cell r="F197" t="str">
            <v>California</v>
          </cell>
          <cell r="G197" t="str">
            <v>C</v>
          </cell>
          <cell r="I197">
            <v>43857</v>
          </cell>
          <cell r="J197">
            <v>1190</v>
          </cell>
          <cell r="K197" t="str">
            <v>lv</v>
          </cell>
          <cell r="L197">
            <v>15</v>
          </cell>
          <cell r="M197">
            <v>4</v>
          </cell>
          <cell r="N197">
            <v>0</v>
          </cell>
          <cell r="O197">
            <v>8</v>
          </cell>
          <cell r="P197">
            <v>3</v>
          </cell>
          <cell r="Q197">
            <v>30</v>
          </cell>
          <cell r="R197">
            <v>2</v>
          </cell>
          <cell r="S197">
            <v>16</v>
          </cell>
          <cell r="T197">
            <v>5</v>
          </cell>
          <cell r="AL197">
            <v>1.0279224012776873</v>
          </cell>
          <cell r="CB197" t="str">
            <v>https://www.changeresearch.com/post/kqed-change-research-california-poll-january</v>
          </cell>
        </row>
        <row r="198">
          <cell r="D198" t="str">
            <v>Monmouth University</v>
          </cell>
          <cell r="F198" t="str">
            <v>Iowa</v>
          </cell>
          <cell r="G198" t="str">
            <v>A+</v>
          </cell>
          <cell r="I198">
            <v>43857</v>
          </cell>
          <cell r="J198">
            <v>544</v>
          </cell>
          <cell r="K198" t="str">
            <v>lv</v>
          </cell>
          <cell r="L198">
            <v>29</v>
          </cell>
          <cell r="M198">
            <v>0</v>
          </cell>
          <cell r="N198">
            <v>0</v>
          </cell>
          <cell r="O198">
            <v>20</v>
          </cell>
          <cell r="P198">
            <v>0</v>
          </cell>
          <cell r="Q198">
            <v>25</v>
          </cell>
          <cell r="R198">
            <v>0</v>
          </cell>
          <cell r="S198">
            <v>19</v>
          </cell>
          <cell r="T198">
            <v>0</v>
          </cell>
          <cell r="AL198">
            <v>0</v>
          </cell>
          <cell r="CB198" t="str">
            <v>https://www.monmouth.edu/polling-institute/documents/monmouthpoll_ia_012920.pdf/</v>
          </cell>
        </row>
        <row r="199">
          <cell r="D199" t="str">
            <v>Monmouth University</v>
          </cell>
          <cell r="F199" t="str">
            <v>Iowa</v>
          </cell>
          <cell r="G199" t="str">
            <v>A+</v>
          </cell>
          <cell r="I199">
            <v>43857</v>
          </cell>
          <cell r="J199">
            <v>544</v>
          </cell>
          <cell r="K199" t="str">
            <v>lv</v>
          </cell>
          <cell r="L199">
            <v>22</v>
          </cell>
          <cell r="M199">
            <v>0</v>
          </cell>
          <cell r="N199">
            <v>0</v>
          </cell>
          <cell r="O199">
            <v>17</v>
          </cell>
          <cell r="P199">
            <v>12</v>
          </cell>
          <cell r="Q199">
            <v>22</v>
          </cell>
          <cell r="R199">
            <v>0</v>
          </cell>
          <cell r="S199">
            <v>16</v>
          </cell>
          <cell r="T199">
            <v>5</v>
          </cell>
          <cell r="AL199">
            <v>0</v>
          </cell>
          <cell r="CB199" t="str">
            <v>https://www.monmouth.edu/polling-institute/documents/monmouthpoll_ia_012920.pdf/</v>
          </cell>
        </row>
        <row r="200">
          <cell r="D200" t="str">
            <v>Monmouth University</v>
          </cell>
          <cell r="F200" t="str">
            <v>Iowa</v>
          </cell>
          <cell r="G200" t="str">
            <v>A+</v>
          </cell>
          <cell r="I200">
            <v>43857</v>
          </cell>
          <cell r="J200">
            <v>544</v>
          </cell>
          <cell r="K200" t="str">
            <v>lv</v>
          </cell>
          <cell r="L200">
            <v>23</v>
          </cell>
          <cell r="M200">
            <v>0</v>
          </cell>
          <cell r="N200">
            <v>0</v>
          </cell>
          <cell r="O200">
            <v>16</v>
          </cell>
          <cell r="P200">
            <v>10</v>
          </cell>
          <cell r="Q200">
            <v>21</v>
          </cell>
          <cell r="R200">
            <v>4</v>
          </cell>
          <cell r="S200">
            <v>15</v>
          </cell>
          <cell r="T200">
            <v>3</v>
          </cell>
          <cell r="AL200">
            <v>25.083463886799965</v>
          </cell>
          <cell r="CB200" t="str">
            <v>https://www.monmouth.edu/polling-institute/documents/monmouthpoll_ia_012920.pdf/</v>
          </cell>
        </row>
        <row r="201">
          <cell r="D201" t="str">
            <v>Civiqs</v>
          </cell>
          <cell r="F201" t="str">
            <v>Iowa</v>
          </cell>
          <cell r="G201">
            <v>0</v>
          </cell>
          <cell r="I201">
            <v>43857</v>
          </cell>
          <cell r="J201">
            <v>655</v>
          </cell>
          <cell r="K201" t="str">
            <v>lv</v>
          </cell>
          <cell r="L201">
            <v>15</v>
          </cell>
          <cell r="M201">
            <v>1</v>
          </cell>
          <cell r="N201">
            <v>0</v>
          </cell>
          <cell r="O201">
            <v>17</v>
          </cell>
          <cell r="P201">
            <v>11</v>
          </cell>
          <cell r="Q201">
            <v>24</v>
          </cell>
          <cell r="R201">
            <v>4</v>
          </cell>
          <cell r="S201">
            <v>19</v>
          </cell>
          <cell r="T201">
            <v>5</v>
          </cell>
          <cell r="AL201">
            <v>0.8131301271604876</v>
          </cell>
          <cell r="CB201" t="str">
            <v>https://civiqs.com/documents/Civiqs_ISU_banner_book_2020_01_cg3q62ypb43uz6bb.pdf</v>
          </cell>
        </row>
        <row r="202">
          <cell r="D202" t="str">
            <v>YouGov Blue/Data for Progress</v>
          </cell>
          <cell r="F202" t="str">
            <v>US</v>
          </cell>
          <cell r="G202">
            <v>0</v>
          </cell>
          <cell r="I202">
            <v>43857</v>
          </cell>
          <cell r="J202">
            <v>1619</v>
          </cell>
          <cell r="K202" t="str">
            <v>lv</v>
          </cell>
          <cell r="L202">
            <v>42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23</v>
          </cell>
          <cell r="R202">
            <v>0</v>
          </cell>
          <cell r="S202">
            <v>30</v>
          </cell>
          <cell r="T202">
            <v>0</v>
          </cell>
          <cell r="AL202">
            <v>0</v>
          </cell>
          <cell r="CB202" t="str">
            <v>https://www.politico.com/news/2020/01/28/survey-warren-polls-better-against-biden-than-sanders-108289</v>
          </cell>
        </row>
        <row r="203">
          <cell r="D203" t="str">
            <v>YouGov Blue/Data for Progress</v>
          </cell>
          <cell r="F203" t="str">
            <v>US</v>
          </cell>
          <cell r="G203">
            <v>0</v>
          </cell>
          <cell r="I203">
            <v>43857</v>
          </cell>
          <cell r="J203">
            <v>1619</v>
          </cell>
          <cell r="K203" t="str">
            <v>lv</v>
          </cell>
          <cell r="L203">
            <v>53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41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https://www.politico.com/news/2020/01/28/survey-warren-polls-better-against-biden-than-sanders-108289</v>
          </cell>
        </row>
        <row r="204">
          <cell r="D204" t="str">
            <v>YouGov Blue/Data for Progress</v>
          </cell>
          <cell r="F204" t="str">
            <v>US</v>
          </cell>
          <cell r="G204">
            <v>0</v>
          </cell>
          <cell r="I204">
            <v>43857</v>
          </cell>
          <cell r="J204">
            <v>1619</v>
          </cell>
          <cell r="K204" t="str">
            <v>lv</v>
          </cell>
          <cell r="L204">
            <v>47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45</v>
          </cell>
          <cell r="T204">
            <v>0</v>
          </cell>
          <cell r="AL204">
            <v>0</v>
          </cell>
          <cell r="CB204" t="str">
            <v>https://www.politico.com/news/2020/01/28/survey-warren-polls-better-against-biden-than-sanders-108289</v>
          </cell>
        </row>
        <row r="205">
          <cell r="D205" t="str">
            <v>Quinnipiac University</v>
          </cell>
          <cell r="F205" t="str">
            <v>US</v>
          </cell>
          <cell r="G205" t="str">
            <v>A</v>
          </cell>
          <cell r="I205">
            <v>43857</v>
          </cell>
          <cell r="J205">
            <v>827</v>
          </cell>
          <cell r="K205" t="str">
            <v>rv</v>
          </cell>
          <cell r="L205">
            <v>26</v>
          </cell>
          <cell r="M205">
            <v>8</v>
          </cell>
          <cell r="N205">
            <v>0</v>
          </cell>
          <cell r="O205">
            <v>6</v>
          </cell>
          <cell r="P205">
            <v>7</v>
          </cell>
          <cell r="Q205">
            <v>21</v>
          </cell>
          <cell r="R205">
            <v>2</v>
          </cell>
          <cell r="S205">
            <v>15</v>
          </cell>
          <cell r="T205">
            <v>3</v>
          </cell>
          <cell r="AL205">
            <v>3.0518633361327443</v>
          </cell>
          <cell r="CB205" t="str">
            <v>https://poll.qu.edu/national/release-detail?ReleaseID=3654</v>
          </cell>
        </row>
        <row r="206">
          <cell r="D206" t="str">
            <v>American Research Group</v>
          </cell>
          <cell r="F206" t="str">
            <v>New Hampshire</v>
          </cell>
          <cell r="G206" t="str">
            <v>B</v>
          </cell>
          <cell r="I206">
            <v>43857</v>
          </cell>
          <cell r="J206">
            <v>600</v>
          </cell>
          <cell r="K206" t="str">
            <v>lv</v>
          </cell>
          <cell r="L206">
            <v>13</v>
          </cell>
          <cell r="M206">
            <v>2</v>
          </cell>
          <cell r="N206">
            <v>0</v>
          </cell>
          <cell r="O206">
            <v>12</v>
          </cell>
          <cell r="P206">
            <v>7</v>
          </cell>
          <cell r="Q206">
            <v>28</v>
          </cell>
          <cell r="R206">
            <v>2</v>
          </cell>
          <cell r="S206">
            <v>11</v>
          </cell>
          <cell r="T206">
            <v>5</v>
          </cell>
          <cell r="AL206">
            <v>1.5079674857630045</v>
          </cell>
          <cell r="CB206" t="str">
            <v>https://americanresearchgroup.com/pres2020/primary/dem/nhdem20-01.html</v>
          </cell>
        </row>
        <row r="207">
          <cell r="D207" t="str">
            <v>Franklin &amp; Marshall College</v>
          </cell>
          <cell r="F207" t="str">
            <v>Pennsylvania</v>
          </cell>
          <cell r="G207" t="str">
            <v>B/C</v>
          </cell>
          <cell r="I207">
            <v>43856</v>
          </cell>
          <cell r="J207">
            <v>292</v>
          </cell>
          <cell r="K207" t="str">
            <v>rv</v>
          </cell>
          <cell r="L207">
            <v>22</v>
          </cell>
          <cell r="M207">
            <v>7</v>
          </cell>
          <cell r="N207">
            <v>0</v>
          </cell>
          <cell r="O207">
            <v>6</v>
          </cell>
          <cell r="P207">
            <v>5</v>
          </cell>
          <cell r="Q207">
            <v>15</v>
          </cell>
          <cell r="R207">
            <v>1</v>
          </cell>
          <cell r="S207">
            <v>14</v>
          </cell>
          <cell r="T207">
            <v>5</v>
          </cell>
          <cell r="AL207">
            <v>5.6573158879244128</v>
          </cell>
          <cell r="CB207" t="str">
            <v>https://www.fandm.edu/uploads/files/562535870732261549-f-m-poll-release-january-2020.pdf</v>
          </cell>
        </row>
        <row r="208">
          <cell r="D208" t="str">
            <v>Change Research</v>
          </cell>
          <cell r="F208" t="str">
            <v>Iowa</v>
          </cell>
          <cell r="G208" t="str">
            <v>C</v>
          </cell>
          <cell r="I208">
            <v>43856</v>
          </cell>
          <cell r="J208">
            <v>704</v>
          </cell>
          <cell r="K208" t="str">
            <v>lv</v>
          </cell>
          <cell r="L208">
            <v>22</v>
          </cell>
          <cell r="M208">
            <v>0</v>
          </cell>
          <cell r="N208">
            <v>0</v>
          </cell>
          <cell r="O208">
            <v>23</v>
          </cell>
          <cell r="P208">
            <v>0</v>
          </cell>
          <cell r="Q208">
            <v>30</v>
          </cell>
          <cell r="R208">
            <v>0</v>
          </cell>
          <cell r="S208">
            <v>20</v>
          </cell>
          <cell r="T208">
            <v>0</v>
          </cell>
          <cell r="AL208">
            <v>0</v>
          </cell>
          <cell r="CB208" t="str">
            <v>https://www.changeresearch.com/post/pollercoaster-2020-sanders-leads-by-8-points-in-iowa-caucuses</v>
          </cell>
        </row>
        <row r="209">
          <cell r="D209" t="str">
            <v>Change Research</v>
          </cell>
          <cell r="F209" t="str">
            <v>Iowa</v>
          </cell>
          <cell r="G209" t="str">
            <v>C</v>
          </cell>
          <cell r="I209">
            <v>43856</v>
          </cell>
          <cell r="J209">
            <v>704</v>
          </cell>
          <cell r="K209" t="str">
            <v>lv</v>
          </cell>
          <cell r="L209">
            <v>18</v>
          </cell>
          <cell r="M209">
            <v>0</v>
          </cell>
          <cell r="N209">
            <v>0</v>
          </cell>
          <cell r="O209">
            <v>19</v>
          </cell>
          <cell r="P209">
            <v>10</v>
          </cell>
          <cell r="Q209">
            <v>27</v>
          </cell>
          <cell r="R209">
            <v>4</v>
          </cell>
          <cell r="S209">
            <v>15</v>
          </cell>
          <cell r="T209">
            <v>4</v>
          </cell>
          <cell r="AL209">
            <v>6.2231162542603267</v>
          </cell>
          <cell r="CB209" t="str">
            <v>https://www.changeresearch.com/post/pollercoaster-2020-sanders-leads-by-8-points-in-iowa-caucuses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43856</v>
          </cell>
          <cell r="J210">
            <v>17836</v>
          </cell>
          <cell r="K210" t="str">
            <v>lv</v>
          </cell>
          <cell r="L210">
            <v>29</v>
          </cell>
          <cell r="M210">
            <v>12</v>
          </cell>
          <cell r="N210">
            <v>0</v>
          </cell>
          <cell r="O210">
            <v>7</v>
          </cell>
          <cell r="P210">
            <v>3</v>
          </cell>
          <cell r="Q210">
            <v>23</v>
          </cell>
          <cell r="R210">
            <v>3</v>
          </cell>
          <cell r="S210">
            <v>14</v>
          </cell>
          <cell r="T210">
            <v>5</v>
          </cell>
          <cell r="AL210">
            <v>9.7906556933891817E-2</v>
          </cell>
          <cell r="CB210" t="str">
            <v>https://morningconsult.com/2020-democratic-primary/</v>
          </cell>
        </row>
        <row r="211">
          <cell r="D211" t="str">
            <v>RKM Research and Communications Inc.</v>
          </cell>
          <cell r="F211" t="str">
            <v>New Hampshire</v>
          </cell>
          <cell r="G211" t="str">
            <v>A/B</v>
          </cell>
          <cell r="I211">
            <v>43856</v>
          </cell>
          <cell r="J211">
            <v>407</v>
          </cell>
          <cell r="K211" t="str">
            <v>lv</v>
          </cell>
          <cell r="L211">
            <v>21.6</v>
          </cell>
          <cell r="M211">
            <v>2.7</v>
          </cell>
          <cell r="N211">
            <v>0</v>
          </cell>
          <cell r="O211">
            <v>9.8000000000000007</v>
          </cell>
          <cell r="P211">
            <v>4.7</v>
          </cell>
          <cell r="Q211">
            <v>28.5</v>
          </cell>
          <cell r="R211">
            <v>0</v>
          </cell>
          <cell r="S211">
            <v>15.5</v>
          </cell>
          <cell r="T211">
            <v>0.7</v>
          </cell>
          <cell r="AL211">
            <v>0.49514661008785338</v>
          </cell>
          <cell r="CB211" t="str">
            <v>https://www.franklinpierce.edu/institutes/mfcc/FPU%20PP%20NH%20Jan%202020%2023-26%20Tables.pdf</v>
          </cell>
        </row>
        <row r="212">
          <cell r="D212" t="str">
            <v>Emerson College</v>
          </cell>
          <cell r="F212" t="str">
            <v>Iowa</v>
          </cell>
          <cell r="G212" t="str">
            <v>B-</v>
          </cell>
          <cell r="I212">
            <v>43856</v>
          </cell>
          <cell r="J212">
            <v>450</v>
          </cell>
          <cell r="K212" t="str">
            <v>lv</v>
          </cell>
          <cell r="L212">
            <v>20.9</v>
          </cell>
          <cell r="M212">
            <v>0</v>
          </cell>
          <cell r="N212">
            <v>0</v>
          </cell>
          <cell r="O212">
            <v>10.3</v>
          </cell>
          <cell r="P212">
            <v>12.5</v>
          </cell>
          <cell r="Q212">
            <v>29.8</v>
          </cell>
          <cell r="R212">
            <v>5</v>
          </cell>
          <cell r="S212">
            <v>10.8</v>
          </cell>
          <cell r="T212">
            <v>4.9000000000000004</v>
          </cell>
          <cell r="AL212">
            <v>1.0063254016472305</v>
          </cell>
          <cell r="CB212" t="str">
            <v>http://emersonpolling.com/2020/01/27/iowa-2020-sanders-solidifies-frontrunner-status-in-iowa-while-klobuchar-nears-viability/</v>
          </cell>
        </row>
        <row r="213">
          <cell r="D213" t="str">
            <v>Suffolk University</v>
          </cell>
          <cell r="F213" t="str">
            <v>Iowa</v>
          </cell>
          <cell r="G213" t="str">
            <v>A-</v>
          </cell>
          <cell r="I213">
            <v>43856</v>
          </cell>
          <cell r="J213">
            <v>500</v>
          </cell>
          <cell r="K213" t="str">
            <v>lv</v>
          </cell>
          <cell r="L213">
            <v>25.4</v>
          </cell>
          <cell r="M213">
            <v>0</v>
          </cell>
          <cell r="N213">
            <v>0</v>
          </cell>
          <cell r="O213">
            <v>17.600000000000001</v>
          </cell>
          <cell r="P213">
            <v>5.6</v>
          </cell>
          <cell r="Q213">
            <v>18.600000000000001</v>
          </cell>
          <cell r="R213">
            <v>2.2000000000000002</v>
          </cell>
          <cell r="S213">
            <v>13.2</v>
          </cell>
          <cell r="T213">
            <v>3</v>
          </cell>
          <cell r="AL213">
            <v>15.677003307505473</v>
          </cell>
          <cell r="CB213" t="str">
            <v>https://www.suffolk.edu/-/media/suffolk/documents/academics/research-at-suffolk/suprc/polls/other-states/2020/1_27_2020_marginals_pdftxt.pdf</v>
          </cell>
        </row>
        <row r="214">
          <cell r="D214" t="str">
            <v>Tel Opinion Research</v>
          </cell>
          <cell r="F214" t="str">
            <v>Florida</v>
          </cell>
          <cell r="G214" t="str">
            <v>B/C</v>
          </cell>
          <cell r="I214">
            <v>43853</v>
          </cell>
          <cell r="J214">
            <v>600</v>
          </cell>
          <cell r="K214" t="str">
            <v>lv</v>
          </cell>
          <cell r="L214">
            <v>41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21</v>
          </cell>
          <cell r="R214">
            <v>0</v>
          </cell>
          <cell r="S214">
            <v>18</v>
          </cell>
          <cell r="T214">
            <v>0</v>
          </cell>
          <cell r="AL214">
            <v>0</v>
          </cell>
          <cell r="CB214" t="str">
            <v>https://www.politico.com/f/?id=0000016f-f3f6-d6d6-abff-f3f713770000</v>
          </cell>
        </row>
        <row r="215">
          <cell r="D215" t="str">
            <v>Tel Opinion Research</v>
          </cell>
          <cell r="F215" t="str">
            <v>Florida</v>
          </cell>
          <cell r="G215" t="str">
            <v>B/C</v>
          </cell>
          <cell r="I215">
            <v>43853</v>
          </cell>
          <cell r="J215">
            <v>600</v>
          </cell>
          <cell r="K215" t="str">
            <v>lv</v>
          </cell>
          <cell r="L215">
            <v>29</v>
          </cell>
          <cell r="M215">
            <v>4</v>
          </cell>
          <cell r="N215">
            <v>0</v>
          </cell>
          <cell r="O215">
            <v>4</v>
          </cell>
          <cell r="P215">
            <v>4</v>
          </cell>
          <cell r="Q215">
            <v>17</v>
          </cell>
          <cell r="R215">
            <v>2</v>
          </cell>
          <cell r="S215">
            <v>12</v>
          </cell>
          <cell r="T215">
            <v>2</v>
          </cell>
          <cell r="AL215">
            <v>1.0263821970354596</v>
          </cell>
          <cell r="CB215" t="str">
            <v>https://www.politico.com/f/?id=0000016f-f3f6-d6d6-abff-f3f713770000</v>
          </cell>
        </row>
        <row r="216">
          <cell r="D216" t="str">
            <v>Morningside College</v>
          </cell>
          <cell r="F216" t="str">
            <v>Iowa</v>
          </cell>
          <cell r="G216">
            <v>0</v>
          </cell>
          <cell r="I216">
            <v>43853</v>
          </cell>
          <cell r="J216">
            <v>253</v>
          </cell>
          <cell r="K216" t="str">
            <v>lv</v>
          </cell>
          <cell r="L216">
            <v>19</v>
          </cell>
          <cell r="M216">
            <v>1</v>
          </cell>
          <cell r="N216">
            <v>0</v>
          </cell>
          <cell r="O216">
            <v>18</v>
          </cell>
          <cell r="P216">
            <v>12</v>
          </cell>
          <cell r="Q216">
            <v>15</v>
          </cell>
          <cell r="R216">
            <v>6</v>
          </cell>
          <cell r="S216">
            <v>15</v>
          </cell>
          <cell r="T216">
            <v>4</v>
          </cell>
          <cell r="AL216">
            <v>4.2162684447641166</v>
          </cell>
          <cell r="CB216" t="str">
            <v>https://www.morningside.edu/assets/uploads/campus_life_and_arts_student_life/civic_engagement/2020-Morningside-Poll_Summary-of-Results.pdf</v>
          </cell>
        </row>
        <row r="217">
          <cell r="D217" t="str">
            <v>Echelon Insights</v>
          </cell>
          <cell r="F217" t="str">
            <v>US</v>
          </cell>
          <cell r="G217">
            <v>0</v>
          </cell>
          <cell r="I217">
            <v>43853</v>
          </cell>
          <cell r="J217">
            <v>474</v>
          </cell>
          <cell r="K217" t="str">
            <v>lv</v>
          </cell>
          <cell r="L217">
            <v>56</v>
          </cell>
          <cell r="M217">
            <v>0</v>
          </cell>
          <cell r="N217">
            <v>0</v>
          </cell>
          <cell r="O217">
            <v>32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http://echeloninsights.com/wp-content/uploads/Omnibus-January-2020_Dem-Primary.pdf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43853</v>
          </cell>
          <cell r="J218">
            <v>474</v>
          </cell>
          <cell r="K218" t="str">
            <v>lv</v>
          </cell>
          <cell r="L218">
            <v>54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38</v>
          </cell>
          <cell r="R218">
            <v>0</v>
          </cell>
          <cell r="S218">
            <v>0</v>
          </cell>
          <cell r="T218">
            <v>0</v>
          </cell>
          <cell r="AL218">
            <v>0</v>
          </cell>
          <cell r="CB218" t="str">
            <v>http://echeloninsights.com/wp-content/uploads/Omnibus-January-2020_Dem-Primary.pdf</v>
          </cell>
        </row>
        <row r="219">
          <cell r="D219" t="str">
            <v>Echelon Insights</v>
          </cell>
          <cell r="F219" t="str">
            <v>US</v>
          </cell>
          <cell r="G219">
            <v>0</v>
          </cell>
          <cell r="I219">
            <v>43853</v>
          </cell>
          <cell r="J219">
            <v>474</v>
          </cell>
          <cell r="K219" t="str">
            <v>lv</v>
          </cell>
          <cell r="L219">
            <v>48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43</v>
          </cell>
          <cell r="T219">
            <v>0</v>
          </cell>
          <cell r="AL219">
            <v>0</v>
          </cell>
          <cell r="CB219" t="str">
            <v>http://echeloninsights.com/wp-content/uploads/Omnibus-January-2020_Dem-Primary.pdf</v>
          </cell>
        </row>
        <row r="220">
          <cell r="D220" t="str">
            <v>Echelon Insights</v>
          </cell>
          <cell r="F220" t="str">
            <v>US</v>
          </cell>
          <cell r="G220">
            <v>0</v>
          </cell>
          <cell r="I220">
            <v>43853</v>
          </cell>
          <cell r="J220">
            <v>474</v>
          </cell>
          <cell r="K220" t="str">
            <v>lv</v>
          </cell>
          <cell r="L220">
            <v>26</v>
          </cell>
          <cell r="M220">
            <v>13</v>
          </cell>
          <cell r="N220">
            <v>0</v>
          </cell>
          <cell r="O220">
            <v>7</v>
          </cell>
          <cell r="P220">
            <v>3</v>
          </cell>
          <cell r="Q220">
            <v>23</v>
          </cell>
          <cell r="R220">
            <v>2</v>
          </cell>
          <cell r="S220">
            <v>10</v>
          </cell>
          <cell r="T220">
            <v>3</v>
          </cell>
          <cell r="AL220">
            <v>5.4264716563336197</v>
          </cell>
          <cell r="CB220" t="str">
            <v>http://echeloninsights.com/wp-content/uploads/Omnibus-January-2020_Dem-Primary.pdf</v>
          </cell>
        </row>
        <row r="221">
          <cell r="D221" t="str">
            <v>YouGov</v>
          </cell>
          <cell r="F221" t="str">
            <v>Iowa</v>
          </cell>
          <cell r="G221" t="str">
            <v>B-</v>
          </cell>
          <cell r="I221">
            <v>43853</v>
          </cell>
          <cell r="J221">
            <v>1356</v>
          </cell>
          <cell r="K221" t="str">
            <v>lv</v>
          </cell>
          <cell r="L221">
            <v>25</v>
          </cell>
          <cell r="M221">
            <v>0</v>
          </cell>
          <cell r="N221">
            <v>0</v>
          </cell>
          <cell r="O221">
            <v>22</v>
          </cell>
          <cell r="P221">
            <v>7</v>
          </cell>
          <cell r="Q221">
            <v>26</v>
          </cell>
          <cell r="R221">
            <v>1</v>
          </cell>
          <cell r="S221">
            <v>15</v>
          </cell>
          <cell r="T221">
            <v>1</v>
          </cell>
          <cell r="AL221">
            <v>11.779989258140009</v>
          </cell>
          <cell r="CB221" t="str">
            <v>https://drive.google.com/file/d/1TZ_phVL1vfC0P9b_RDH9ymdLRnk0lrrJ/view</v>
          </cell>
        </row>
        <row r="222">
          <cell r="D222" t="str">
            <v>Marist College</v>
          </cell>
          <cell r="F222" t="str">
            <v>New Hampshire</v>
          </cell>
          <cell r="G222" t="str">
            <v>A+</v>
          </cell>
          <cell r="I222">
            <v>43853</v>
          </cell>
          <cell r="J222">
            <v>1077</v>
          </cell>
          <cell r="K222" t="str">
            <v>rv</v>
          </cell>
          <cell r="L222">
            <v>14</v>
          </cell>
          <cell r="M222">
            <v>0</v>
          </cell>
          <cell r="N222">
            <v>0</v>
          </cell>
          <cell r="O222">
            <v>17</v>
          </cell>
          <cell r="P222">
            <v>10</v>
          </cell>
          <cell r="Q222">
            <v>22</v>
          </cell>
          <cell r="R222">
            <v>3</v>
          </cell>
          <cell r="S222">
            <v>12</v>
          </cell>
          <cell r="T222">
            <v>5</v>
          </cell>
          <cell r="AL222">
            <v>0</v>
          </cell>
          <cell r="CB222" t="str">
            <v>http://maristpoll.marist.edu/wp-content/uploads/2020/01/NBC-News_Marist-Poll_NH-NOS-and-Tables_2001241124.pdf</v>
          </cell>
        </row>
        <row r="223">
          <cell r="D223" t="str">
            <v>Marist College</v>
          </cell>
          <cell r="F223" t="str">
            <v>New Hampshire</v>
          </cell>
          <cell r="G223" t="str">
            <v>A+</v>
          </cell>
          <cell r="I223">
            <v>43853</v>
          </cell>
          <cell r="J223">
            <v>697</v>
          </cell>
          <cell r="K223" t="str">
            <v>lv</v>
          </cell>
          <cell r="L223">
            <v>15</v>
          </cell>
          <cell r="M223">
            <v>0</v>
          </cell>
          <cell r="N223">
            <v>0</v>
          </cell>
          <cell r="O223">
            <v>17</v>
          </cell>
          <cell r="P223">
            <v>10</v>
          </cell>
          <cell r="Q223">
            <v>22</v>
          </cell>
          <cell r="R223">
            <v>3</v>
          </cell>
          <cell r="S223">
            <v>13</v>
          </cell>
          <cell r="T223">
            <v>5</v>
          </cell>
          <cell r="AL223">
            <v>1.0083328276842067</v>
          </cell>
          <cell r="CB223" t="str">
            <v>http://maristpoll.marist.edu/wp-content/uploads/2020/01/NBC-News_Marist-Poll_NH-NOS-and-Tables_2001241124.pdf</v>
          </cell>
        </row>
        <row r="224">
          <cell r="D224" t="str">
            <v>University of New Hampshire</v>
          </cell>
          <cell r="F224" t="str">
            <v>New Hampshire</v>
          </cell>
          <cell r="G224" t="str">
            <v>B</v>
          </cell>
          <cell r="I224">
            <v>43853</v>
          </cell>
          <cell r="J224">
            <v>516</v>
          </cell>
          <cell r="K224" t="str">
            <v>lv</v>
          </cell>
          <cell r="L224">
            <v>16</v>
          </cell>
          <cell r="M224">
            <v>1</v>
          </cell>
          <cell r="N224">
            <v>0</v>
          </cell>
          <cell r="O224">
            <v>15</v>
          </cell>
          <cell r="P224">
            <v>6</v>
          </cell>
          <cell r="Q224">
            <v>25</v>
          </cell>
          <cell r="R224">
            <v>2</v>
          </cell>
          <cell r="S224">
            <v>12</v>
          </cell>
          <cell r="T224">
            <v>5</v>
          </cell>
          <cell r="AL224">
            <v>0.1562495647011452</v>
          </cell>
          <cell r="CB224" t="str">
            <v>https://scholars.unh.edu/cgi/viewcontent.cgi?article=1571&amp;context=survey_center_polls</v>
          </cell>
        </row>
        <row r="225">
          <cell r="D225" t="str">
            <v>ABC News/Washington Post</v>
          </cell>
          <cell r="F225" t="str">
            <v>US</v>
          </cell>
          <cell r="G225" t="str">
            <v>A+</v>
          </cell>
          <cell r="I225">
            <v>43853</v>
          </cell>
          <cell r="J225">
            <v>276</v>
          </cell>
          <cell r="K225" t="str">
            <v>lv</v>
          </cell>
          <cell r="L225">
            <v>34</v>
          </cell>
          <cell r="M225">
            <v>7</v>
          </cell>
          <cell r="N225">
            <v>0</v>
          </cell>
          <cell r="O225">
            <v>4</v>
          </cell>
          <cell r="P225">
            <v>4</v>
          </cell>
          <cell r="Q225">
            <v>22</v>
          </cell>
          <cell r="R225">
            <v>1</v>
          </cell>
          <cell r="S225">
            <v>14</v>
          </cell>
          <cell r="T225">
            <v>6</v>
          </cell>
          <cell r="AL225">
            <v>0.25850089445550928</v>
          </cell>
          <cell r="CB225" t="str">
            <v>https://docs.google.com/spreadsheets/d/1CpUPZwYYsqSKzcFdExi1xOllSJGcR-XQZk9pVfnRAFY/edit</v>
          </cell>
        </row>
        <row r="226">
          <cell r="D226" t="str">
            <v>ABC News/Washington Post</v>
          </cell>
          <cell r="F226" t="str">
            <v>US</v>
          </cell>
          <cell r="G226" t="str">
            <v>A+</v>
          </cell>
          <cell r="I226">
            <v>43853</v>
          </cell>
          <cell r="J226">
            <v>349</v>
          </cell>
          <cell r="K226" t="str">
            <v>rv</v>
          </cell>
          <cell r="L226">
            <v>32</v>
          </cell>
          <cell r="M226">
            <v>8</v>
          </cell>
          <cell r="N226">
            <v>0</v>
          </cell>
          <cell r="O226">
            <v>5</v>
          </cell>
          <cell r="P226">
            <v>3</v>
          </cell>
          <cell r="Q226">
            <v>23</v>
          </cell>
          <cell r="R226">
            <v>0</v>
          </cell>
          <cell r="S226">
            <v>12</v>
          </cell>
          <cell r="T226">
            <v>7</v>
          </cell>
          <cell r="AL226">
            <v>0</v>
          </cell>
          <cell r="CB226" t="str">
            <v>https://www.washingtonpost.com/context/washington-post-abc-news-poll-jan-20-23-2020/50b73242-0f99-4709-b8bc-7e0d56bfe0f3/</v>
          </cell>
        </row>
        <row r="227">
          <cell r="D227" t="str">
            <v>ABC News/Washington Post</v>
          </cell>
          <cell r="F227" t="str">
            <v>US</v>
          </cell>
          <cell r="G227" t="str">
            <v>A+</v>
          </cell>
          <cell r="I227">
            <v>43853</v>
          </cell>
          <cell r="J227">
            <v>388</v>
          </cell>
          <cell r="K227" t="str">
            <v>a</v>
          </cell>
          <cell r="L227">
            <v>28</v>
          </cell>
          <cell r="M227">
            <v>8</v>
          </cell>
          <cell r="N227">
            <v>0</v>
          </cell>
          <cell r="O227">
            <v>5</v>
          </cell>
          <cell r="P227">
            <v>3</v>
          </cell>
          <cell r="Q227">
            <v>24</v>
          </cell>
          <cell r="R227">
            <v>0</v>
          </cell>
          <cell r="S227">
            <v>11</v>
          </cell>
          <cell r="T227">
            <v>7</v>
          </cell>
          <cell r="AL227">
            <v>0</v>
          </cell>
          <cell r="CB227" t="str">
            <v>https://www.washingtonpost.com/context/washington-post-abc-news-poll-jan-20-23-2020/50b73242-0f99-4709-b8bc-7e0d56bfe0f3/</v>
          </cell>
        </row>
        <row r="228">
          <cell r="D228" t="str">
            <v>Remington Research Group</v>
          </cell>
          <cell r="F228" t="str">
            <v>Missouri</v>
          </cell>
          <cell r="G228" t="str">
            <v>C-</v>
          </cell>
          <cell r="I228">
            <v>43853</v>
          </cell>
          <cell r="J228">
            <v>1460</v>
          </cell>
          <cell r="K228" t="str">
            <v>lv</v>
          </cell>
          <cell r="L228">
            <v>39</v>
          </cell>
          <cell r="M228">
            <v>14</v>
          </cell>
          <cell r="N228">
            <v>0</v>
          </cell>
          <cell r="O228">
            <v>6</v>
          </cell>
          <cell r="P228">
            <v>8</v>
          </cell>
          <cell r="Q228">
            <v>7</v>
          </cell>
          <cell r="R228">
            <v>1</v>
          </cell>
          <cell r="S228">
            <v>9</v>
          </cell>
          <cell r="T228">
            <v>2</v>
          </cell>
          <cell r="AL228">
            <v>6.512757146970908</v>
          </cell>
          <cell r="CB228" t="str">
            <v>https://moscout.com/s/MOSCOUT-012420.pptx</v>
          </cell>
        </row>
        <row r="229">
          <cell r="D229" t="str">
            <v>Siena College/New York Times Upshot</v>
          </cell>
          <cell r="F229" t="str">
            <v>Iowa</v>
          </cell>
          <cell r="G229" t="str">
            <v>A+</v>
          </cell>
          <cell r="I229">
            <v>43853</v>
          </cell>
          <cell r="J229">
            <v>584</v>
          </cell>
          <cell r="K229" t="str">
            <v>lv</v>
          </cell>
          <cell r="L229">
            <v>23</v>
          </cell>
          <cell r="M229">
            <v>0</v>
          </cell>
          <cell r="N229">
            <v>0</v>
          </cell>
          <cell r="O229">
            <v>23</v>
          </cell>
          <cell r="P229">
            <v>0</v>
          </cell>
          <cell r="Q229">
            <v>30</v>
          </cell>
          <cell r="R229">
            <v>0</v>
          </cell>
          <cell r="S229">
            <v>19</v>
          </cell>
          <cell r="T229">
            <v>0</v>
          </cell>
          <cell r="AL229">
            <v>0</v>
          </cell>
          <cell r="CB229" t="str">
            <v>https://www.nytimes.com/2020/01/25/us/politics/democratic-iowa-poll-sanders.html</v>
          </cell>
        </row>
        <row r="230">
          <cell r="D230" t="str">
            <v>Siena College/New York Times Upshot</v>
          </cell>
          <cell r="F230" t="str">
            <v>Iowa</v>
          </cell>
          <cell r="G230" t="str">
            <v>A+</v>
          </cell>
          <cell r="I230">
            <v>43853</v>
          </cell>
          <cell r="J230">
            <v>584</v>
          </cell>
          <cell r="K230" t="str">
            <v>lv</v>
          </cell>
          <cell r="L230">
            <v>17</v>
          </cell>
          <cell r="M230">
            <v>1</v>
          </cell>
          <cell r="N230">
            <v>0</v>
          </cell>
          <cell r="O230">
            <v>18</v>
          </cell>
          <cell r="P230">
            <v>8</v>
          </cell>
          <cell r="Q230">
            <v>25</v>
          </cell>
          <cell r="R230">
            <v>3</v>
          </cell>
          <cell r="S230">
            <v>15</v>
          </cell>
          <cell r="T230">
            <v>3</v>
          </cell>
          <cell r="AL230">
            <v>25.802228043613002</v>
          </cell>
          <cell r="CB230" t="str">
            <v>https://scri.siena.edu/wp-content/uploads/2020/01/IADem0120_4891051654159.pdf</v>
          </cell>
        </row>
        <row r="231">
          <cell r="D231" t="str">
            <v>Emerson College</v>
          </cell>
          <cell r="F231" t="str">
            <v>US</v>
          </cell>
          <cell r="G231" t="str">
            <v>B-</v>
          </cell>
          <cell r="I231">
            <v>43853</v>
          </cell>
          <cell r="J231">
            <v>497</v>
          </cell>
          <cell r="K231" t="str">
            <v>lv</v>
          </cell>
          <cell r="L231">
            <v>30</v>
          </cell>
          <cell r="M231">
            <v>7.4</v>
          </cell>
          <cell r="N231">
            <v>0</v>
          </cell>
          <cell r="O231">
            <v>5.5</v>
          </cell>
          <cell r="P231">
            <v>3.5</v>
          </cell>
          <cell r="Q231">
            <v>27.3</v>
          </cell>
          <cell r="R231">
            <v>1.3</v>
          </cell>
          <cell r="S231">
            <v>12.8</v>
          </cell>
          <cell r="T231">
            <v>7.7</v>
          </cell>
          <cell r="AL231">
            <v>1.0551514799601385</v>
          </cell>
          <cell r="CB231" t="str">
            <v>http://emersonpolling.com/2020/01/24/national-2020-biden-and-sanders-battle-in-two-way-race-for-democratic-nomination/</v>
          </cell>
        </row>
        <row r="232">
          <cell r="D232" t="str">
            <v>Ipsos</v>
          </cell>
          <cell r="F232" t="str">
            <v>US</v>
          </cell>
          <cell r="G232" t="str">
            <v>B+</v>
          </cell>
          <cell r="I232">
            <v>43853</v>
          </cell>
          <cell r="J232">
            <v>545</v>
          </cell>
          <cell r="K232" t="str">
            <v>rv</v>
          </cell>
          <cell r="L232">
            <v>24.1</v>
          </cell>
          <cell r="M232">
            <v>9.8000000000000007</v>
          </cell>
          <cell r="N232">
            <v>0</v>
          </cell>
          <cell r="O232">
            <v>6.6</v>
          </cell>
          <cell r="P232">
            <v>3.4</v>
          </cell>
          <cell r="Q232">
            <v>19.899999999999999</v>
          </cell>
          <cell r="R232">
            <v>1.7</v>
          </cell>
          <cell r="S232">
            <v>11.8</v>
          </cell>
          <cell r="T232">
            <v>3.3</v>
          </cell>
          <cell r="AL232">
            <v>3.5591843183209224E-2</v>
          </cell>
          <cell r="CB232" t="str">
            <v>https://graphics.reuters.com/USA-ELECTION-POLL/0100B05G09P/index.html</v>
          </cell>
        </row>
        <row r="233">
          <cell r="D233" t="str">
            <v>Harris Insights &amp; Analytics</v>
          </cell>
          <cell r="F233" t="str">
            <v>US</v>
          </cell>
          <cell r="G233" t="str">
            <v>C+</v>
          </cell>
          <cell r="I233">
            <v>43852</v>
          </cell>
          <cell r="J233">
            <v>878</v>
          </cell>
          <cell r="K233" t="str">
            <v>rv</v>
          </cell>
          <cell r="L233">
            <v>29</v>
          </cell>
          <cell r="M233">
            <v>11</v>
          </cell>
          <cell r="N233">
            <v>0</v>
          </cell>
          <cell r="O233">
            <v>5</v>
          </cell>
          <cell r="P233">
            <v>2</v>
          </cell>
          <cell r="Q233">
            <v>17</v>
          </cell>
          <cell r="R233">
            <v>4</v>
          </cell>
          <cell r="S233">
            <v>9</v>
          </cell>
          <cell r="T233">
            <v>4</v>
          </cell>
          <cell r="AL233">
            <v>6.1095785945358735E-2</v>
          </cell>
          <cell r="CB233" t="str">
            <v>https://thehill.com/hilltv/rising/480721-bloomberg-surges-past-warren-into-third-place-in-new-national-poll</v>
          </cell>
        </row>
        <row r="234">
          <cell r="D234" t="str">
            <v>Suffolk University</v>
          </cell>
          <cell r="F234" t="str">
            <v>Utah</v>
          </cell>
          <cell r="G234" t="str">
            <v>A-</v>
          </cell>
          <cell r="I234">
            <v>43852</v>
          </cell>
          <cell r="J234">
            <v>132</v>
          </cell>
          <cell r="K234" t="str">
            <v>lv</v>
          </cell>
          <cell r="L234">
            <v>12.12</v>
          </cell>
          <cell r="M234">
            <v>9.85</v>
          </cell>
          <cell r="N234">
            <v>0</v>
          </cell>
          <cell r="O234">
            <v>4.55</v>
          </cell>
          <cell r="P234">
            <v>3.03</v>
          </cell>
          <cell r="Q234">
            <v>26.52</v>
          </cell>
          <cell r="R234">
            <v>0.76</v>
          </cell>
          <cell r="S234">
            <v>14.39</v>
          </cell>
          <cell r="T234">
            <v>4.55</v>
          </cell>
          <cell r="AL234">
            <v>7.5382559917891205</v>
          </cell>
          <cell r="CB234" t="str">
            <v>https://www.suffolk.edu/-/media/suffolk/documents/academics/research-at-suffolk/suprc/polls/other-states/2020/1_27_2020_utah_marginals_pdftxt.pdf</v>
          </cell>
        </row>
        <row r="235">
          <cell r="D235" t="str">
            <v>Fox News/Beacon Research/Shaw &amp; Co. Research</v>
          </cell>
          <cell r="F235" t="str">
            <v>US</v>
          </cell>
          <cell r="G235" t="str">
            <v>A-</v>
          </cell>
          <cell r="I235">
            <v>43852</v>
          </cell>
          <cell r="J235">
            <v>495</v>
          </cell>
          <cell r="K235" t="str">
            <v>lv</v>
          </cell>
          <cell r="L235">
            <v>26</v>
          </cell>
          <cell r="M235">
            <v>10</v>
          </cell>
          <cell r="N235">
            <v>0</v>
          </cell>
          <cell r="O235">
            <v>7</v>
          </cell>
          <cell r="P235">
            <v>3</v>
          </cell>
          <cell r="Q235">
            <v>23</v>
          </cell>
          <cell r="R235">
            <v>3</v>
          </cell>
          <cell r="S235">
            <v>14</v>
          </cell>
          <cell r="T235">
            <v>5</v>
          </cell>
          <cell r="AL235">
            <v>1.9075380314057246</v>
          </cell>
          <cell r="CB235" t="str">
            <v>https://www.scribd.com/document/444324295/Fox-January-19-22-2020-National-Topline-January-26-Release-pdf</v>
          </cell>
        </row>
        <row r="236">
          <cell r="D236" t="str">
            <v>Civiqs</v>
          </cell>
          <cell r="F236" t="str">
            <v>Iowa</v>
          </cell>
          <cell r="G236">
            <v>0</v>
          </cell>
          <cell r="I236">
            <v>43851</v>
          </cell>
          <cell r="J236">
            <v>590</v>
          </cell>
          <cell r="K236" t="str">
            <v>lv</v>
          </cell>
          <cell r="L236">
            <v>17</v>
          </cell>
          <cell r="M236">
            <v>0</v>
          </cell>
          <cell r="N236">
            <v>0</v>
          </cell>
          <cell r="O236">
            <v>19</v>
          </cell>
          <cell r="P236">
            <v>6</v>
          </cell>
          <cell r="Q236">
            <v>24</v>
          </cell>
          <cell r="R236">
            <v>3</v>
          </cell>
          <cell r="S236">
            <v>19</v>
          </cell>
          <cell r="T236">
            <v>5</v>
          </cell>
          <cell r="AL236">
            <v>0.20129556641896207</v>
          </cell>
          <cell r="CB236" t="str">
            <v>https://projects.fivethirtyeight.com/polls/20200202_IA_1.pdf</v>
          </cell>
        </row>
        <row r="237">
          <cell r="D237" t="str">
            <v>Data for Progress</v>
          </cell>
          <cell r="F237" t="str">
            <v>Texas</v>
          </cell>
          <cell r="G237" t="str">
            <v>A-</v>
          </cell>
          <cell r="I237">
            <v>43851</v>
          </cell>
          <cell r="J237">
            <v>684</v>
          </cell>
          <cell r="K237" t="str">
            <v>lv</v>
          </cell>
          <cell r="L237">
            <v>26</v>
          </cell>
          <cell r="M237">
            <v>7</v>
          </cell>
          <cell r="N237">
            <v>0</v>
          </cell>
          <cell r="O237">
            <v>10</v>
          </cell>
          <cell r="P237">
            <v>4</v>
          </cell>
          <cell r="Q237">
            <v>20</v>
          </cell>
          <cell r="R237">
            <v>2</v>
          </cell>
          <cell r="S237">
            <v>14</v>
          </cell>
          <cell r="T237">
            <v>3</v>
          </cell>
          <cell r="AL237">
            <v>17.487527321537819</v>
          </cell>
          <cell r="CB237" t="str">
            <v>http://filesforprogress.org/datasets/2020/1/texas/dfp-tx-dem-primary-jan-2020.pdf</v>
          </cell>
        </row>
        <row r="238">
          <cell r="D238" t="str">
            <v>University of California, Berkeley</v>
          </cell>
          <cell r="F238" t="str">
            <v>California</v>
          </cell>
          <cell r="G238" t="str">
            <v>B/C</v>
          </cell>
          <cell r="I238">
            <v>43851</v>
          </cell>
          <cell r="J238">
            <v>2895</v>
          </cell>
          <cell r="K238" t="str">
            <v>lv</v>
          </cell>
          <cell r="L238">
            <v>15</v>
          </cell>
          <cell r="M238">
            <v>6</v>
          </cell>
          <cell r="N238">
            <v>0.8</v>
          </cell>
          <cell r="O238">
            <v>7.2</v>
          </cell>
          <cell r="P238">
            <v>4.9000000000000004</v>
          </cell>
          <cell r="Q238">
            <v>26.3</v>
          </cell>
          <cell r="R238">
            <v>1.8</v>
          </cell>
          <cell r="S238">
            <v>19.600000000000001</v>
          </cell>
          <cell r="T238">
            <v>3.9</v>
          </cell>
          <cell r="AL238">
            <v>1.9153536410201313</v>
          </cell>
          <cell r="CB238" t="str">
            <v>https://escholarship.org/uc/item/1h8738br</v>
          </cell>
        </row>
        <row r="239">
          <cell r="D239" t="str">
            <v>MassINC Polling Group</v>
          </cell>
          <cell r="F239" t="str">
            <v>New Hampshire</v>
          </cell>
          <cell r="G239" t="str">
            <v>A/B</v>
          </cell>
          <cell r="I239">
            <v>43851</v>
          </cell>
          <cell r="J239">
            <v>426</v>
          </cell>
          <cell r="K239" t="str">
            <v>lv</v>
          </cell>
          <cell r="L239">
            <v>14</v>
          </cell>
          <cell r="M239">
            <v>1</v>
          </cell>
          <cell r="N239">
            <v>0</v>
          </cell>
          <cell r="O239">
            <v>17</v>
          </cell>
          <cell r="P239">
            <v>6</v>
          </cell>
          <cell r="Q239">
            <v>29</v>
          </cell>
          <cell r="R239">
            <v>2</v>
          </cell>
          <cell r="S239">
            <v>13</v>
          </cell>
          <cell r="T239">
            <v>5</v>
          </cell>
          <cell r="AL239">
            <v>12.391921684980566</v>
          </cell>
          <cell r="CB239" t="str">
            <v>https://www.wbur.org/news/2020/01/23/new-hampshire-bernie-sanders-lead-january</v>
          </cell>
        </row>
        <row r="240">
          <cell r="D240" t="str">
            <v>YouGov</v>
          </cell>
          <cell r="F240" t="str">
            <v>US</v>
          </cell>
          <cell r="G240" t="str">
            <v>B-</v>
          </cell>
          <cell r="I240">
            <v>43851</v>
          </cell>
          <cell r="J240">
            <v>470</v>
          </cell>
          <cell r="K240" t="str">
            <v>lv</v>
          </cell>
          <cell r="L240">
            <v>28</v>
          </cell>
          <cell r="M240">
            <v>6</v>
          </cell>
          <cell r="N240">
            <v>0</v>
          </cell>
          <cell r="O240">
            <v>8</v>
          </cell>
          <cell r="P240">
            <v>4</v>
          </cell>
          <cell r="Q240">
            <v>18</v>
          </cell>
          <cell r="R240">
            <v>2</v>
          </cell>
          <cell r="S240">
            <v>21</v>
          </cell>
          <cell r="T240">
            <v>3</v>
          </cell>
          <cell r="AL240">
            <v>6.5370472946808507E-4</v>
          </cell>
          <cell r="CB240" t="str">
            <v>https://d25d2506sfb94s.cloudfront.net/cumulus_uploads/document/alq58zq5zt/econTabReport.pdf</v>
          </cell>
        </row>
        <row r="241">
          <cell r="D241" t="str">
            <v>Monmouth University</v>
          </cell>
          <cell r="F241" t="str">
            <v>US</v>
          </cell>
          <cell r="G241" t="str">
            <v>A+</v>
          </cell>
          <cell r="I241">
            <v>43850</v>
          </cell>
          <cell r="J241">
            <v>372</v>
          </cell>
          <cell r="K241" t="str">
            <v>rv</v>
          </cell>
          <cell r="L241">
            <v>30</v>
          </cell>
          <cell r="M241">
            <v>9</v>
          </cell>
          <cell r="N241">
            <v>0</v>
          </cell>
          <cell r="O241">
            <v>6</v>
          </cell>
          <cell r="P241">
            <v>5</v>
          </cell>
          <cell r="Q241">
            <v>23</v>
          </cell>
          <cell r="R241">
            <v>1</v>
          </cell>
          <cell r="S241">
            <v>14</v>
          </cell>
          <cell r="T241">
            <v>3</v>
          </cell>
          <cell r="AL241">
            <v>2.1115335658245837</v>
          </cell>
          <cell r="CB241" t="str">
            <v>https://www.monmouth.edu/polling-institute/documents/monmouthpoll_us_012220.pdf/</v>
          </cell>
        </row>
        <row r="242">
          <cell r="D242" t="str">
            <v>Baldwin Wallace University/Oakland University/Ohio Northern University</v>
          </cell>
          <cell r="F242" t="str">
            <v>Wisconsin</v>
          </cell>
          <cell r="G242">
            <v>0</v>
          </cell>
          <cell r="I242">
            <v>43850</v>
          </cell>
          <cell r="J242">
            <v>464</v>
          </cell>
          <cell r="K242" t="str">
            <v>rv</v>
          </cell>
          <cell r="L242">
            <v>21.8</v>
          </cell>
          <cell r="M242">
            <v>8.4</v>
          </cell>
          <cell r="N242">
            <v>0</v>
          </cell>
          <cell r="O242">
            <v>7.7</v>
          </cell>
          <cell r="P242">
            <v>3</v>
          </cell>
          <cell r="Q242">
            <v>28.4</v>
          </cell>
          <cell r="R242">
            <v>0.3</v>
          </cell>
          <cell r="S242">
            <v>14.7</v>
          </cell>
          <cell r="T242">
            <v>2.2000000000000002</v>
          </cell>
          <cell r="AL242">
            <v>4.3145753337568351</v>
          </cell>
          <cell r="CB242" t="str">
            <v>https://www.bw.edu/Assets/community-research-institute/2020-great-lakes-poll-full-FINAL.pdf</v>
          </cell>
        </row>
        <row r="243">
          <cell r="D243" t="str">
            <v>Baldwin Wallace University/Oakland University/Ohio Northern University</v>
          </cell>
          <cell r="F243" t="str">
            <v>Michigan</v>
          </cell>
          <cell r="G243">
            <v>0</v>
          </cell>
          <cell r="I243">
            <v>43850</v>
          </cell>
          <cell r="J243">
            <v>477</v>
          </cell>
          <cell r="K243" t="str">
            <v>rv</v>
          </cell>
          <cell r="L243">
            <v>27</v>
          </cell>
          <cell r="M243">
            <v>9.1</v>
          </cell>
          <cell r="N243">
            <v>0</v>
          </cell>
          <cell r="O243">
            <v>6.3</v>
          </cell>
          <cell r="P243">
            <v>1.9</v>
          </cell>
          <cell r="Q243">
            <v>21.6</v>
          </cell>
          <cell r="R243">
            <v>1.7</v>
          </cell>
          <cell r="S243">
            <v>13.6</v>
          </cell>
          <cell r="T243">
            <v>3.5</v>
          </cell>
          <cell r="AL243">
            <v>4.3577018692645497</v>
          </cell>
          <cell r="CB243" t="str">
            <v>https://www.bw.edu/Assets/community-research-institute/2020-great-lakes-poll-full-FINAL.pdf</v>
          </cell>
        </row>
        <row r="244">
          <cell r="D244" t="str">
            <v>Baldwin Wallace University/Oakland University/Ohio Northern University</v>
          </cell>
          <cell r="F244" t="str">
            <v>Pennsylvania</v>
          </cell>
          <cell r="G244">
            <v>0</v>
          </cell>
          <cell r="I244">
            <v>43850</v>
          </cell>
          <cell r="J244">
            <v>502</v>
          </cell>
          <cell r="K244" t="str">
            <v>rv</v>
          </cell>
          <cell r="L244">
            <v>31.3</v>
          </cell>
          <cell r="M244">
            <v>9.1</v>
          </cell>
          <cell r="N244">
            <v>0</v>
          </cell>
          <cell r="O244">
            <v>6.5</v>
          </cell>
          <cell r="P244">
            <v>2.5</v>
          </cell>
          <cell r="Q244">
            <v>20.5</v>
          </cell>
          <cell r="R244">
            <v>1</v>
          </cell>
          <cell r="S244">
            <v>11.5</v>
          </cell>
          <cell r="T244">
            <v>2.5</v>
          </cell>
          <cell r="AL244">
            <v>4.4385748865556121</v>
          </cell>
          <cell r="CB244" t="str">
            <v>https://www.bw.edu/Assets/community-research-institute/2020-great-lakes-poll-full-FINAL.pdf</v>
          </cell>
        </row>
        <row r="245">
          <cell r="D245" t="str">
            <v>Baldwin Wallace University/Oakland University/Ohio Northern University</v>
          </cell>
          <cell r="F245" t="str">
            <v>Ohio</v>
          </cell>
          <cell r="G245">
            <v>0</v>
          </cell>
          <cell r="I245">
            <v>43850</v>
          </cell>
          <cell r="J245">
            <v>428</v>
          </cell>
          <cell r="K245" t="str">
            <v>rv</v>
          </cell>
          <cell r="L245">
            <v>32.1</v>
          </cell>
          <cell r="M245">
            <v>10.1</v>
          </cell>
          <cell r="N245">
            <v>0</v>
          </cell>
          <cell r="O245">
            <v>6.1</v>
          </cell>
          <cell r="P245">
            <v>1.5</v>
          </cell>
          <cell r="Q245">
            <v>20.8</v>
          </cell>
          <cell r="R245">
            <v>2.2000000000000002</v>
          </cell>
          <cell r="S245">
            <v>10.7</v>
          </cell>
          <cell r="T245">
            <v>2.1</v>
          </cell>
          <cell r="AL245">
            <v>4.1909191759559823</v>
          </cell>
          <cell r="CB245" t="str">
            <v>https://www.bw.edu/Assets/community-research-institute/2020-great-lakes-poll-full-FINAL.pdf</v>
          </cell>
        </row>
        <row r="246">
          <cell r="D246" t="str">
            <v>Pew Research Center</v>
          </cell>
          <cell r="F246" t="str">
            <v>US</v>
          </cell>
          <cell r="G246" t="str">
            <v>B/C</v>
          </cell>
          <cell r="I246">
            <v>43849</v>
          </cell>
          <cell r="J246">
            <v>5861</v>
          </cell>
          <cell r="K246" t="str">
            <v>rv</v>
          </cell>
          <cell r="L246">
            <v>26</v>
          </cell>
          <cell r="M246">
            <v>5</v>
          </cell>
          <cell r="N246">
            <v>1</v>
          </cell>
          <cell r="O246">
            <v>7</v>
          </cell>
          <cell r="P246">
            <v>2</v>
          </cell>
          <cell r="Q246">
            <v>21</v>
          </cell>
          <cell r="R246">
            <v>1</v>
          </cell>
          <cell r="S246">
            <v>16</v>
          </cell>
          <cell r="T246">
            <v>3</v>
          </cell>
          <cell r="AL246">
            <v>17.028454472340503</v>
          </cell>
          <cell r="CB246" t="str">
            <v>https://www.people-press.org/wp-content/uploads/sites/4/2020/01/PP_2019.01.30_dem-values_report.pdf</v>
          </cell>
        </row>
        <row r="247">
          <cell r="D247" t="str">
            <v>Texas Lyceum</v>
          </cell>
          <cell r="F247" t="str">
            <v>Texas</v>
          </cell>
          <cell r="G247">
            <v>0</v>
          </cell>
          <cell r="I247">
            <v>43849</v>
          </cell>
          <cell r="J247">
            <v>401</v>
          </cell>
          <cell r="K247" t="str">
            <v>lv</v>
          </cell>
          <cell r="L247">
            <v>28</v>
          </cell>
          <cell r="M247">
            <v>9</v>
          </cell>
          <cell r="N247">
            <v>1</v>
          </cell>
          <cell r="O247">
            <v>6</v>
          </cell>
          <cell r="P247">
            <v>4</v>
          </cell>
          <cell r="Q247">
            <v>26</v>
          </cell>
          <cell r="R247">
            <v>2</v>
          </cell>
          <cell r="S247">
            <v>13</v>
          </cell>
          <cell r="T247">
            <v>0</v>
          </cell>
          <cell r="AL247">
            <v>4.7688900809937804</v>
          </cell>
          <cell r="CB247" t="str">
            <v>https://www.texaslyceum.org/assets/docs/Poll/2020/2020%20Texas%20Lyceum%20Poll%20Results.pdf</v>
          </cell>
        </row>
        <row r="248">
          <cell r="D248" t="str">
            <v>Civis Analytics</v>
          </cell>
          <cell r="F248" t="str">
            <v>New York</v>
          </cell>
          <cell r="G248">
            <v>0</v>
          </cell>
          <cell r="I248">
            <v>43849</v>
          </cell>
          <cell r="J248">
            <v>845</v>
          </cell>
          <cell r="K248" t="str">
            <v>lv</v>
          </cell>
          <cell r="L248">
            <v>30</v>
          </cell>
          <cell r="M248">
            <v>17</v>
          </cell>
          <cell r="N248">
            <v>0</v>
          </cell>
          <cell r="O248">
            <v>7</v>
          </cell>
          <cell r="P248">
            <v>2</v>
          </cell>
          <cell r="Q248">
            <v>17</v>
          </cell>
          <cell r="R248">
            <v>4</v>
          </cell>
          <cell r="S248">
            <v>14</v>
          </cell>
          <cell r="T248">
            <v>4</v>
          </cell>
          <cell r="AL248">
            <v>6.0831805618097228</v>
          </cell>
          <cell r="CB248" t="str">
            <v>http://filesforprogress.org/datasets/2020/1/dfp_poll_january_ny.pdf</v>
          </cell>
        </row>
        <row r="249">
          <cell r="D249" t="str">
            <v>SSRS</v>
          </cell>
          <cell r="F249" t="str">
            <v>US</v>
          </cell>
          <cell r="G249" t="str">
            <v>A/B</v>
          </cell>
          <cell r="I249">
            <v>43849</v>
          </cell>
          <cell r="J249">
            <v>500</v>
          </cell>
          <cell r="K249" t="str">
            <v>rv</v>
          </cell>
          <cell r="L249">
            <v>24</v>
          </cell>
          <cell r="M249">
            <v>5</v>
          </cell>
          <cell r="N249">
            <v>0</v>
          </cell>
          <cell r="O249">
            <v>11</v>
          </cell>
          <cell r="P249">
            <v>4</v>
          </cell>
          <cell r="Q249">
            <v>27</v>
          </cell>
          <cell r="R249">
            <v>2</v>
          </cell>
          <cell r="S249">
            <v>14</v>
          </cell>
          <cell r="T249">
            <v>4</v>
          </cell>
          <cell r="AL249">
            <v>11.916145139858761</v>
          </cell>
          <cell r="CB249" t="str">
            <v>https://cdn.cnn.com/cnn/2020/images/01/22/rel1b.-.2020.pdf</v>
          </cell>
        </row>
        <row r="250">
          <cell r="D250" t="str">
            <v>Morning Consult</v>
          </cell>
          <cell r="F250" t="str">
            <v>US</v>
          </cell>
          <cell r="G250" t="str">
            <v>B/C</v>
          </cell>
          <cell r="I250">
            <v>43849</v>
          </cell>
          <cell r="J250">
            <v>12402</v>
          </cell>
          <cell r="K250" t="str">
            <v>lv</v>
          </cell>
          <cell r="L250">
            <v>29</v>
          </cell>
          <cell r="M250">
            <v>10</v>
          </cell>
          <cell r="N250">
            <v>0</v>
          </cell>
          <cell r="O250">
            <v>8</v>
          </cell>
          <cell r="P250">
            <v>3</v>
          </cell>
          <cell r="Q250">
            <v>24</v>
          </cell>
          <cell r="R250">
            <v>3</v>
          </cell>
          <cell r="S250">
            <v>15</v>
          </cell>
          <cell r="T250">
            <v>4</v>
          </cell>
          <cell r="AL250">
            <v>5.0873282087813554E-2</v>
          </cell>
          <cell r="CB250" t="str">
            <v>https://morningconsult.com/2020-democratic-primary/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43849</v>
          </cell>
          <cell r="J251">
            <v>500</v>
          </cell>
          <cell r="K251" t="str">
            <v>lv</v>
          </cell>
          <cell r="L251">
            <v>14.8</v>
          </cell>
          <cell r="M251">
            <v>0</v>
          </cell>
          <cell r="N251">
            <v>0</v>
          </cell>
          <cell r="O251">
            <v>12.2</v>
          </cell>
          <cell r="P251">
            <v>4.5999999999999996</v>
          </cell>
          <cell r="Q251">
            <v>16.399999999999999</v>
          </cell>
          <cell r="R251">
            <v>2.6</v>
          </cell>
          <cell r="S251">
            <v>9.8000000000000007</v>
          </cell>
          <cell r="T251">
            <v>5.6</v>
          </cell>
          <cell r="AL251">
            <v>2.6804830487365004E-2</v>
          </cell>
          <cell r="CB251" t="str">
            <v>https://www.suffolk.edu/-/media/suffolk/documents/academics/research-at-suffolk/suprc/polls/new-hampshire/2020/1_21_2020_marginals_pdftxt.pdf</v>
          </cell>
        </row>
        <row r="252">
          <cell r="D252" t="str">
            <v>Emerson College</v>
          </cell>
          <cell r="F252" t="str">
            <v>New Jersey</v>
          </cell>
          <cell r="G252" t="str">
            <v>B-</v>
          </cell>
          <cell r="I252">
            <v>43849</v>
          </cell>
          <cell r="J252">
            <v>388</v>
          </cell>
          <cell r="K252" t="str">
            <v>lv</v>
          </cell>
          <cell r="L252">
            <v>28.3</v>
          </cell>
          <cell r="M252">
            <v>8.5</v>
          </cell>
          <cell r="N252">
            <v>0</v>
          </cell>
          <cell r="O252">
            <v>6.2</v>
          </cell>
          <cell r="P252">
            <v>3.8</v>
          </cell>
          <cell r="Q252">
            <v>24.7</v>
          </cell>
          <cell r="R252">
            <v>0.4</v>
          </cell>
          <cell r="S252">
            <v>15.3</v>
          </cell>
          <cell r="T252">
            <v>5.6</v>
          </cell>
          <cell r="AL252">
            <v>7.0215104128860624</v>
          </cell>
          <cell r="CB252" t="str">
            <v>http://emersonpolling.com/2020/01/20/new-jersey-2020-generational-divide-between-biden-and-sanders-on-display/</v>
          </cell>
        </row>
        <row r="253">
          <cell r="D253" t="str">
            <v>David Binder Research</v>
          </cell>
          <cell r="F253" t="str">
            <v>Iowa</v>
          </cell>
          <cell r="G253">
            <v>0</v>
          </cell>
          <cell r="I253">
            <v>43848</v>
          </cell>
          <cell r="J253">
            <v>500</v>
          </cell>
          <cell r="K253" t="str">
            <v>lv</v>
          </cell>
          <cell r="L253">
            <v>24</v>
          </cell>
          <cell r="M253">
            <v>1</v>
          </cell>
          <cell r="N253">
            <v>0</v>
          </cell>
          <cell r="O253">
            <v>16</v>
          </cell>
          <cell r="P253">
            <v>11</v>
          </cell>
          <cell r="Q253">
            <v>14</v>
          </cell>
          <cell r="R253">
            <v>4</v>
          </cell>
          <cell r="S253">
            <v>18</v>
          </cell>
          <cell r="T253">
            <v>3</v>
          </cell>
          <cell r="AL253">
            <v>0.18796788194130032</v>
          </cell>
          <cell r="CB253" t="str">
            <v>https://www.focusonruralamerica.com/2020/01/20/january-poll-results/</v>
          </cell>
        </row>
        <row r="254">
          <cell r="D254" t="str">
            <v>Neighborhood Research and Media</v>
          </cell>
          <cell r="F254" t="str">
            <v>Iowa</v>
          </cell>
          <cell r="G254" t="str">
            <v>B/C</v>
          </cell>
          <cell r="I254">
            <v>43847</v>
          </cell>
          <cell r="J254">
            <v>300</v>
          </cell>
          <cell r="K254" t="str">
            <v>lv</v>
          </cell>
          <cell r="L254">
            <v>23.3</v>
          </cell>
          <cell r="M254">
            <v>0</v>
          </cell>
          <cell r="N254">
            <v>0</v>
          </cell>
          <cell r="O254">
            <v>17</v>
          </cell>
          <cell r="P254">
            <v>11.3</v>
          </cell>
          <cell r="Q254">
            <v>10.3</v>
          </cell>
          <cell r="R254">
            <v>2.2999999999999998</v>
          </cell>
          <cell r="S254">
            <v>14.7</v>
          </cell>
          <cell r="T254">
            <v>1.7</v>
          </cell>
          <cell r="AL254">
            <v>5.2490453089024278</v>
          </cell>
          <cell r="CB254" t="str">
            <v>https://www.scribd.com/document/443446801/Iowa-Caucus-Memo-011920</v>
          </cell>
        </row>
        <row r="255">
          <cell r="D255" t="str">
            <v>Zogby Interactive/JZ Analytics</v>
          </cell>
          <cell r="F255" t="str">
            <v>US</v>
          </cell>
          <cell r="G255" t="str">
            <v>C</v>
          </cell>
          <cell r="I255">
            <v>43846</v>
          </cell>
          <cell r="J255">
            <v>438</v>
          </cell>
          <cell r="K255" t="str">
            <v>lv</v>
          </cell>
          <cell r="L255">
            <v>24</v>
          </cell>
          <cell r="M255">
            <v>11</v>
          </cell>
          <cell r="N255">
            <v>0</v>
          </cell>
          <cell r="O255">
            <v>8</v>
          </cell>
          <cell r="P255">
            <v>4</v>
          </cell>
          <cell r="Q255">
            <v>24</v>
          </cell>
          <cell r="R255">
            <v>3</v>
          </cell>
          <cell r="S255">
            <v>11</v>
          </cell>
          <cell r="T255">
            <v>6</v>
          </cell>
          <cell r="AL255">
            <v>0.5955882498509637</v>
          </cell>
          <cell r="CB255" t="str">
            <v>https://zogbyanalytics.com/news/911-the-zogby-poll-bloomberg-beating-trump-biden-and-trump-are-all-tied-up-trump-beats-other-democratic-rivals-trump-s-job-approval-continues-to-top-50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43846</v>
          </cell>
          <cell r="J256">
            <v>681</v>
          </cell>
          <cell r="K256" t="str">
            <v>a</v>
          </cell>
          <cell r="L256">
            <v>18</v>
          </cell>
          <cell r="M256">
            <v>9</v>
          </cell>
          <cell r="N256">
            <v>0</v>
          </cell>
          <cell r="O256">
            <v>6</v>
          </cell>
          <cell r="P256">
            <v>1</v>
          </cell>
          <cell r="Q256">
            <v>19</v>
          </cell>
          <cell r="R256">
            <v>1</v>
          </cell>
          <cell r="S256">
            <v>10</v>
          </cell>
          <cell r="T256">
            <v>3</v>
          </cell>
          <cell r="AL256">
            <v>0</v>
          </cell>
          <cell r="CB256" t="str">
            <v>https://www.ipsos.com/sites/default/files/ct/news/documents/2020-01/topline_reuters_2020_democratic_primary_tracker_01_17_2020.pdf</v>
          </cell>
        </row>
        <row r="257">
          <cell r="D257" t="str">
            <v>SurveyUSA</v>
          </cell>
          <cell r="F257" t="str">
            <v>California</v>
          </cell>
          <cell r="G257" t="str">
            <v>A</v>
          </cell>
          <cell r="I257">
            <v>43846</v>
          </cell>
          <cell r="J257">
            <v>565</v>
          </cell>
          <cell r="K257" t="str">
            <v>lv</v>
          </cell>
          <cell r="L257">
            <v>30</v>
          </cell>
          <cell r="M257">
            <v>6</v>
          </cell>
          <cell r="N257">
            <v>0</v>
          </cell>
          <cell r="O257">
            <v>8</v>
          </cell>
          <cell r="P257">
            <v>2</v>
          </cell>
          <cell r="Q257">
            <v>20</v>
          </cell>
          <cell r="R257">
            <v>4</v>
          </cell>
          <cell r="S257">
            <v>20</v>
          </cell>
          <cell r="T257">
            <v>4</v>
          </cell>
          <cell r="AL257">
            <v>2.2977363798750612</v>
          </cell>
          <cell r="CB257" t="str">
            <v>http://www.surveyusa.com/client/PollReport.aspx?g=9634c475-cb54-4a34-ab4b-c0d9a2b82759</v>
          </cell>
        </row>
        <row r="258">
          <cell r="D258" t="str">
            <v>SurveyUSA</v>
          </cell>
          <cell r="F258" t="str">
            <v>US</v>
          </cell>
          <cell r="G258" t="str">
            <v>A</v>
          </cell>
          <cell r="I258">
            <v>43846</v>
          </cell>
          <cell r="J258">
            <v>1086</v>
          </cell>
          <cell r="K258" t="str">
            <v>lv</v>
          </cell>
          <cell r="L258">
            <v>32</v>
          </cell>
          <cell r="M258">
            <v>9</v>
          </cell>
          <cell r="N258">
            <v>0</v>
          </cell>
          <cell r="O258">
            <v>9</v>
          </cell>
          <cell r="P258">
            <v>2</v>
          </cell>
          <cell r="Q258">
            <v>21</v>
          </cell>
          <cell r="R258">
            <v>3</v>
          </cell>
          <cell r="S258">
            <v>14</v>
          </cell>
          <cell r="T258">
            <v>4</v>
          </cell>
          <cell r="AL258">
            <v>3.3129667406907806</v>
          </cell>
          <cell r="CB258" t="str">
            <v>http://www.surveyusa.com/client/PollReport.aspx?g=b4747822-277e-4d2c-b896-eb4e04672c09</v>
          </cell>
        </row>
        <row r="259">
          <cell r="D259" t="str">
            <v>Emerson College</v>
          </cell>
          <cell r="F259" t="str">
            <v>New Hampshire</v>
          </cell>
          <cell r="G259" t="str">
            <v>B-</v>
          </cell>
          <cell r="I259">
            <v>43846</v>
          </cell>
          <cell r="J259">
            <v>657</v>
          </cell>
          <cell r="K259" t="str">
            <v>lv</v>
          </cell>
          <cell r="L259">
            <v>14.1</v>
          </cell>
          <cell r="M259">
            <v>0</v>
          </cell>
          <cell r="N259">
            <v>0</v>
          </cell>
          <cell r="O259">
            <v>17.7</v>
          </cell>
          <cell r="P259">
            <v>10</v>
          </cell>
          <cell r="Q259">
            <v>22.9</v>
          </cell>
          <cell r="R259">
            <v>4.4000000000000004</v>
          </cell>
          <cell r="S259">
            <v>13.5</v>
          </cell>
          <cell r="T259">
            <v>6.3</v>
          </cell>
          <cell r="AL259">
            <v>1.1485389796941817E-2</v>
          </cell>
          <cell r="CB259" t="str">
            <v>http://emersonpolling.com/2020/01/17/new-hampshire-2020-sanders-holds-lead-klobuchar-surges-to-double-digits/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43846</v>
          </cell>
          <cell r="J260">
            <v>552</v>
          </cell>
          <cell r="K260" t="str">
            <v>rv</v>
          </cell>
          <cell r="L260">
            <v>19</v>
          </cell>
          <cell r="M260">
            <v>9</v>
          </cell>
          <cell r="N260">
            <v>0</v>
          </cell>
          <cell r="O260">
            <v>6</v>
          </cell>
          <cell r="P260">
            <v>2</v>
          </cell>
          <cell r="Q260">
            <v>20</v>
          </cell>
          <cell r="R260">
            <v>2</v>
          </cell>
          <cell r="S260">
            <v>12</v>
          </cell>
          <cell r="T260">
            <v>4</v>
          </cell>
          <cell r="AL260">
            <v>2.1273747871840876E-2</v>
          </cell>
          <cell r="CB260" t="str">
            <v>https://www.reuters.com/article/us-usa-election-democrats-poll/sanders-climbs-now-tied-with-biden-among-registered-voters-reuters-poll-idUSKBN1ZG00D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43844</v>
          </cell>
          <cell r="J261">
            <v>521</v>
          </cell>
          <cell r="K261" t="str">
            <v>lv</v>
          </cell>
          <cell r="L261">
            <v>27</v>
          </cell>
          <cell r="M261">
            <v>5</v>
          </cell>
          <cell r="N261">
            <v>2</v>
          </cell>
          <cell r="O261">
            <v>7</v>
          </cell>
          <cell r="P261">
            <v>3</v>
          </cell>
          <cell r="Q261">
            <v>20</v>
          </cell>
          <cell r="R261">
            <v>1</v>
          </cell>
          <cell r="S261">
            <v>19</v>
          </cell>
          <cell r="T261">
            <v>3</v>
          </cell>
          <cell r="AL261">
            <v>5.5811606139809884E-4</v>
          </cell>
          <cell r="CB261" t="str">
            <v>https://d25d2506sfb94s.cloudfront.net/cumulus_uploads/document/ueji3eha6i/econTabReport.pdf</v>
          </cell>
        </row>
        <row r="262">
          <cell r="D262" t="str">
            <v>Harris Insights &amp; Analytics</v>
          </cell>
          <cell r="F262" t="str">
            <v>US</v>
          </cell>
          <cell r="G262" t="str">
            <v>C+</v>
          </cell>
          <cell r="I262">
            <v>43844</v>
          </cell>
          <cell r="J262">
            <v>451</v>
          </cell>
          <cell r="K262" t="str">
            <v>rv</v>
          </cell>
          <cell r="L262">
            <v>29</v>
          </cell>
          <cell r="M262">
            <v>7</v>
          </cell>
          <cell r="N262">
            <v>0</v>
          </cell>
          <cell r="O262">
            <v>4</v>
          </cell>
          <cell r="P262">
            <v>3</v>
          </cell>
          <cell r="Q262">
            <v>19</v>
          </cell>
          <cell r="R262">
            <v>3</v>
          </cell>
          <cell r="S262">
            <v>11</v>
          </cell>
          <cell r="T262">
            <v>2</v>
          </cell>
          <cell r="AL262">
            <v>2.3990946754481941E-2</v>
          </cell>
          <cell r="CB262" t="str">
            <v>https://thehill.com/hilltv/rising/478208-sanders-hits-highest-support-since-august</v>
          </cell>
        </row>
        <row r="263">
          <cell r="D263" t="str">
            <v>GQR Research (GQRR)</v>
          </cell>
          <cell r="F263" t="str">
            <v>South Carolina</v>
          </cell>
          <cell r="G263" t="str">
            <v>C+</v>
          </cell>
          <cell r="I263">
            <v>43843</v>
          </cell>
          <cell r="J263">
            <v>600</v>
          </cell>
          <cell r="K263" t="str">
            <v>lv</v>
          </cell>
          <cell r="L263">
            <v>44</v>
          </cell>
          <cell r="M263">
            <v>0</v>
          </cell>
          <cell r="N263">
            <v>0</v>
          </cell>
          <cell r="O263">
            <v>5</v>
          </cell>
          <cell r="P263">
            <v>0</v>
          </cell>
          <cell r="Q263">
            <v>15</v>
          </cell>
          <cell r="R263">
            <v>12</v>
          </cell>
          <cell r="S263">
            <v>10</v>
          </cell>
          <cell r="T263">
            <v>0</v>
          </cell>
          <cell r="AL263">
            <v>5.2205184953735015</v>
          </cell>
          <cell r="CB263" t="str">
            <v>https://www.thestate.com/news/politics-government/election/article239675533.html</v>
          </cell>
        </row>
        <row r="264">
          <cell r="D264" t="str">
            <v>Marquette University Law School</v>
          </cell>
          <cell r="F264" t="str">
            <v>Wisconsin</v>
          </cell>
          <cell r="G264" t="str">
            <v>A/B</v>
          </cell>
          <cell r="I264">
            <v>43842</v>
          </cell>
          <cell r="J264">
            <v>358</v>
          </cell>
          <cell r="K264" t="str">
            <v>lv</v>
          </cell>
          <cell r="L264">
            <v>23</v>
          </cell>
          <cell r="M264">
            <v>6</v>
          </cell>
          <cell r="N264">
            <v>1</v>
          </cell>
          <cell r="O264">
            <v>15</v>
          </cell>
          <cell r="P264">
            <v>4</v>
          </cell>
          <cell r="Q264">
            <v>19</v>
          </cell>
          <cell r="R264">
            <v>1</v>
          </cell>
          <cell r="S264">
            <v>14</v>
          </cell>
          <cell r="T264">
            <v>6</v>
          </cell>
          <cell r="AL264">
            <v>1.2891120737842676</v>
          </cell>
          <cell r="CB264" t="str">
            <v>https://law.marquette.edu/poll/wp-content/uploads/2020/01/MLSP57Toplines.pdf</v>
          </cell>
        </row>
        <row r="265">
          <cell r="D265" t="str">
            <v>Florida Atlantic University</v>
          </cell>
          <cell r="F265" t="str">
            <v>Florida</v>
          </cell>
          <cell r="G265" t="str">
            <v>B/C</v>
          </cell>
          <cell r="I265">
            <v>43842</v>
          </cell>
          <cell r="J265">
            <v>494</v>
          </cell>
          <cell r="K265" t="str">
            <v>lv</v>
          </cell>
          <cell r="L265">
            <v>41.5</v>
          </cell>
          <cell r="M265">
            <v>6.8</v>
          </cell>
          <cell r="N265">
            <v>3.1</v>
          </cell>
          <cell r="O265">
            <v>3.3</v>
          </cell>
          <cell r="P265">
            <v>6.1</v>
          </cell>
          <cell r="Q265">
            <v>15.5</v>
          </cell>
          <cell r="R265">
            <v>2.1</v>
          </cell>
          <cell r="S265">
            <v>9.6999999999999993</v>
          </cell>
          <cell r="T265">
            <v>5.0999999999999996</v>
          </cell>
          <cell r="AL265">
            <v>6.585011470963523</v>
          </cell>
          <cell r="CB265" t="str">
            <v>https://business.fau.edu/departments/economics/business-economics-polling/bepi-polls/bepi-polls-2020/biden-widening-lead-in-florida-where-trunp-has-fallen-behind.php</v>
          </cell>
        </row>
        <row r="266">
          <cell r="D266" t="str">
            <v>Public Policy Polling</v>
          </cell>
          <cell r="F266" t="str">
            <v>North Carolina</v>
          </cell>
          <cell r="G266" t="str">
            <v>B</v>
          </cell>
          <cell r="I266">
            <v>43842</v>
          </cell>
          <cell r="J266">
            <v>509</v>
          </cell>
          <cell r="K266" t="str">
            <v>lv</v>
          </cell>
          <cell r="L266">
            <v>31</v>
          </cell>
          <cell r="M266">
            <v>8</v>
          </cell>
          <cell r="N266">
            <v>1</v>
          </cell>
          <cell r="O266">
            <v>6</v>
          </cell>
          <cell r="P266">
            <v>3</v>
          </cell>
          <cell r="Q266">
            <v>18</v>
          </cell>
          <cell r="R266">
            <v>3</v>
          </cell>
          <cell r="S266">
            <v>15</v>
          </cell>
          <cell r="T266">
            <v>5</v>
          </cell>
          <cell r="AL266">
            <v>0.33966977487378436</v>
          </cell>
          <cell r="CB266" t="str">
            <v>https://www.publicpolicypolling.com/wp-content/uploads/2020/01/NCDemResultsJanuary2020.pdf</v>
          </cell>
        </row>
        <row r="267">
          <cell r="D267" t="str">
            <v>Morning Consult</v>
          </cell>
          <cell r="F267" t="str">
            <v>US</v>
          </cell>
          <cell r="G267" t="str">
            <v>B/C</v>
          </cell>
          <cell r="I267">
            <v>43842</v>
          </cell>
          <cell r="J267">
            <v>17096</v>
          </cell>
          <cell r="K267" t="str">
            <v>lv</v>
          </cell>
          <cell r="L267">
            <v>29</v>
          </cell>
          <cell r="M267">
            <v>8</v>
          </cell>
          <cell r="N267">
            <v>2</v>
          </cell>
          <cell r="O267">
            <v>8</v>
          </cell>
          <cell r="P267">
            <v>3</v>
          </cell>
          <cell r="Q267">
            <v>23</v>
          </cell>
          <cell r="R267">
            <v>4</v>
          </cell>
          <cell r="S267">
            <v>14</v>
          </cell>
          <cell r="T267">
            <v>5</v>
          </cell>
          <cell r="AL267">
            <v>3.7774118782980197E-2</v>
          </cell>
          <cell r="CB267" t="str">
            <v>https://morningconsult.com/2020-democratic-primary/</v>
          </cell>
        </row>
        <row r="268">
          <cell r="D268" t="str">
            <v>Public Policy Institute of California</v>
          </cell>
          <cell r="F268" t="str">
            <v>California</v>
          </cell>
          <cell r="G268" t="str">
            <v>A/B</v>
          </cell>
          <cell r="I268">
            <v>43842</v>
          </cell>
          <cell r="J268">
            <v>530</v>
          </cell>
          <cell r="K268" t="str">
            <v>lv</v>
          </cell>
          <cell r="L268">
            <v>24</v>
          </cell>
          <cell r="M268">
            <v>1</v>
          </cell>
          <cell r="N268">
            <v>0</v>
          </cell>
          <cell r="O268">
            <v>6</v>
          </cell>
          <cell r="P268">
            <v>4</v>
          </cell>
          <cell r="Q268">
            <v>27</v>
          </cell>
          <cell r="R268">
            <v>0</v>
          </cell>
          <cell r="S268">
            <v>23</v>
          </cell>
          <cell r="T268">
            <v>3</v>
          </cell>
          <cell r="AL268">
            <v>1.3735433370017143</v>
          </cell>
          <cell r="CB268" t="str">
            <v>https://www.ppic.org/wp-content/uploads/ppic-statewide-survey-californians-and-their-government-january-2020.pdf</v>
          </cell>
        </row>
        <row r="269">
          <cell r="D269" t="str">
            <v>RKM Research and Communications Inc.</v>
          </cell>
          <cell r="F269" t="str">
            <v>New Hampshire</v>
          </cell>
          <cell r="G269" t="str">
            <v>A/B</v>
          </cell>
          <cell r="I269">
            <v>43842</v>
          </cell>
          <cell r="J269">
            <v>434</v>
          </cell>
          <cell r="K269" t="str">
            <v>lv</v>
          </cell>
          <cell r="L269">
            <v>26.3</v>
          </cell>
          <cell r="M269">
            <v>4.4000000000000004</v>
          </cell>
          <cell r="N269">
            <v>1.2</v>
          </cell>
          <cell r="O269">
            <v>6.9</v>
          </cell>
          <cell r="P269">
            <v>2.2999999999999998</v>
          </cell>
          <cell r="Q269">
            <v>21.7</v>
          </cell>
          <cell r="R269">
            <v>1.8</v>
          </cell>
          <cell r="S269">
            <v>17.5</v>
          </cell>
          <cell r="T269">
            <v>2.1</v>
          </cell>
          <cell r="AL269">
            <v>0.17772715998467706</v>
          </cell>
          <cell r="CB269" t="str">
            <v>https://www.franklinpierce.edu/institutes/mfcc/FPU%20NH%20PP%20Jan%202020%208-12%20Tables.pdf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43842</v>
          </cell>
          <cell r="J270">
            <v>651</v>
          </cell>
          <cell r="K270" t="str">
            <v>rv</v>
          </cell>
          <cell r="L270">
            <v>25</v>
          </cell>
          <cell r="M270">
            <v>6</v>
          </cell>
          <cell r="N270">
            <v>1</v>
          </cell>
          <cell r="O270">
            <v>8</v>
          </cell>
          <cell r="P270">
            <v>4</v>
          </cell>
          <cell r="Q270">
            <v>19</v>
          </cell>
          <cell r="R270">
            <v>1</v>
          </cell>
          <cell r="S270">
            <v>16</v>
          </cell>
          <cell r="T270">
            <v>5</v>
          </cell>
          <cell r="AL270">
            <v>0.65111992470610192</v>
          </cell>
          <cell r="CB270" t="str">
            <v>https://poll.qu.edu/national/release-detail?ReleaseID=3653</v>
          </cell>
        </row>
        <row r="271">
          <cell r="D271" t="str">
            <v>Monmouth University</v>
          </cell>
          <cell r="F271" t="str">
            <v>Iowa</v>
          </cell>
          <cell r="G271" t="str">
            <v>A+</v>
          </cell>
          <cell r="I271">
            <v>43842</v>
          </cell>
          <cell r="J271">
            <v>405</v>
          </cell>
          <cell r="K271" t="str">
            <v>lv</v>
          </cell>
          <cell r="L271">
            <v>28</v>
          </cell>
          <cell r="M271">
            <v>0</v>
          </cell>
          <cell r="N271">
            <v>0</v>
          </cell>
          <cell r="O271">
            <v>25</v>
          </cell>
          <cell r="P271">
            <v>0</v>
          </cell>
          <cell r="Q271">
            <v>24</v>
          </cell>
          <cell r="R271">
            <v>0</v>
          </cell>
          <cell r="S271">
            <v>16</v>
          </cell>
          <cell r="T271">
            <v>0</v>
          </cell>
          <cell r="AL271">
            <v>0</v>
          </cell>
          <cell r="CB271" t="str">
            <v>https://www.monmouth.edu/polling-institute/documents/monmouthpoll_ia_011320.pdf/</v>
          </cell>
        </row>
        <row r="272">
          <cell r="D272" t="str">
            <v>Monmouth University</v>
          </cell>
          <cell r="F272" t="str">
            <v>Iowa</v>
          </cell>
          <cell r="G272" t="str">
            <v>A+</v>
          </cell>
          <cell r="I272">
            <v>43842</v>
          </cell>
          <cell r="J272">
            <v>405</v>
          </cell>
          <cell r="K272" t="str">
            <v>lv</v>
          </cell>
          <cell r="L272">
            <v>24</v>
          </cell>
          <cell r="M272">
            <v>0</v>
          </cell>
          <cell r="N272">
            <v>4</v>
          </cell>
          <cell r="O272">
            <v>17</v>
          </cell>
          <cell r="P272">
            <v>8</v>
          </cell>
          <cell r="Q272">
            <v>18</v>
          </cell>
          <cell r="R272">
            <v>4</v>
          </cell>
          <cell r="S272">
            <v>15</v>
          </cell>
          <cell r="T272">
            <v>3</v>
          </cell>
          <cell r="AL272">
            <v>0.2709471939840622</v>
          </cell>
          <cell r="CB272" t="str">
            <v>https://www.monmouth.edu/polling-institute/documents/monmouthpoll_ia_011320.pdf/</v>
          </cell>
        </row>
        <row r="273">
          <cell r="D273" t="str">
            <v>Suffolk University</v>
          </cell>
          <cell r="F273" t="str">
            <v>Nevada</v>
          </cell>
          <cell r="G273" t="str">
            <v>A-</v>
          </cell>
          <cell r="I273">
            <v>43841</v>
          </cell>
          <cell r="J273">
            <v>500</v>
          </cell>
          <cell r="K273" t="str">
            <v>lv</v>
          </cell>
          <cell r="L273">
            <v>19.399999999999999</v>
          </cell>
          <cell r="M273">
            <v>0</v>
          </cell>
          <cell r="N273">
            <v>2.2000000000000002</v>
          </cell>
          <cell r="O273">
            <v>8.1999999999999993</v>
          </cell>
          <cell r="P273">
            <v>3.6</v>
          </cell>
          <cell r="Q273">
            <v>17.600000000000001</v>
          </cell>
          <cell r="R273">
            <v>7.6</v>
          </cell>
          <cell r="S273">
            <v>10.6</v>
          </cell>
          <cell r="T273">
            <v>4.4000000000000004</v>
          </cell>
          <cell r="AL273">
            <v>12.846606461850554</v>
          </cell>
          <cell r="CB273" t="str">
            <v>https://www.suffolk.edu/-/media/suffolk/documents/academics/research-at-suffolk/suprc/polls/other-states/2020/1_14_2020_marginals_pdftxt.pdf</v>
          </cell>
        </row>
        <row r="274">
          <cell r="D274" t="str">
            <v>IBD/TIPP</v>
          </cell>
          <cell r="F274" t="str">
            <v>US</v>
          </cell>
          <cell r="G274" t="str">
            <v>A/B</v>
          </cell>
          <cell r="I274">
            <v>43841</v>
          </cell>
          <cell r="J274">
            <v>333</v>
          </cell>
          <cell r="K274" t="str">
            <v>rv</v>
          </cell>
          <cell r="L274">
            <v>26</v>
          </cell>
          <cell r="M274">
            <v>7</v>
          </cell>
          <cell r="N274">
            <v>0</v>
          </cell>
          <cell r="O274">
            <v>9</v>
          </cell>
          <cell r="P274">
            <v>3</v>
          </cell>
          <cell r="Q274">
            <v>15</v>
          </cell>
          <cell r="R274">
            <v>2</v>
          </cell>
          <cell r="S274">
            <v>20</v>
          </cell>
          <cell r="T274">
            <v>3</v>
          </cell>
          <cell r="AL274">
            <v>1.0810825977667908</v>
          </cell>
          <cell r="CB274" t="str">
            <v>https://projects.fivethirtyeight.com/polls/20200114_National.xlsx</v>
          </cell>
        </row>
        <row r="275">
          <cell r="D275" t="str">
            <v>Tulchin Research</v>
          </cell>
          <cell r="F275" t="str">
            <v>California</v>
          </cell>
          <cell r="G275" t="str">
            <v>B/C</v>
          </cell>
          <cell r="I275">
            <v>43840</v>
          </cell>
          <cell r="J275">
            <v>1121</v>
          </cell>
          <cell r="K275" t="str">
            <v>lv</v>
          </cell>
          <cell r="L275">
            <v>25</v>
          </cell>
          <cell r="M275">
            <v>7</v>
          </cell>
          <cell r="N275">
            <v>1</v>
          </cell>
          <cell r="O275">
            <v>8</v>
          </cell>
          <cell r="P275">
            <v>2</v>
          </cell>
          <cell r="Q275">
            <v>29</v>
          </cell>
          <cell r="R275">
            <v>3</v>
          </cell>
          <cell r="S275">
            <v>12</v>
          </cell>
          <cell r="T275">
            <v>5</v>
          </cell>
          <cell r="AL275">
            <v>8.6970389749141805</v>
          </cell>
          <cell r="CB275" t="str">
            <v>https://projects.fivethirtyeight.com/polls/20200122_CA.pdf</v>
          </cell>
        </row>
        <row r="276">
          <cell r="D276" t="str">
            <v>Ipsos</v>
          </cell>
          <cell r="F276" t="str">
            <v>US</v>
          </cell>
          <cell r="G276" t="str">
            <v>B+</v>
          </cell>
          <cell r="I276">
            <v>43839</v>
          </cell>
          <cell r="J276">
            <v>436</v>
          </cell>
          <cell r="K276" t="str">
            <v>rv</v>
          </cell>
          <cell r="L276">
            <v>23</v>
          </cell>
          <cell r="M276">
            <v>7.9</v>
          </cell>
          <cell r="N276">
            <v>2.2999999999999998</v>
          </cell>
          <cell r="O276">
            <v>7.2</v>
          </cell>
          <cell r="P276">
            <v>1.1000000000000001</v>
          </cell>
          <cell r="Q276">
            <v>19.899999999999999</v>
          </cell>
          <cell r="R276">
            <v>3.2</v>
          </cell>
          <cell r="S276">
            <v>14.7</v>
          </cell>
          <cell r="T276">
            <v>3.1</v>
          </cell>
          <cell r="AL276">
            <v>9.1432468349513657E-3</v>
          </cell>
          <cell r="CB276" t="str">
            <v>https://www.ipsos.com/sites/default/files/ct/news/documents/2020-01/topline_reuters_2020_democratic_primary_tracker_01_10_2020_0.pdf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43839</v>
          </cell>
          <cell r="J277">
            <v>707</v>
          </cell>
          <cell r="K277" t="str">
            <v>a</v>
          </cell>
          <cell r="L277">
            <v>15</v>
          </cell>
          <cell r="M277">
            <v>6</v>
          </cell>
          <cell r="N277">
            <v>2</v>
          </cell>
          <cell r="O277">
            <v>5</v>
          </cell>
          <cell r="P277">
            <v>1</v>
          </cell>
          <cell r="Q277">
            <v>17</v>
          </cell>
          <cell r="R277">
            <v>3</v>
          </cell>
          <cell r="S277">
            <v>10</v>
          </cell>
          <cell r="T277">
            <v>3</v>
          </cell>
          <cell r="AL277">
            <v>0</v>
          </cell>
          <cell r="CB277" t="str">
            <v>https://www.ipsos.com/sites/default/files/ct/news/documents/2020-01/topline_reuters_2020_democratic_primary_tracker_01_10_2020_0.pdf</v>
          </cell>
        </row>
        <row r="278">
          <cell r="D278" t="str">
            <v>Capitol Weekly</v>
          </cell>
          <cell r="F278" t="str">
            <v>California</v>
          </cell>
          <cell r="G278">
            <v>0</v>
          </cell>
          <cell r="I278">
            <v>43839</v>
          </cell>
          <cell r="J278">
            <v>1053</v>
          </cell>
          <cell r="K278" t="str">
            <v>lv</v>
          </cell>
          <cell r="L278">
            <v>20</v>
          </cell>
          <cell r="M278">
            <v>6</v>
          </cell>
          <cell r="N278">
            <v>1</v>
          </cell>
          <cell r="O278">
            <v>11</v>
          </cell>
          <cell r="P278">
            <v>5</v>
          </cell>
          <cell r="Q278">
            <v>24</v>
          </cell>
          <cell r="R278">
            <v>2</v>
          </cell>
          <cell r="S278">
            <v>21</v>
          </cell>
          <cell r="T278">
            <v>7</v>
          </cell>
          <cell r="AL278">
            <v>0.74255771420381156</v>
          </cell>
          <cell r="CB278" t="str">
            <v>https://www.dropbox.com/s/5w1aofozhv4iwl5/Jan%202020%20Presidential%20Primary%20Tracking%20Poll%20Toplines%20and%20Crosstabs.xlsx</v>
          </cell>
        </row>
        <row r="279">
          <cell r="D279" t="str">
            <v>Myers Research/Strategic Services</v>
          </cell>
          <cell r="F279" t="str">
            <v>Nevada</v>
          </cell>
          <cell r="G279">
            <v>0</v>
          </cell>
          <cell r="I279">
            <v>43838</v>
          </cell>
          <cell r="J279">
            <v>600</v>
          </cell>
          <cell r="K279" t="str">
            <v>lv</v>
          </cell>
          <cell r="L279">
            <v>28</v>
          </cell>
          <cell r="M279">
            <v>0</v>
          </cell>
          <cell r="N279">
            <v>2</v>
          </cell>
          <cell r="O279">
            <v>6</v>
          </cell>
          <cell r="P279">
            <v>4</v>
          </cell>
          <cell r="Q279">
            <v>29</v>
          </cell>
          <cell r="R279">
            <v>8</v>
          </cell>
          <cell r="S279">
            <v>14</v>
          </cell>
          <cell r="T279">
            <v>5</v>
          </cell>
          <cell r="AL279">
            <v>4.6863619131918313</v>
          </cell>
          <cell r="CB279" t="str">
            <v>https://www.yang2020.com/wp-content/uploads/Myers-Research-Nevada.pdf</v>
          </cell>
        </row>
        <row r="280">
          <cell r="D280" t="str">
            <v>Selzer &amp; Co.</v>
          </cell>
          <cell r="F280" t="str">
            <v>Iowa</v>
          </cell>
          <cell r="G280" t="str">
            <v>A+</v>
          </cell>
          <cell r="I280">
            <v>43838</v>
          </cell>
          <cell r="J280">
            <v>701</v>
          </cell>
          <cell r="K280" t="str">
            <v>lv</v>
          </cell>
          <cell r="L280">
            <v>15</v>
          </cell>
          <cell r="M280">
            <v>1</v>
          </cell>
          <cell r="N280">
            <v>3</v>
          </cell>
          <cell r="O280">
            <v>16</v>
          </cell>
          <cell r="P280">
            <v>6</v>
          </cell>
          <cell r="Q280">
            <v>20</v>
          </cell>
          <cell r="R280">
            <v>2</v>
          </cell>
          <cell r="S280">
            <v>17</v>
          </cell>
          <cell r="T280">
            <v>5</v>
          </cell>
          <cell r="AL280">
            <v>23.293351743273483</v>
          </cell>
          <cell r="CB280" t="str">
            <v>https://cdn.cnn.com/cnn/2020/images/01/10/rel1_ia.-.democrats.pdf</v>
          </cell>
        </row>
        <row r="281">
          <cell r="D281" t="str">
            <v>Fox News/Beacon Research/Shaw &amp; Co. Research</v>
          </cell>
          <cell r="F281" t="str">
            <v>Wisconsin</v>
          </cell>
          <cell r="G281" t="str">
            <v>A-</v>
          </cell>
          <cell r="I281">
            <v>43838</v>
          </cell>
          <cell r="J281">
            <v>671</v>
          </cell>
          <cell r="K281" t="str">
            <v>lv</v>
          </cell>
          <cell r="L281">
            <v>23</v>
          </cell>
          <cell r="M281">
            <v>7</v>
          </cell>
          <cell r="N281">
            <v>3</v>
          </cell>
          <cell r="O281">
            <v>9</v>
          </cell>
          <cell r="P281">
            <v>4</v>
          </cell>
          <cell r="Q281">
            <v>21</v>
          </cell>
          <cell r="R281">
            <v>2</v>
          </cell>
          <cell r="S281">
            <v>13</v>
          </cell>
          <cell r="T281">
            <v>3</v>
          </cell>
          <cell r="AL281">
            <v>15.082757293090033</v>
          </cell>
          <cell r="CB281" t="str">
            <v>https://www.scribd.com/document/442330004/Fox-News-Poll-January-5-8-2020-Wisconsin</v>
          </cell>
        </row>
        <row r="282">
          <cell r="D282" t="str">
            <v>Fox News/Beacon Research/Shaw &amp; Co. Research</v>
          </cell>
          <cell r="F282" t="str">
            <v>Nevada</v>
          </cell>
          <cell r="G282" t="str">
            <v>A-</v>
          </cell>
          <cell r="I282">
            <v>43838</v>
          </cell>
          <cell r="J282">
            <v>635</v>
          </cell>
          <cell r="K282" t="str">
            <v>lv</v>
          </cell>
          <cell r="L282">
            <v>23</v>
          </cell>
          <cell r="M282">
            <v>2</v>
          </cell>
          <cell r="N282">
            <v>3</v>
          </cell>
          <cell r="O282">
            <v>6</v>
          </cell>
          <cell r="P282">
            <v>2</v>
          </cell>
          <cell r="Q282">
            <v>17</v>
          </cell>
          <cell r="R282">
            <v>12</v>
          </cell>
          <cell r="S282">
            <v>12</v>
          </cell>
          <cell r="T282">
            <v>4</v>
          </cell>
          <cell r="AL282">
            <v>14.650724964532678</v>
          </cell>
          <cell r="CB282" t="str">
            <v>https://www.scribd.com/document/442329790/Fox-News-Poll-January-5-8-2020-Nevada</v>
          </cell>
        </row>
        <row r="283">
          <cell r="D283" t="str">
            <v>Fox News/Beacon Research/Shaw &amp; Co. Research</v>
          </cell>
          <cell r="F283" t="str">
            <v>South Carolina</v>
          </cell>
          <cell r="G283" t="str">
            <v>A-</v>
          </cell>
          <cell r="I283">
            <v>43838</v>
          </cell>
          <cell r="J283">
            <v>808</v>
          </cell>
          <cell r="K283" t="str">
            <v>lv</v>
          </cell>
          <cell r="L283">
            <v>36</v>
          </cell>
          <cell r="M283">
            <v>2</v>
          </cell>
          <cell r="N283">
            <v>2</v>
          </cell>
          <cell r="O283">
            <v>4</v>
          </cell>
          <cell r="P283">
            <v>1</v>
          </cell>
          <cell r="Q283">
            <v>14</v>
          </cell>
          <cell r="R283">
            <v>15</v>
          </cell>
          <cell r="S283">
            <v>10</v>
          </cell>
          <cell r="T283">
            <v>2</v>
          </cell>
          <cell r="AL283">
            <v>16.634223683173104</v>
          </cell>
          <cell r="CB283" t="str">
            <v>https://www.scribd.com/document/442330110/Fox-News-Poll-January-5-8-2020-South-Carolina</v>
          </cell>
        </row>
        <row r="284">
          <cell r="D284" t="str">
            <v>Patinkin Research Strategies</v>
          </cell>
          <cell r="F284" t="str">
            <v>New Hampshire</v>
          </cell>
          <cell r="G284">
            <v>0</v>
          </cell>
          <cell r="I284">
            <v>43837</v>
          </cell>
          <cell r="J284">
            <v>600</v>
          </cell>
          <cell r="K284" t="str">
            <v>lv</v>
          </cell>
          <cell r="L284">
            <v>21</v>
          </cell>
          <cell r="M284">
            <v>0</v>
          </cell>
          <cell r="N284">
            <v>2</v>
          </cell>
          <cell r="O284">
            <v>17</v>
          </cell>
          <cell r="P284">
            <v>6</v>
          </cell>
          <cell r="Q284">
            <v>19</v>
          </cell>
          <cell r="R284">
            <v>6</v>
          </cell>
          <cell r="S284">
            <v>10</v>
          </cell>
          <cell r="T284">
            <v>5</v>
          </cell>
          <cell r="AL284">
            <v>4.6207558639838169</v>
          </cell>
          <cell r="CB284" t="str">
            <v>https://www.yang2020.com/wp-content/uploads/Patinkin-Research-Strategies-New-Hampshire.pdf</v>
          </cell>
        </row>
        <row r="285">
          <cell r="D285" t="str">
            <v>Monmouth University</v>
          </cell>
          <cell r="F285" t="str">
            <v>New Hampshire</v>
          </cell>
          <cell r="G285" t="str">
            <v>A+</v>
          </cell>
          <cell r="I285">
            <v>43837</v>
          </cell>
          <cell r="J285">
            <v>404</v>
          </cell>
          <cell r="K285" t="str">
            <v>lv</v>
          </cell>
          <cell r="L285">
            <v>24</v>
          </cell>
          <cell r="M285">
            <v>0</v>
          </cell>
          <cell r="N285">
            <v>0</v>
          </cell>
          <cell r="O285">
            <v>23</v>
          </cell>
          <cell r="P285">
            <v>0</v>
          </cell>
          <cell r="Q285">
            <v>21</v>
          </cell>
          <cell r="R285">
            <v>0</v>
          </cell>
          <cell r="S285">
            <v>18</v>
          </cell>
          <cell r="T285">
            <v>0</v>
          </cell>
          <cell r="AL285">
            <v>0</v>
          </cell>
          <cell r="CB285" t="str">
            <v>https://www.monmouth.edu/polling-institute/documents/monmouthpoll_nh_010920.pdf/</v>
          </cell>
        </row>
        <row r="286">
          <cell r="D286" t="str">
            <v>Monmouth University</v>
          </cell>
          <cell r="F286" t="str">
            <v>New Hampshire</v>
          </cell>
          <cell r="G286" t="str">
            <v>A+</v>
          </cell>
          <cell r="I286">
            <v>43837</v>
          </cell>
          <cell r="J286">
            <v>404</v>
          </cell>
          <cell r="K286" t="str">
            <v>lv</v>
          </cell>
          <cell r="L286">
            <v>21</v>
          </cell>
          <cell r="M286">
            <v>0</v>
          </cell>
          <cell r="N286">
            <v>2</v>
          </cell>
          <cell r="O286">
            <v>20</v>
          </cell>
          <cell r="P286">
            <v>7</v>
          </cell>
          <cell r="Q286">
            <v>21</v>
          </cell>
          <cell r="R286">
            <v>0</v>
          </cell>
          <cell r="S286">
            <v>15</v>
          </cell>
          <cell r="T286">
            <v>5</v>
          </cell>
          <cell r="AL286">
            <v>0</v>
          </cell>
          <cell r="CB286" t="str">
            <v>https://www.monmouth.edu/polling-institute/documents/monmouthpoll_nh_010920.pdf/</v>
          </cell>
        </row>
        <row r="287">
          <cell r="D287" t="str">
            <v>Monmouth University</v>
          </cell>
          <cell r="F287" t="str">
            <v>New Hampshire</v>
          </cell>
          <cell r="G287" t="str">
            <v>A+</v>
          </cell>
          <cell r="I287">
            <v>43837</v>
          </cell>
          <cell r="J287">
            <v>404</v>
          </cell>
          <cell r="K287" t="str">
            <v>lv</v>
          </cell>
          <cell r="L287">
            <v>19</v>
          </cell>
          <cell r="M287">
            <v>0</v>
          </cell>
          <cell r="N287">
            <v>1</v>
          </cell>
          <cell r="O287">
            <v>20</v>
          </cell>
          <cell r="P287">
            <v>6</v>
          </cell>
          <cell r="Q287">
            <v>18</v>
          </cell>
          <cell r="R287">
            <v>4</v>
          </cell>
          <cell r="S287">
            <v>15</v>
          </cell>
          <cell r="T287">
            <v>3</v>
          </cell>
          <cell r="AL287">
            <v>0.24998634853096721</v>
          </cell>
          <cell r="CB287" t="str">
            <v>https://www.monmouth.edu/polling-institute/documents/monmouthpoll_nh_010920.pdf/</v>
          </cell>
        </row>
        <row r="288">
          <cell r="D288" t="str">
            <v>YouGov</v>
          </cell>
          <cell r="F288" t="str">
            <v>US</v>
          </cell>
          <cell r="G288" t="str">
            <v>B-</v>
          </cell>
          <cell r="I288">
            <v>43837</v>
          </cell>
          <cell r="J288">
            <v>574</v>
          </cell>
          <cell r="K288" t="str">
            <v>lv</v>
          </cell>
          <cell r="L288">
            <v>27</v>
          </cell>
          <cell r="M288">
            <v>3</v>
          </cell>
          <cell r="N288">
            <v>1</v>
          </cell>
          <cell r="O288">
            <v>7</v>
          </cell>
          <cell r="P288">
            <v>3</v>
          </cell>
          <cell r="Q288">
            <v>20</v>
          </cell>
          <cell r="R288">
            <v>2</v>
          </cell>
          <cell r="S288">
            <v>22</v>
          </cell>
          <cell r="T288">
            <v>3</v>
          </cell>
          <cell r="AL288">
            <v>4.6763780587569427E-4</v>
          </cell>
          <cell r="CB288" t="str">
            <v>https://d25d2506sfb94s.cloudfront.net/cumulus_uploads/document/6s5t9qkjll/econTabReport.pdf</v>
          </cell>
        </row>
        <row r="289">
          <cell r="D289" t="str">
            <v>Emerson College</v>
          </cell>
          <cell r="F289" t="str">
            <v>New Mexico</v>
          </cell>
          <cell r="G289" t="str">
            <v>B-</v>
          </cell>
          <cell r="I289">
            <v>43836</v>
          </cell>
          <cell r="J289">
            <v>447</v>
          </cell>
          <cell r="K289" t="str">
            <v>lv</v>
          </cell>
          <cell r="L289">
            <v>26.7</v>
          </cell>
          <cell r="M289">
            <v>2.8</v>
          </cell>
          <cell r="N289">
            <v>1.8</v>
          </cell>
          <cell r="O289">
            <v>6.5</v>
          </cell>
          <cell r="P289">
            <v>2.1</v>
          </cell>
          <cell r="Q289">
            <v>28.2</v>
          </cell>
          <cell r="R289">
            <v>1</v>
          </cell>
          <cell r="S289">
            <v>8.4</v>
          </cell>
          <cell r="T289">
            <v>10.199999999999999</v>
          </cell>
          <cell r="AL289">
            <v>6.4314375891156859</v>
          </cell>
          <cell r="CB289" t="str">
            <v>http://emersonpolling.com/2020/01/07/new-mexico-2020-democrats-strong-in-the-land-of-enchantment-but-split-between-sanders-and-biden-for-nomination/</v>
          </cell>
        </row>
        <row r="290">
          <cell r="D290" t="str">
            <v>Morning Consult</v>
          </cell>
          <cell r="F290" t="str">
            <v>US</v>
          </cell>
          <cell r="G290" t="str">
            <v>B/C</v>
          </cell>
          <cell r="I290">
            <v>43835</v>
          </cell>
          <cell r="J290">
            <v>17213</v>
          </cell>
          <cell r="K290" t="str">
            <v>lv</v>
          </cell>
          <cell r="L290">
            <v>31</v>
          </cell>
          <cell r="M290">
            <v>7</v>
          </cell>
          <cell r="N290">
            <v>2</v>
          </cell>
          <cell r="O290">
            <v>8</v>
          </cell>
          <cell r="P290">
            <v>3</v>
          </cell>
          <cell r="Q290">
            <v>23</v>
          </cell>
          <cell r="R290">
            <v>4</v>
          </cell>
          <cell r="S290">
            <v>14</v>
          </cell>
          <cell r="T290">
            <v>4</v>
          </cell>
          <cell r="AL290">
            <v>2.5043737442519465E-2</v>
          </cell>
          <cell r="CB290" t="str">
            <v>https://morningconsult.com/2020-democratic-primary/</v>
          </cell>
        </row>
        <row r="291">
          <cell r="D291" t="str">
            <v>YouGov</v>
          </cell>
          <cell r="F291" t="str">
            <v>New Hampshire</v>
          </cell>
          <cell r="G291" t="str">
            <v>B-</v>
          </cell>
          <cell r="I291">
            <v>43833</v>
          </cell>
          <cell r="J291">
            <v>487</v>
          </cell>
          <cell r="K291" t="str">
            <v>lv</v>
          </cell>
          <cell r="L291">
            <v>25</v>
          </cell>
          <cell r="M291">
            <v>0</v>
          </cell>
          <cell r="N291">
            <v>3</v>
          </cell>
          <cell r="O291">
            <v>13</v>
          </cell>
          <cell r="P291">
            <v>7</v>
          </cell>
          <cell r="Q291">
            <v>27</v>
          </cell>
          <cell r="R291">
            <v>3</v>
          </cell>
          <cell r="S291">
            <v>18</v>
          </cell>
          <cell r="T291">
            <v>2</v>
          </cell>
          <cell r="AL291">
            <v>0.22021820161941891</v>
          </cell>
          <cell r="CB291" t="str">
            <v>https://drive.google.com/file/d/1UjNP6OAAS91_5VEFDFnPiTA3YD6yrOQh/view</v>
          </cell>
        </row>
        <row r="292">
          <cell r="D292" t="str">
            <v>YouGov</v>
          </cell>
          <cell r="F292" t="str">
            <v>Iowa</v>
          </cell>
          <cell r="G292" t="str">
            <v>B-</v>
          </cell>
          <cell r="I292">
            <v>43833</v>
          </cell>
          <cell r="J292">
            <v>747</v>
          </cell>
          <cell r="K292" t="str">
            <v>lv</v>
          </cell>
          <cell r="L292">
            <v>23</v>
          </cell>
          <cell r="M292">
            <v>0</v>
          </cell>
          <cell r="N292">
            <v>2</v>
          </cell>
          <cell r="O292">
            <v>23</v>
          </cell>
          <cell r="P292">
            <v>7</v>
          </cell>
          <cell r="Q292">
            <v>23</v>
          </cell>
          <cell r="R292">
            <v>2</v>
          </cell>
          <cell r="S292">
            <v>16</v>
          </cell>
          <cell r="T292">
            <v>2</v>
          </cell>
          <cell r="AL292">
            <v>0.8921943370271771</v>
          </cell>
          <cell r="CB292" t="str">
            <v>https://drive.google.com/file/d/1YoVEJY6TBhHvfrmNoApfpvOHNtNM6t6O/view</v>
          </cell>
        </row>
        <row r="293">
          <cell r="D293" t="str">
            <v>Sacred Heart University</v>
          </cell>
          <cell r="F293" t="str">
            <v>Connecticut</v>
          </cell>
          <cell r="G293" t="str">
            <v>B/C</v>
          </cell>
          <cell r="I293">
            <v>43832</v>
          </cell>
          <cell r="J293">
            <v>348</v>
          </cell>
          <cell r="K293" t="str">
            <v>rv</v>
          </cell>
          <cell r="L293">
            <v>33</v>
          </cell>
          <cell r="M293">
            <v>0</v>
          </cell>
          <cell r="N293">
            <v>0</v>
          </cell>
          <cell r="O293">
            <v>11.2</v>
          </cell>
          <cell r="P293">
            <v>0</v>
          </cell>
          <cell r="Q293">
            <v>19.3</v>
          </cell>
          <cell r="R293">
            <v>0</v>
          </cell>
          <cell r="S293">
            <v>17.8</v>
          </cell>
          <cell r="T293">
            <v>0</v>
          </cell>
          <cell r="AL293">
            <v>3.1498942636466172</v>
          </cell>
          <cell r="CB293" t="str">
            <v>https://www.sacredheart.edu/media/sacredheart/instituteforpublicpolicy/GreatBlue--Sacred-Heart-University-Pioneer-Poll-Report-Q4-2019-MONDAY-(Presidential-CandidatesImpeachment).pdf</v>
          </cell>
        </row>
        <row r="294">
          <cell r="D294" t="str">
            <v>YouGov</v>
          </cell>
          <cell r="F294" t="str">
            <v>US</v>
          </cell>
          <cell r="G294" t="str">
            <v>B-</v>
          </cell>
          <cell r="I294">
            <v>43830</v>
          </cell>
          <cell r="J294">
            <v>548</v>
          </cell>
          <cell r="K294" t="str">
            <v>lv</v>
          </cell>
          <cell r="L294">
            <v>29</v>
          </cell>
          <cell r="M294">
            <v>3</v>
          </cell>
          <cell r="N294">
            <v>2</v>
          </cell>
          <cell r="O294">
            <v>8</v>
          </cell>
          <cell r="P294">
            <v>4</v>
          </cell>
          <cell r="Q294">
            <v>19</v>
          </cell>
          <cell r="R294">
            <v>2</v>
          </cell>
          <cell r="S294">
            <v>18</v>
          </cell>
          <cell r="T294">
            <v>3</v>
          </cell>
          <cell r="AL294">
            <v>3.6879990851165182E-4</v>
          </cell>
          <cell r="CB294" t="str">
            <v>https://d25d2506sfb94s.cloudfront.net/cumulus_uploads/document/2r6hyqtv9p/econTabReport.pdf</v>
          </cell>
        </row>
        <row r="295">
          <cell r="D295" t="str">
            <v>Harris Insights &amp; Analytics</v>
          </cell>
          <cell r="F295" t="str">
            <v>US</v>
          </cell>
          <cell r="G295" t="str">
            <v>C+</v>
          </cell>
          <cell r="I295">
            <v>43828</v>
          </cell>
          <cell r="J295">
            <v>780</v>
          </cell>
          <cell r="K295" t="str">
            <v>rv</v>
          </cell>
          <cell r="L295">
            <v>30</v>
          </cell>
          <cell r="M295">
            <v>7</v>
          </cell>
          <cell r="N295">
            <v>2</v>
          </cell>
          <cell r="O295">
            <v>7</v>
          </cell>
          <cell r="P295">
            <v>2</v>
          </cell>
          <cell r="Q295">
            <v>17</v>
          </cell>
          <cell r="R295">
            <v>2</v>
          </cell>
          <cell r="S295">
            <v>12</v>
          </cell>
          <cell r="T295">
            <v>3</v>
          </cell>
          <cell r="AL295">
            <v>1.5632288714688459E-2</v>
          </cell>
          <cell r="CB295" t="str">
            <v>https://harvardharrispoll.com/wp-content/uploads/2020/01/HHP_December2019_RegisteredVoters_Topline.pdf</v>
          </cell>
        </row>
        <row r="296">
          <cell r="D296" t="str">
            <v>Morning Consult</v>
          </cell>
          <cell r="F296" t="str">
            <v>US</v>
          </cell>
          <cell r="G296" t="str">
            <v>B/C</v>
          </cell>
          <cell r="I296">
            <v>43828</v>
          </cell>
          <cell r="J296">
            <v>17787</v>
          </cell>
          <cell r="K296" t="str">
            <v>lv</v>
          </cell>
          <cell r="L296">
            <v>32</v>
          </cell>
          <cell r="M296">
            <v>6</v>
          </cell>
          <cell r="N296">
            <v>3</v>
          </cell>
          <cell r="O296">
            <v>8</v>
          </cell>
          <cell r="P296">
            <v>3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1.7448437943117491E-2</v>
          </cell>
          <cell r="CB296" t="str">
            <v>https://morningconsult.com/2020-democratic-primary/</v>
          </cell>
        </row>
        <row r="297">
          <cell r="D297" t="str">
            <v>Harris Insights &amp; Analytics</v>
          </cell>
          <cell r="F297" t="str">
            <v>US</v>
          </cell>
          <cell r="G297" t="str">
            <v>C+</v>
          </cell>
          <cell r="I297">
            <v>43827</v>
          </cell>
          <cell r="J297">
            <v>431</v>
          </cell>
          <cell r="K297" t="str">
            <v>rv</v>
          </cell>
          <cell r="L297">
            <v>28</v>
          </cell>
          <cell r="M297">
            <v>11</v>
          </cell>
          <cell r="N297">
            <v>2</v>
          </cell>
          <cell r="O297">
            <v>6</v>
          </cell>
          <cell r="P297">
            <v>2</v>
          </cell>
          <cell r="Q297">
            <v>16</v>
          </cell>
          <cell r="R297">
            <v>2</v>
          </cell>
          <cell r="S297">
            <v>11</v>
          </cell>
          <cell r="T297">
            <v>2</v>
          </cell>
          <cell r="AL297">
            <v>1.2305150183758795E-2</v>
          </cell>
          <cell r="CB297" t="str">
            <v>https://thehill.com/hilltv/rising/476689-bloomberg-rises-to-third-place-alongside-warren-in-national-poll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43823</v>
          </cell>
          <cell r="J298">
            <v>586</v>
          </cell>
          <cell r="K298" t="str">
            <v>lv</v>
          </cell>
          <cell r="L298">
            <v>30</v>
          </cell>
          <cell r="M298">
            <v>4</v>
          </cell>
          <cell r="N298">
            <v>2</v>
          </cell>
          <cell r="O298">
            <v>7</v>
          </cell>
          <cell r="P298">
            <v>5</v>
          </cell>
          <cell r="Q298">
            <v>17</v>
          </cell>
          <cell r="R298">
            <v>1</v>
          </cell>
          <cell r="S298">
            <v>19</v>
          </cell>
          <cell r="T298">
            <v>3</v>
          </cell>
          <cell r="AL298">
            <v>3.1306068971647609E-4</v>
          </cell>
          <cell r="CB298" t="str">
            <v>https://d25d2506sfb94s.cloudfront.net/cumulus_uploads/document/t4lyjjoemc/econTabReport.pdf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43822</v>
          </cell>
          <cell r="J299">
            <v>412</v>
          </cell>
          <cell r="K299" t="str">
            <v>lv</v>
          </cell>
          <cell r="L299">
            <v>34</v>
          </cell>
          <cell r="M299">
            <v>4</v>
          </cell>
          <cell r="N299">
            <v>3</v>
          </cell>
          <cell r="O299">
            <v>7</v>
          </cell>
          <cell r="P299">
            <v>2</v>
          </cell>
          <cell r="Q299">
            <v>19</v>
          </cell>
          <cell r="R299">
            <v>0</v>
          </cell>
          <cell r="S299">
            <v>20</v>
          </cell>
          <cell r="T299">
            <v>4</v>
          </cell>
          <cell r="AL299">
            <v>2.2483220788888837E-4</v>
          </cell>
          <cell r="CB299" t="str">
            <v>https://watson.brown.edu/taubman/files/taubman/imce/Taubman%20National%20Poll%20-%20Fall%202019%20-%20Rev%20January%202020.pdf</v>
          </cell>
        </row>
        <row r="300">
          <cell r="D300" t="str">
            <v>Morning Consult</v>
          </cell>
          <cell r="F300" t="str">
            <v>US</v>
          </cell>
          <cell r="G300" t="str">
            <v>B/C</v>
          </cell>
          <cell r="I300">
            <v>43821</v>
          </cell>
          <cell r="J300">
            <v>7178</v>
          </cell>
          <cell r="K300" t="str">
            <v>lv</v>
          </cell>
          <cell r="L300">
            <v>31</v>
          </cell>
          <cell r="M300">
            <v>6</v>
          </cell>
          <cell r="N300">
            <v>3</v>
          </cell>
          <cell r="O300">
            <v>9</v>
          </cell>
          <cell r="P300">
            <v>3</v>
          </cell>
          <cell r="Q300">
            <v>21</v>
          </cell>
          <cell r="R300">
            <v>3</v>
          </cell>
          <cell r="S300">
            <v>15</v>
          </cell>
          <cell r="T300">
            <v>5</v>
          </cell>
          <cell r="AL300">
            <v>8.7335297284747565E-3</v>
          </cell>
          <cell r="CB300" t="str">
            <v>https://morningconsult.com/2020-democratic-primary/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43818</v>
          </cell>
          <cell r="J301">
            <v>571</v>
          </cell>
          <cell r="K301" t="str">
            <v>rv</v>
          </cell>
          <cell r="L301">
            <v>20</v>
          </cell>
          <cell r="M301">
            <v>6</v>
          </cell>
          <cell r="N301">
            <v>0</v>
          </cell>
          <cell r="O301">
            <v>5</v>
          </cell>
          <cell r="P301">
            <v>2</v>
          </cell>
          <cell r="Q301">
            <v>16</v>
          </cell>
          <cell r="R301">
            <v>3</v>
          </cell>
          <cell r="S301">
            <v>13</v>
          </cell>
          <cell r="T301">
            <v>3</v>
          </cell>
          <cell r="AL301">
            <v>4.4144600581469537E-3</v>
          </cell>
          <cell r="CB301" t="str">
            <v>https://twitter.com/Cmkahn/status/1220734596490452993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43818</v>
          </cell>
          <cell r="J302">
            <v>709</v>
          </cell>
          <cell r="K302" t="str">
            <v>a</v>
          </cell>
          <cell r="L302">
            <v>18</v>
          </cell>
          <cell r="M302">
            <v>5</v>
          </cell>
          <cell r="N302">
            <v>1</v>
          </cell>
          <cell r="O302">
            <v>4</v>
          </cell>
          <cell r="P302">
            <v>1</v>
          </cell>
          <cell r="Q302">
            <v>15</v>
          </cell>
          <cell r="R302">
            <v>2</v>
          </cell>
          <cell r="S302">
            <v>10</v>
          </cell>
          <cell r="T302">
            <v>2</v>
          </cell>
          <cell r="AL302">
            <v>0</v>
          </cell>
          <cell r="CB302" t="str">
            <v>https://www.ipsos.com/sites/default/files/ct/news/documents/2019-12/topline_reuters_2020_democratic_primary_tracker_12_19_2019_writeup.pdf</v>
          </cell>
        </row>
        <row r="303">
          <cell r="D303" t="str">
            <v>McLaughlin &amp; Associates</v>
          </cell>
          <cell r="F303" t="str">
            <v>US</v>
          </cell>
          <cell r="G303" t="str">
            <v>C/D</v>
          </cell>
          <cell r="I303">
            <v>43817</v>
          </cell>
          <cell r="J303">
            <v>480</v>
          </cell>
          <cell r="K303" t="str">
            <v>lv</v>
          </cell>
          <cell r="L303">
            <v>23</v>
          </cell>
          <cell r="M303">
            <v>5</v>
          </cell>
          <cell r="N303">
            <v>4</v>
          </cell>
          <cell r="O303">
            <v>5</v>
          </cell>
          <cell r="P303">
            <v>2</v>
          </cell>
          <cell r="Q303">
            <v>17</v>
          </cell>
          <cell r="R303">
            <v>3</v>
          </cell>
          <cell r="S303">
            <v>15</v>
          </cell>
          <cell r="T303">
            <v>4</v>
          </cell>
          <cell r="AL303">
            <v>0</v>
          </cell>
          <cell r="CB303" t="str">
            <v>https://mclaughlinonline.com/pols/wp-content/uploads/2019/12/National-Monthly-December-PUBLIC.pdf</v>
          </cell>
        </row>
        <row r="304">
          <cell r="D304" t="str">
            <v>McLaughlin &amp; Associates</v>
          </cell>
          <cell r="F304" t="str">
            <v>US</v>
          </cell>
          <cell r="G304" t="str">
            <v>C/D</v>
          </cell>
          <cell r="I304">
            <v>43817</v>
          </cell>
          <cell r="J304">
            <v>480</v>
          </cell>
          <cell r="K304" t="str">
            <v>lv</v>
          </cell>
          <cell r="L304">
            <v>27</v>
          </cell>
          <cell r="M304">
            <v>5</v>
          </cell>
          <cell r="N304">
            <v>3</v>
          </cell>
          <cell r="O304">
            <v>5</v>
          </cell>
          <cell r="P304">
            <v>2</v>
          </cell>
          <cell r="Q304">
            <v>17</v>
          </cell>
          <cell r="R304">
            <v>4</v>
          </cell>
          <cell r="S304">
            <v>15</v>
          </cell>
          <cell r="T304">
            <v>5</v>
          </cell>
          <cell r="AL304">
            <v>0.31748620257284249</v>
          </cell>
          <cell r="CB304" t="str">
            <v>https://mclaughlinonline.com/pols/wp-content/uploads/2019/12/National-Monthly-December-PUBLIC.pdf</v>
          </cell>
        </row>
        <row r="305">
          <cell r="D305" t="str">
            <v>NBC News/Wall Street Journal</v>
          </cell>
          <cell r="F305" t="str">
            <v>US</v>
          </cell>
          <cell r="G305" t="str">
            <v>A/B</v>
          </cell>
          <cell r="I305">
            <v>43816</v>
          </cell>
          <cell r="J305">
            <v>410</v>
          </cell>
          <cell r="K305" t="str">
            <v>lv</v>
          </cell>
          <cell r="L305">
            <v>28</v>
          </cell>
          <cell r="M305">
            <v>4</v>
          </cell>
          <cell r="N305">
            <v>2</v>
          </cell>
          <cell r="O305">
            <v>9</v>
          </cell>
          <cell r="P305">
            <v>5</v>
          </cell>
          <cell r="Q305">
            <v>21</v>
          </cell>
          <cell r="R305">
            <v>1</v>
          </cell>
          <cell r="S305">
            <v>18</v>
          </cell>
          <cell r="T305">
            <v>3</v>
          </cell>
          <cell r="AL305">
            <v>6.4100142979763963E-2</v>
          </cell>
          <cell r="CB305" t="str">
            <v>https://www.nbcnews.com/politics/meet-the-press/stable-political-base-biden-remains-top-dem-field-nbc-wsj-n1104496</v>
          </cell>
        </row>
        <row r="306">
          <cell r="D306" t="str">
            <v>YouGov</v>
          </cell>
          <cell r="F306" t="str">
            <v>US</v>
          </cell>
          <cell r="G306" t="str">
            <v>B-</v>
          </cell>
          <cell r="I306">
            <v>43816</v>
          </cell>
          <cell r="J306">
            <v>555</v>
          </cell>
          <cell r="K306" t="str">
            <v>lv</v>
          </cell>
          <cell r="L306">
            <v>29</v>
          </cell>
          <cell r="M306">
            <v>4</v>
          </cell>
          <cell r="N306">
            <v>2</v>
          </cell>
          <cell r="O306">
            <v>7</v>
          </cell>
          <cell r="P306">
            <v>4</v>
          </cell>
          <cell r="Q306">
            <v>19</v>
          </cell>
          <cell r="R306">
            <v>2</v>
          </cell>
          <cell r="S306">
            <v>17</v>
          </cell>
          <cell r="T306">
            <v>3</v>
          </cell>
          <cell r="AL306">
            <v>2.2689695102778699E-4</v>
          </cell>
          <cell r="CB306" t="str">
            <v>https://d25d2506sfb94s.cloudfront.net/cumulus_uploads/document/ua3ar45wbg/econTabReport.pdf</v>
          </cell>
        </row>
        <row r="307">
          <cell r="D307" t="str">
            <v>Emerson College</v>
          </cell>
          <cell r="F307" t="str">
            <v>US</v>
          </cell>
          <cell r="G307" t="str">
            <v>B-</v>
          </cell>
          <cell r="I307">
            <v>43816</v>
          </cell>
          <cell r="J307">
            <v>525</v>
          </cell>
          <cell r="K307" t="str">
            <v>lv</v>
          </cell>
          <cell r="L307">
            <v>32.1</v>
          </cell>
          <cell r="M307">
            <v>2.8</v>
          </cell>
          <cell r="N307">
            <v>2</v>
          </cell>
          <cell r="O307">
            <v>7.7</v>
          </cell>
          <cell r="P307">
            <v>2</v>
          </cell>
          <cell r="Q307">
            <v>24.7</v>
          </cell>
          <cell r="R307">
            <v>1.7</v>
          </cell>
          <cell r="S307">
            <v>12.4</v>
          </cell>
          <cell r="T307">
            <v>6.3</v>
          </cell>
          <cell r="AL307">
            <v>0.20122625157847787</v>
          </cell>
          <cell r="CB307" t="str">
            <v>http://emersonpolling.com/2019/12/18/december-national-poll-biden-and-sanders-pull-away-from-the-pack-as-warren-falls/</v>
          </cell>
        </row>
        <row r="308">
          <cell r="D308" t="str">
            <v>Civiqs</v>
          </cell>
          <cell r="F308" t="str">
            <v>Iowa</v>
          </cell>
          <cell r="G308">
            <v>0</v>
          </cell>
          <cell r="I308">
            <v>43815</v>
          </cell>
          <cell r="J308">
            <v>632</v>
          </cell>
          <cell r="K308" t="str">
            <v>lv</v>
          </cell>
          <cell r="L308">
            <v>15</v>
          </cell>
          <cell r="M308">
            <v>0</v>
          </cell>
          <cell r="N308">
            <v>3</v>
          </cell>
          <cell r="O308">
            <v>24</v>
          </cell>
          <cell r="P308">
            <v>4</v>
          </cell>
          <cell r="Q308">
            <v>21</v>
          </cell>
          <cell r="R308">
            <v>2</v>
          </cell>
          <cell r="S308">
            <v>18</v>
          </cell>
          <cell r="T308">
            <v>3</v>
          </cell>
          <cell r="AL308">
            <v>5.839520397410479E-2</v>
          </cell>
          <cell r="CB308" t="str">
            <v>https://civiqs.com/documents/Civiqs_ISU_banner_book_2019_12.pdf</v>
          </cell>
        </row>
        <row r="309">
          <cell r="D309" t="str">
            <v>SSRS</v>
          </cell>
          <cell r="F309" t="str">
            <v>US</v>
          </cell>
          <cell r="G309" t="str">
            <v>A/B</v>
          </cell>
          <cell r="I309">
            <v>43814</v>
          </cell>
          <cell r="J309">
            <v>408</v>
          </cell>
          <cell r="K309" t="str">
            <v>rv</v>
          </cell>
          <cell r="L309">
            <v>26</v>
          </cell>
          <cell r="M309">
            <v>5</v>
          </cell>
          <cell r="N309">
            <v>3</v>
          </cell>
          <cell r="O309">
            <v>8</v>
          </cell>
          <cell r="P309">
            <v>3</v>
          </cell>
          <cell r="Q309">
            <v>20</v>
          </cell>
          <cell r="R309">
            <v>1</v>
          </cell>
          <cell r="S309">
            <v>16</v>
          </cell>
          <cell r="T309">
            <v>3</v>
          </cell>
          <cell r="AL309">
            <v>0.8891223593148323</v>
          </cell>
          <cell r="CB309" t="str">
            <v>https://cdn.cnn.com/cnn/2019/images/12/19/rel14b.-.2020.pdf</v>
          </cell>
        </row>
        <row r="310">
          <cell r="D310" t="str">
            <v>Morning Consult</v>
          </cell>
          <cell r="F310" t="str">
            <v>US</v>
          </cell>
          <cell r="G310" t="str">
            <v>B/C</v>
          </cell>
          <cell r="I310">
            <v>43814</v>
          </cell>
          <cell r="J310">
            <v>13384</v>
          </cell>
          <cell r="K310" t="str">
            <v>lv</v>
          </cell>
          <cell r="L310">
            <v>31</v>
          </cell>
          <cell r="M310">
            <v>7</v>
          </cell>
          <cell r="N310">
            <v>3</v>
          </cell>
          <cell r="O310">
            <v>8</v>
          </cell>
          <cell r="P310">
            <v>2</v>
          </cell>
          <cell r="Q310">
            <v>22</v>
          </cell>
          <cell r="R310">
            <v>3</v>
          </cell>
          <cell r="S310">
            <v>15</v>
          </cell>
          <cell r="T310">
            <v>4</v>
          </cell>
          <cell r="AL310">
            <v>8.03922432027427E-3</v>
          </cell>
          <cell r="CB310" t="str">
            <v>https://morningconsult.com/2020-democratic-primary/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43814</v>
          </cell>
          <cell r="J311">
            <v>567</v>
          </cell>
          <cell r="K311" t="str">
            <v>rv</v>
          </cell>
          <cell r="L311">
            <v>30</v>
          </cell>
          <cell r="M311">
            <v>7</v>
          </cell>
          <cell r="N311">
            <v>2</v>
          </cell>
          <cell r="O311">
            <v>9</v>
          </cell>
          <cell r="P311">
            <v>3</v>
          </cell>
          <cell r="Q311">
            <v>16</v>
          </cell>
          <cell r="R311">
            <v>1</v>
          </cell>
          <cell r="S311">
            <v>17</v>
          </cell>
          <cell r="T311">
            <v>3</v>
          </cell>
          <cell r="AL311">
            <v>0.17951378200681734</v>
          </cell>
          <cell r="CB311" t="str">
            <v>https://poll.qu.edu/national/release-detail?ReleaseID=3652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43813</v>
          </cell>
          <cell r="J312">
            <v>447</v>
          </cell>
          <cell r="K312" t="str">
            <v>lv</v>
          </cell>
          <cell r="L312">
            <v>65</v>
          </cell>
          <cell r="M312">
            <v>0</v>
          </cell>
          <cell r="N312">
            <v>0</v>
          </cell>
          <cell r="O312">
            <v>20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AL312">
            <v>0</v>
          </cell>
          <cell r="CB312" t="str">
            <v>http://echeloninsights.com/wp-content/uploads/Omnibus-December-2019_Dem-Primary.pdf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43813</v>
          </cell>
          <cell r="J313">
            <v>447</v>
          </cell>
          <cell r="K313" t="str">
            <v>lv</v>
          </cell>
          <cell r="L313">
            <v>59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29</v>
          </cell>
          <cell r="T313">
            <v>0</v>
          </cell>
          <cell r="AL313">
            <v>0</v>
          </cell>
          <cell r="CB313" t="str">
            <v>http://echeloninsights.com/wp-content/uploads/Omnibus-December-2019_Dem-Primary.pdf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43813</v>
          </cell>
          <cell r="J314">
            <v>447</v>
          </cell>
          <cell r="K314" t="str">
            <v>lv</v>
          </cell>
          <cell r="L314">
            <v>58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32</v>
          </cell>
          <cell r="R314">
            <v>0</v>
          </cell>
          <cell r="S314">
            <v>0</v>
          </cell>
          <cell r="T314">
            <v>0</v>
          </cell>
          <cell r="AL314">
            <v>0</v>
          </cell>
          <cell r="CB314" t="str">
            <v>http://echeloninsights.com/wp-content/uploads/Omnibus-December-2019_Dem-Primary.pdf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43813</v>
          </cell>
          <cell r="J315">
            <v>447</v>
          </cell>
          <cell r="K315" t="str">
            <v>lv</v>
          </cell>
          <cell r="L315">
            <v>37</v>
          </cell>
          <cell r="M315">
            <v>6</v>
          </cell>
          <cell r="N315">
            <v>1</v>
          </cell>
          <cell r="O315">
            <v>6</v>
          </cell>
          <cell r="P315">
            <v>2</v>
          </cell>
          <cell r="Q315">
            <v>14</v>
          </cell>
          <cell r="R315">
            <v>1</v>
          </cell>
          <cell r="S315">
            <v>14</v>
          </cell>
          <cell r="T315">
            <v>2</v>
          </cell>
          <cell r="AL315">
            <v>2.5713135276197892E-2</v>
          </cell>
          <cell r="CB315" t="str">
            <v>http://echeloninsights.com/wp-content/uploads/Omnibus-December-2019_Dem-Primary.pdf</v>
          </cell>
        </row>
        <row r="316">
          <cell r="D316" t="str">
            <v>Harris Insights &amp; Analytics</v>
          </cell>
          <cell r="F316" t="str">
            <v>US</v>
          </cell>
          <cell r="G316" t="str">
            <v>C+</v>
          </cell>
          <cell r="I316">
            <v>43813</v>
          </cell>
          <cell r="J316">
            <v>456</v>
          </cell>
          <cell r="K316" t="str">
            <v>rv</v>
          </cell>
          <cell r="L316">
            <v>29</v>
          </cell>
          <cell r="M316">
            <v>5</v>
          </cell>
          <cell r="N316">
            <v>2</v>
          </cell>
          <cell r="O316">
            <v>5</v>
          </cell>
          <cell r="P316">
            <v>3</v>
          </cell>
          <cell r="Q316">
            <v>13</v>
          </cell>
          <cell r="R316">
            <v>3</v>
          </cell>
          <cell r="S316">
            <v>13</v>
          </cell>
          <cell r="T316">
            <v>3</v>
          </cell>
          <cell r="AL316">
            <v>5.0448858852277824E-3</v>
          </cell>
          <cell r="CB316" t="str">
            <v>https://thehill.com/hilltv/rising/475138-buttigieg-slips-in-new-national-poll</v>
          </cell>
        </row>
        <row r="317">
          <cell r="D317" t="str">
            <v>Suffolk University</v>
          </cell>
          <cell r="F317" t="str">
            <v>US</v>
          </cell>
          <cell r="G317" t="str">
            <v>A-</v>
          </cell>
          <cell r="I317">
            <v>43813</v>
          </cell>
          <cell r="J317">
            <v>384</v>
          </cell>
          <cell r="K317" t="str">
            <v>lv</v>
          </cell>
          <cell r="L317">
            <v>23.18</v>
          </cell>
          <cell r="M317">
            <v>5.99</v>
          </cell>
          <cell r="N317">
            <v>2.6</v>
          </cell>
          <cell r="O317">
            <v>8.33</v>
          </cell>
          <cell r="P317">
            <v>3.39</v>
          </cell>
          <cell r="Q317">
            <v>14.06</v>
          </cell>
          <cell r="R317">
            <v>0.78</v>
          </cell>
          <cell r="S317">
            <v>12.76</v>
          </cell>
          <cell r="T317">
            <v>2.08</v>
          </cell>
          <cell r="AL317">
            <v>8.2619740901382048</v>
          </cell>
          <cell r="CB317" t="str">
            <v>https://www.suffolk.edu/-/media/suffolk/documents/academics/research-at-suffolk/suprc/polls/national/2019/1_1_2020_marginals_pdftxt.pdf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43813</v>
          </cell>
          <cell r="J318">
            <v>312</v>
          </cell>
          <cell r="K318" t="str">
            <v>rv</v>
          </cell>
          <cell r="L318">
            <v>26</v>
          </cell>
          <cell r="M318">
            <v>5</v>
          </cell>
          <cell r="N318">
            <v>3</v>
          </cell>
          <cell r="O318">
            <v>9</v>
          </cell>
          <cell r="P318">
            <v>2</v>
          </cell>
          <cell r="Q318">
            <v>18</v>
          </cell>
          <cell r="R318">
            <v>2</v>
          </cell>
          <cell r="S318">
            <v>14</v>
          </cell>
          <cell r="T318">
            <v>2</v>
          </cell>
          <cell r="AL318">
            <v>0.22043805582537382</v>
          </cell>
          <cell r="CB318" t="str">
            <v>https://projects.fivethirtyeight.com/polls/20191216_National.xlsx</v>
          </cell>
        </row>
        <row r="319">
          <cell r="D319" t="str">
            <v>Ipsos</v>
          </cell>
          <cell r="F319" t="str">
            <v>US</v>
          </cell>
          <cell r="G319" t="str">
            <v>B+</v>
          </cell>
          <cell r="I319">
            <v>43811</v>
          </cell>
          <cell r="J319">
            <v>593</v>
          </cell>
          <cell r="K319" t="str">
            <v>rv</v>
          </cell>
          <cell r="L319">
            <v>21</v>
          </cell>
          <cell r="M319">
            <v>7</v>
          </cell>
          <cell r="N319">
            <v>0</v>
          </cell>
          <cell r="O319">
            <v>5</v>
          </cell>
          <cell r="P319">
            <v>2</v>
          </cell>
          <cell r="Q319">
            <v>18</v>
          </cell>
          <cell r="R319">
            <v>3</v>
          </cell>
          <cell r="S319">
            <v>11</v>
          </cell>
          <cell r="T319">
            <v>3</v>
          </cell>
          <cell r="AL319">
            <v>2.627635925631604E-3</v>
          </cell>
          <cell r="CB319" t="str">
            <v>https://twitter.com/Cmkahn/status/1220734596490452993</v>
          </cell>
        </row>
        <row r="320">
          <cell r="D320" t="str">
            <v>Marist College</v>
          </cell>
          <cell r="F320" t="str">
            <v>US</v>
          </cell>
          <cell r="G320" t="str">
            <v>A+</v>
          </cell>
          <cell r="I320">
            <v>43810</v>
          </cell>
          <cell r="J320">
            <v>704</v>
          </cell>
          <cell r="K320" t="str">
            <v>rv</v>
          </cell>
          <cell r="L320">
            <v>24</v>
          </cell>
          <cell r="M320">
            <v>4</v>
          </cell>
          <cell r="N320">
            <v>4</v>
          </cell>
          <cell r="O320">
            <v>13</v>
          </cell>
          <cell r="P320">
            <v>4</v>
          </cell>
          <cell r="Q320">
            <v>22</v>
          </cell>
          <cell r="R320">
            <v>0</v>
          </cell>
          <cell r="S320">
            <v>17</v>
          </cell>
          <cell r="T320">
            <v>5</v>
          </cell>
          <cell r="AL320">
            <v>1.9514183913863821</v>
          </cell>
          <cell r="CB320" t="str">
            <v>http://maristpoll.marist.edu/wp-content/uploads/2019/12/UPDATED_NPR_PBS-NewsHour_Marist-Poll_USA-NOS-and-Tables_1912131159.pdf</v>
          </cell>
        </row>
        <row r="321">
          <cell r="D321" t="str">
            <v>Fox News/Beacon Research/Shaw &amp; Co. Research</v>
          </cell>
          <cell r="F321" t="str">
            <v>US</v>
          </cell>
          <cell r="G321" t="str">
            <v>A-</v>
          </cell>
          <cell r="I321">
            <v>43810</v>
          </cell>
          <cell r="J321">
            <v>453</v>
          </cell>
          <cell r="K321" t="str">
            <v>lv</v>
          </cell>
          <cell r="L321">
            <v>30</v>
          </cell>
          <cell r="M321">
            <v>5</v>
          </cell>
          <cell r="N321">
            <v>2</v>
          </cell>
          <cell r="O321">
            <v>7</v>
          </cell>
          <cell r="P321">
            <v>5</v>
          </cell>
          <cell r="Q321">
            <v>20</v>
          </cell>
          <cell r="R321">
            <v>1</v>
          </cell>
          <cell r="S321">
            <v>13</v>
          </cell>
          <cell r="T321">
            <v>3</v>
          </cell>
          <cell r="AL321">
            <v>0.32540167219748778</v>
          </cell>
          <cell r="CB321" t="str">
            <v>https://www.scribd.com/document/439839999/Fox-December-8-11-2019-National-Topline-December-15-Release</v>
          </cell>
        </row>
        <row r="322">
          <cell r="D322" t="str">
            <v>Change Research</v>
          </cell>
          <cell r="F322" t="str">
            <v>South Carolina</v>
          </cell>
          <cell r="G322" t="str">
            <v>C</v>
          </cell>
          <cell r="I322">
            <v>43810</v>
          </cell>
          <cell r="J322">
            <v>392</v>
          </cell>
          <cell r="K322" t="str">
            <v>lv</v>
          </cell>
          <cell r="L322">
            <v>27</v>
          </cell>
          <cell r="M322">
            <v>3</v>
          </cell>
          <cell r="N322">
            <v>5</v>
          </cell>
          <cell r="O322">
            <v>9</v>
          </cell>
          <cell r="P322">
            <v>2</v>
          </cell>
          <cell r="Q322">
            <v>20</v>
          </cell>
          <cell r="R322">
            <v>5</v>
          </cell>
          <cell r="S322">
            <v>19</v>
          </cell>
          <cell r="T322">
            <v>2</v>
          </cell>
          <cell r="AL322">
            <v>4.6456435721449064E-2</v>
          </cell>
          <cell r="CB322" t="str">
            <v>https://www.changeresearch.com/post/south-carolina-post-and-courier-poll-december</v>
          </cell>
        </row>
        <row r="323">
          <cell r="D323" t="str">
            <v>Change Research</v>
          </cell>
          <cell r="F323" t="str">
            <v>California</v>
          </cell>
          <cell r="G323" t="str">
            <v>C</v>
          </cell>
          <cell r="I323">
            <v>43809</v>
          </cell>
          <cell r="J323">
            <v>862</v>
          </cell>
          <cell r="K323" t="str">
            <v>lv</v>
          </cell>
          <cell r="L323">
            <v>19</v>
          </cell>
          <cell r="M323">
            <v>3</v>
          </cell>
          <cell r="N323">
            <v>3</v>
          </cell>
          <cell r="O323">
            <v>12</v>
          </cell>
          <cell r="P323">
            <v>1</v>
          </cell>
          <cell r="Q323">
            <v>26</v>
          </cell>
          <cell r="R323">
            <v>2</v>
          </cell>
          <cell r="S323">
            <v>23</v>
          </cell>
          <cell r="T323">
            <v>4</v>
          </cell>
          <cell r="AL323">
            <v>0.14551857550095421</v>
          </cell>
          <cell r="CB323" t="str">
            <v>https://www.changeresearch.com/post/change-research-kqed-california-poll-december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43809</v>
          </cell>
          <cell r="J324">
            <v>497</v>
          </cell>
          <cell r="K324" t="str">
            <v>lv</v>
          </cell>
          <cell r="L324">
            <v>26</v>
          </cell>
          <cell r="M324">
            <v>4</v>
          </cell>
          <cell r="N324">
            <v>3</v>
          </cell>
          <cell r="O324">
            <v>11</v>
          </cell>
          <cell r="P324">
            <v>2</v>
          </cell>
          <cell r="Q324">
            <v>16</v>
          </cell>
          <cell r="R324">
            <v>1</v>
          </cell>
          <cell r="S324">
            <v>21</v>
          </cell>
          <cell r="T324">
            <v>3</v>
          </cell>
          <cell r="AL324">
            <v>1.817603359878493E-4</v>
          </cell>
          <cell r="CB324" t="str">
            <v>https://d25d2506sfb94s.cloudfront.net/cumulus_uploads/document/4yqcix83qw/econTabReport.pdf</v>
          </cell>
        </row>
        <row r="325">
          <cell r="D325" t="str">
            <v>Emerson College</v>
          </cell>
          <cell r="F325" t="str">
            <v>Iowa</v>
          </cell>
          <cell r="G325" t="str">
            <v>B-</v>
          </cell>
          <cell r="I325">
            <v>43809</v>
          </cell>
          <cell r="J325">
            <v>325</v>
          </cell>
          <cell r="K325" t="str">
            <v>lv</v>
          </cell>
          <cell r="L325">
            <v>23.3</v>
          </cell>
          <cell r="M325">
            <v>1.9</v>
          </cell>
          <cell r="N325">
            <v>3.6</v>
          </cell>
          <cell r="O325">
            <v>17.899999999999999</v>
          </cell>
          <cell r="P325">
            <v>10.1</v>
          </cell>
          <cell r="Q325">
            <v>21.7</v>
          </cell>
          <cell r="R325">
            <v>3.4</v>
          </cell>
          <cell r="S325">
            <v>12.2</v>
          </cell>
          <cell r="T325">
            <v>1.7</v>
          </cell>
          <cell r="AL325">
            <v>0.15160529662972269</v>
          </cell>
          <cell r="CB325" t="str">
            <v>http://emersonpolling.com/2019/12/11/iowa-2020-warrens-support-drops-while-sanders-rises/</v>
          </cell>
        </row>
        <row r="326">
          <cell r="D326" t="str">
            <v>SSRS</v>
          </cell>
          <cell r="F326" t="str">
            <v>Texas</v>
          </cell>
          <cell r="G326" t="str">
            <v>A/B</v>
          </cell>
          <cell r="I326">
            <v>43808</v>
          </cell>
          <cell r="J326">
            <v>327</v>
          </cell>
          <cell r="K326" t="str">
            <v>lv</v>
          </cell>
          <cell r="L326">
            <v>35</v>
          </cell>
          <cell r="M326">
            <v>5</v>
          </cell>
          <cell r="N326">
            <v>2</v>
          </cell>
          <cell r="O326">
            <v>9</v>
          </cell>
          <cell r="P326">
            <v>1</v>
          </cell>
          <cell r="Q326">
            <v>15</v>
          </cell>
          <cell r="R326">
            <v>2</v>
          </cell>
          <cell r="S326">
            <v>13</v>
          </cell>
          <cell r="T326">
            <v>3</v>
          </cell>
          <cell r="AL326">
            <v>6.5080247103857349</v>
          </cell>
          <cell r="CB326" t="str">
            <v>https://cdn.cnn.com/cnn/2019/images/12/11/rel1_tx.pdf</v>
          </cell>
        </row>
        <row r="327">
          <cell r="D327" t="str">
            <v>Quinnipiac University</v>
          </cell>
          <cell r="F327" t="str">
            <v>US</v>
          </cell>
          <cell r="G327" t="str">
            <v>A</v>
          </cell>
          <cell r="I327">
            <v>43808</v>
          </cell>
          <cell r="J327">
            <v>665</v>
          </cell>
          <cell r="K327" t="str">
            <v>rv</v>
          </cell>
          <cell r="L327">
            <v>29</v>
          </cell>
          <cell r="M327">
            <v>5</v>
          </cell>
          <cell r="N327">
            <v>1</v>
          </cell>
          <cell r="O327">
            <v>9</v>
          </cell>
          <cell r="P327">
            <v>3</v>
          </cell>
          <cell r="Q327">
            <v>17</v>
          </cell>
          <cell r="R327">
            <v>1</v>
          </cell>
          <cell r="S327">
            <v>15</v>
          </cell>
          <cell r="T327">
            <v>4</v>
          </cell>
          <cell r="AL327">
            <v>9.4053484044762645E-2</v>
          </cell>
          <cell r="CB327" t="str">
            <v>https://poll.qu.edu/national/release-detail?ReleaseID=3651</v>
          </cell>
        </row>
        <row r="328">
          <cell r="D328" t="str">
            <v>Zogby Interactive/JZ Analytics</v>
          </cell>
          <cell r="F328" t="str">
            <v>US</v>
          </cell>
          <cell r="G328" t="str">
            <v>C</v>
          </cell>
          <cell r="I328">
            <v>43807</v>
          </cell>
          <cell r="J328">
            <v>443</v>
          </cell>
          <cell r="K328" t="str">
            <v>lv</v>
          </cell>
          <cell r="L328">
            <v>28</v>
          </cell>
          <cell r="M328">
            <v>9</v>
          </cell>
          <cell r="N328">
            <v>0</v>
          </cell>
          <cell r="O328">
            <v>8</v>
          </cell>
          <cell r="P328">
            <v>2</v>
          </cell>
          <cell r="Q328">
            <v>20</v>
          </cell>
          <cell r="R328">
            <v>3</v>
          </cell>
          <cell r="S328">
            <v>12</v>
          </cell>
          <cell r="T328">
            <v>3</v>
          </cell>
          <cell r="AL328">
            <v>0</v>
          </cell>
          <cell r="CB328" t="str">
            <v>https://zogbyanalytics.com/news/909-the-zogby-poll-2020-democratic-primary-report-nationwide-likely-voters-poll</v>
          </cell>
        </row>
        <row r="329">
          <cell r="D329" t="str">
            <v>Zogby Interactive/JZ Analytics</v>
          </cell>
          <cell r="F329" t="str">
            <v>US</v>
          </cell>
          <cell r="G329" t="str">
            <v>C</v>
          </cell>
          <cell r="I329">
            <v>43807</v>
          </cell>
          <cell r="J329">
            <v>443</v>
          </cell>
          <cell r="K329" t="str">
            <v>lv</v>
          </cell>
          <cell r="L329">
            <v>30</v>
          </cell>
          <cell r="M329">
            <v>8</v>
          </cell>
          <cell r="N329">
            <v>0</v>
          </cell>
          <cell r="O329">
            <v>7</v>
          </cell>
          <cell r="P329">
            <v>2</v>
          </cell>
          <cell r="Q329">
            <v>20</v>
          </cell>
          <cell r="R329">
            <v>3</v>
          </cell>
          <cell r="S329">
            <v>16</v>
          </cell>
          <cell r="T329">
            <v>4</v>
          </cell>
          <cell r="AL329">
            <v>0.10747148290623479</v>
          </cell>
          <cell r="CB329" t="str">
            <v>https://zogbyanalytics.com/news/909-the-zogby-poll-2020-democratic-primary-report-nationwide-likely-voters-poll</v>
          </cell>
        </row>
        <row r="330">
          <cell r="D330" t="str">
            <v>Marquette University Law School</v>
          </cell>
          <cell r="F330" t="str">
            <v>Wisconsin</v>
          </cell>
          <cell r="G330" t="str">
            <v>A/B</v>
          </cell>
          <cell r="I330">
            <v>43807</v>
          </cell>
          <cell r="J330">
            <v>358</v>
          </cell>
          <cell r="K330" t="str">
            <v>lv</v>
          </cell>
          <cell r="L330">
            <v>23</v>
          </cell>
          <cell r="M330">
            <v>3</v>
          </cell>
          <cell r="N330">
            <v>4</v>
          </cell>
          <cell r="O330">
            <v>15</v>
          </cell>
          <cell r="P330">
            <v>3</v>
          </cell>
          <cell r="Q330">
            <v>19</v>
          </cell>
          <cell r="R330">
            <v>0</v>
          </cell>
          <cell r="S330">
            <v>16</v>
          </cell>
          <cell r="T330">
            <v>3</v>
          </cell>
          <cell r="AL330">
            <v>0.24998495437265406</v>
          </cell>
          <cell r="CB330" t="str">
            <v>https://law.marquette.edu/poll/wp-content/uploads/2019/12/MLSP56Toplines.pdf</v>
          </cell>
        </row>
        <row r="331">
          <cell r="D331" t="str">
            <v>SSRS</v>
          </cell>
          <cell r="F331" t="str">
            <v>California</v>
          </cell>
          <cell r="G331" t="str">
            <v>A/B</v>
          </cell>
          <cell r="I331">
            <v>43807</v>
          </cell>
          <cell r="J331">
            <v>508</v>
          </cell>
          <cell r="K331" t="str">
            <v>lv</v>
          </cell>
          <cell r="L331">
            <v>21</v>
          </cell>
          <cell r="M331">
            <v>5</v>
          </cell>
          <cell r="N331">
            <v>3</v>
          </cell>
          <cell r="O331">
            <v>9</v>
          </cell>
          <cell r="P331">
            <v>2</v>
          </cell>
          <cell r="Q331">
            <v>20</v>
          </cell>
          <cell r="R331">
            <v>1</v>
          </cell>
          <cell r="S331">
            <v>17</v>
          </cell>
          <cell r="T331">
            <v>6</v>
          </cell>
          <cell r="AL331">
            <v>8.107679501041158</v>
          </cell>
          <cell r="CB331" t="str">
            <v>https://cdn.cnn.com/cnn/2019/images/12/11/rel1_ca.pdf</v>
          </cell>
        </row>
        <row r="332">
          <cell r="D332" t="str">
            <v>MassINC Polling Group</v>
          </cell>
          <cell r="F332" t="str">
            <v>New Hampshire</v>
          </cell>
          <cell r="G332" t="str">
            <v>A/B</v>
          </cell>
          <cell r="I332">
            <v>43807</v>
          </cell>
          <cell r="J332">
            <v>442</v>
          </cell>
          <cell r="K332" t="str">
            <v>lv</v>
          </cell>
          <cell r="L332">
            <v>17</v>
          </cell>
          <cell r="M332">
            <v>2</v>
          </cell>
          <cell r="N332">
            <v>1</v>
          </cell>
          <cell r="O332">
            <v>18</v>
          </cell>
          <cell r="P332">
            <v>3</v>
          </cell>
          <cell r="Q332">
            <v>15</v>
          </cell>
          <cell r="R332">
            <v>3</v>
          </cell>
          <cell r="S332">
            <v>12</v>
          </cell>
          <cell r="T332">
            <v>5</v>
          </cell>
          <cell r="AL332">
            <v>0.93918342923516029</v>
          </cell>
          <cell r="CB332" t="str">
            <v>https://www.wbur.org/news/2019/12/11/democrats-mayor-pete-biden-sanders-elizabeth-warren-tight-contest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43807</v>
          </cell>
          <cell r="J333">
            <v>384</v>
          </cell>
          <cell r="K333" t="str">
            <v>rv</v>
          </cell>
          <cell r="L333">
            <v>26</v>
          </cell>
          <cell r="M333">
            <v>5</v>
          </cell>
          <cell r="N333">
            <v>2</v>
          </cell>
          <cell r="O333">
            <v>8</v>
          </cell>
          <cell r="P333">
            <v>4</v>
          </cell>
          <cell r="Q333">
            <v>21</v>
          </cell>
          <cell r="R333">
            <v>1</v>
          </cell>
          <cell r="S333">
            <v>17</v>
          </cell>
          <cell r="T333">
            <v>3</v>
          </cell>
          <cell r="AL333">
            <v>0.38767620722256957</v>
          </cell>
          <cell r="CB333" t="str">
            <v>https://www.monmouth.edu/polling-institute/documents/monmouthpoll_us_121019.pdf/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43807</v>
          </cell>
          <cell r="J334">
            <v>15442</v>
          </cell>
          <cell r="K334" t="str">
            <v>lv</v>
          </cell>
          <cell r="L334">
            <v>30</v>
          </cell>
          <cell r="M334">
            <v>6</v>
          </cell>
          <cell r="N334">
            <v>3</v>
          </cell>
          <cell r="O334">
            <v>9</v>
          </cell>
          <cell r="P334">
            <v>2</v>
          </cell>
          <cell r="Q334">
            <v>22</v>
          </cell>
          <cell r="R334">
            <v>3</v>
          </cell>
          <cell r="S334">
            <v>16</v>
          </cell>
          <cell r="T334">
            <v>4</v>
          </cell>
          <cell r="AL334">
            <v>6.3602680014512537E-3</v>
          </cell>
          <cell r="CB334" t="str">
            <v>https://morningconsult.com/2020-democratic-primary/</v>
          </cell>
        </row>
        <row r="335">
          <cell r="D335" t="str">
            <v>Capitol Weekly</v>
          </cell>
          <cell r="F335" t="str">
            <v>California</v>
          </cell>
          <cell r="G335">
            <v>0</v>
          </cell>
          <cell r="I335">
            <v>43806</v>
          </cell>
          <cell r="J335">
            <v>581</v>
          </cell>
          <cell r="K335" t="str">
            <v>lv</v>
          </cell>
          <cell r="L335">
            <v>19</v>
          </cell>
          <cell r="M335">
            <v>5</v>
          </cell>
          <cell r="N335">
            <v>2</v>
          </cell>
          <cell r="O335">
            <v>13</v>
          </cell>
          <cell r="P335">
            <v>4</v>
          </cell>
          <cell r="Q335">
            <v>19</v>
          </cell>
          <cell r="R335">
            <v>1</v>
          </cell>
          <cell r="S335">
            <v>21</v>
          </cell>
          <cell r="T335">
            <v>5</v>
          </cell>
          <cell r="AL335">
            <v>0</v>
          </cell>
          <cell r="CB335" t="str">
            <v>https://www.dropbox.com/sh/lpg315ervjbhxkm/AAA_T1gWN9oYedzp5LpIr-sNa?dl=0&amp;preview=Dec+2019+Presidential+Primary+Tracking+Poll+Toplines+and+Crosstabs+with+Kamala.xlsx</v>
          </cell>
        </row>
        <row r="336">
          <cell r="D336" t="str">
            <v>Capitol Weekly</v>
          </cell>
          <cell r="F336" t="str">
            <v>California</v>
          </cell>
          <cell r="G336">
            <v>0</v>
          </cell>
          <cell r="I336">
            <v>43806</v>
          </cell>
          <cell r="J336">
            <v>581</v>
          </cell>
          <cell r="K336" t="str">
            <v>lv</v>
          </cell>
          <cell r="L336">
            <v>19</v>
          </cell>
          <cell r="M336">
            <v>5</v>
          </cell>
          <cell r="N336">
            <v>2</v>
          </cell>
          <cell r="O336">
            <v>14</v>
          </cell>
          <cell r="P336">
            <v>4</v>
          </cell>
          <cell r="Q336">
            <v>19</v>
          </cell>
          <cell r="R336">
            <v>1</v>
          </cell>
          <cell r="S336">
            <v>23</v>
          </cell>
          <cell r="T336">
            <v>5</v>
          </cell>
          <cell r="AL336">
            <v>0.12258966572861521</v>
          </cell>
          <cell r="CB336" t="str">
            <v>https://www.dropbox.com/sh/lpg315ervjbhxkm/AAA_T1gWN9oYedzp5LpIr-sNa?dl=0&amp;preview=Dec+2019+Presidential+Primary+Tracking+Poll+Toplines+and+Crosstabs.xlsx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43804</v>
          </cell>
          <cell r="J337">
            <v>574</v>
          </cell>
          <cell r="K337" t="str">
            <v>rv</v>
          </cell>
          <cell r="L337">
            <v>23</v>
          </cell>
          <cell r="M337">
            <v>5</v>
          </cell>
          <cell r="N337">
            <v>0</v>
          </cell>
          <cell r="O337">
            <v>8</v>
          </cell>
          <cell r="P337">
            <v>2</v>
          </cell>
          <cell r="Q337">
            <v>15</v>
          </cell>
          <cell r="R337">
            <v>1</v>
          </cell>
          <cell r="S337">
            <v>12</v>
          </cell>
          <cell r="T337">
            <v>4</v>
          </cell>
          <cell r="AL337">
            <v>1.9606918864329154E-3</v>
          </cell>
          <cell r="CB337" t="str">
            <v>https://twitter.com/Cmkahn/status/1220734596490452993</v>
          </cell>
        </row>
        <row r="338">
          <cell r="D338" t="str">
            <v>Ipsos</v>
          </cell>
          <cell r="F338" t="str">
            <v>US</v>
          </cell>
          <cell r="G338" t="str">
            <v>B+</v>
          </cell>
          <cell r="I338">
            <v>43804</v>
          </cell>
          <cell r="J338">
            <v>719</v>
          </cell>
          <cell r="K338" t="str">
            <v>a</v>
          </cell>
          <cell r="L338">
            <v>19</v>
          </cell>
          <cell r="M338">
            <v>4</v>
          </cell>
          <cell r="N338">
            <v>1</v>
          </cell>
          <cell r="O338">
            <v>6</v>
          </cell>
          <cell r="P338">
            <v>1</v>
          </cell>
          <cell r="Q338">
            <v>14</v>
          </cell>
          <cell r="R338">
            <v>1</v>
          </cell>
          <cell r="S338">
            <v>9</v>
          </cell>
          <cell r="T338">
            <v>3</v>
          </cell>
          <cell r="AL338">
            <v>0</v>
          </cell>
          <cell r="CB338" t="str">
            <v>https://www.ipsos.com/sites/default/files/ct/news/documents/2019-12/topline_reuters_2020_election_tracker_12_05_2019.pdf</v>
          </cell>
        </row>
        <row r="339">
          <cell r="D339" t="str">
            <v>YouGov</v>
          </cell>
          <cell r="F339" t="str">
            <v>US</v>
          </cell>
          <cell r="G339" t="str">
            <v>B-</v>
          </cell>
          <cell r="I339">
            <v>43802</v>
          </cell>
          <cell r="J339">
            <v>541</v>
          </cell>
          <cell r="K339" t="str">
            <v>lv</v>
          </cell>
          <cell r="L339">
            <v>27</v>
          </cell>
          <cell r="M339">
            <v>3</v>
          </cell>
          <cell r="N339">
            <v>3</v>
          </cell>
          <cell r="O339">
            <v>12</v>
          </cell>
          <cell r="P339">
            <v>3</v>
          </cell>
          <cell r="Q339">
            <v>13</v>
          </cell>
          <cell r="R339">
            <v>0</v>
          </cell>
          <cell r="S339">
            <v>18</v>
          </cell>
          <cell r="T339">
            <v>2</v>
          </cell>
          <cell r="AL339">
            <v>1.603289576269241E-4</v>
          </cell>
          <cell r="CB339" t="str">
            <v>https://d25d2506sfb94s.cloudfront.net/cumulus_uploads/document/799kgtotz3/econTabReport.pdf</v>
          </cell>
        </row>
        <row r="340">
          <cell r="D340" t="str">
            <v>YouGov</v>
          </cell>
          <cell r="F340" t="str">
            <v>South Carolina</v>
          </cell>
          <cell r="G340" t="str">
            <v>B-</v>
          </cell>
          <cell r="I340">
            <v>43801</v>
          </cell>
          <cell r="J340">
            <v>400</v>
          </cell>
          <cell r="K340" t="str">
            <v>lv</v>
          </cell>
          <cell r="L340">
            <v>61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</v>
          </cell>
          <cell r="T340">
            <v>0</v>
          </cell>
          <cell r="AL340">
            <v>0</v>
          </cell>
          <cell r="CB340" t="str">
            <v>https://fairvote.app.box.com/s/xahiy4th2qj5v50o64tagfb5fqc74s6k</v>
          </cell>
        </row>
        <row r="341">
          <cell r="D341" t="str">
            <v>YouGov</v>
          </cell>
          <cell r="F341" t="str">
            <v>South Carolina</v>
          </cell>
          <cell r="G341" t="str">
            <v>B-</v>
          </cell>
          <cell r="I341">
            <v>43801</v>
          </cell>
          <cell r="J341">
            <v>400</v>
          </cell>
          <cell r="K341" t="str">
            <v>lv</v>
          </cell>
          <cell r="L341">
            <v>39</v>
          </cell>
          <cell r="M341">
            <v>2</v>
          </cell>
          <cell r="N341">
            <v>2</v>
          </cell>
          <cell r="O341">
            <v>10</v>
          </cell>
          <cell r="P341">
            <v>2</v>
          </cell>
          <cell r="Q341">
            <v>13</v>
          </cell>
          <cell r="R341">
            <v>7</v>
          </cell>
          <cell r="S341">
            <v>10</v>
          </cell>
          <cell r="T341">
            <v>3</v>
          </cell>
          <cell r="AL341">
            <v>0.50135240157404559</v>
          </cell>
          <cell r="CB341" t="str">
            <v>https://fairvote.app.box.com/s/xahiy4th2qj5v50o64tagfb5fqc74s6k</v>
          </cell>
        </row>
        <row r="342">
          <cell r="D342" t="str">
            <v>David Binder Research</v>
          </cell>
          <cell r="F342" t="str">
            <v>US</v>
          </cell>
          <cell r="G342">
            <v>0</v>
          </cell>
          <cell r="I342">
            <v>43800</v>
          </cell>
          <cell r="J342">
            <v>1200</v>
          </cell>
          <cell r="K342" t="str">
            <v>lv</v>
          </cell>
          <cell r="L342">
            <v>29</v>
          </cell>
          <cell r="M342">
            <v>8</v>
          </cell>
          <cell r="N342">
            <v>2</v>
          </cell>
          <cell r="O342">
            <v>10</v>
          </cell>
          <cell r="P342">
            <v>2</v>
          </cell>
          <cell r="Q342">
            <v>15</v>
          </cell>
          <cell r="R342">
            <v>2</v>
          </cell>
          <cell r="S342">
            <v>14</v>
          </cell>
          <cell r="T342">
            <v>2</v>
          </cell>
          <cell r="AL342">
            <v>4.0241566994083291</v>
          </cell>
          <cell r="CB342" t="str">
            <v>https://thirdway.imgix.net/pdfs/override/Creating-an-Updraft-for-Down-Ballot-Democrats-in-2020.pdf</v>
          </cell>
        </row>
        <row r="343">
          <cell r="D343" t="str">
            <v>Morning Consult</v>
          </cell>
          <cell r="F343" t="str">
            <v>US</v>
          </cell>
          <cell r="G343" t="str">
            <v>B/C</v>
          </cell>
          <cell r="I343">
            <v>43800</v>
          </cell>
          <cell r="J343">
            <v>15773</v>
          </cell>
          <cell r="K343" t="str">
            <v>lv</v>
          </cell>
          <cell r="L343">
            <v>29</v>
          </cell>
          <cell r="M343">
            <v>5</v>
          </cell>
          <cell r="N343">
            <v>2</v>
          </cell>
          <cell r="O343">
            <v>9</v>
          </cell>
          <cell r="P343">
            <v>2</v>
          </cell>
          <cell r="Q343">
            <v>20</v>
          </cell>
          <cell r="R343">
            <v>2</v>
          </cell>
          <cell r="S343">
            <v>15</v>
          </cell>
          <cell r="T343">
            <v>4</v>
          </cell>
          <cell r="AL343">
            <v>4.8850285665215896E-3</v>
          </cell>
          <cell r="CB343" t="str">
            <v>https://morningconsult.com/2020-democratic-primary/</v>
          </cell>
        </row>
        <row r="344">
          <cell r="D344" t="str">
            <v>Harris Insights &amp; Analytics</v>
          </cell>
          <cell r="F344" t="str">
            <v>US</v>
          </cell>
          <cell r="G344" t="str">
            <v>C+</v>
          </cell>
          <cell r="I344">
            <v>43800</v>
          </cell>
          <cell r="J344">
            <v>437</v>
          </cell>
          <cell r="K344" t="str">
            <v>rv</v>
          </cell>
          <cell r="L344">
            <v>31</v>
          </cell>
          <cell r="M344">
            <v>6</v>
          </cell>
          <cell r="N344">
            <v>1</v>
          </cell>
          <cell r="O344">
            <v>9</v>
          </cell>
          <cell r="P344">
            <v>2</v>
          </cell>
          <cell r="Q344">
            <v>15</v>
          </cell>
          <cell r="R344">
            <v>2</v>
          </cell>
          <cell r="S344">
            <v>10</v>
          </cell>
          <cell r="T344">
            <v>2</v>
          </cell>
          <cell r="AL344">
            <v>3.1786497716663636E-3</v>
          </cell>
          <cell r="CB344" t="str">
            <v>https://thehill.com/hilltv/rising/472629-bloomberg-overtakes-harris-in-new-poll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43798</v>
          </cell>
          <cell r="J345">
            <v>756</v>
          </cell>
          <cell r="K345" t="str">
            <v>rv</v>
          </cell>
          <cell r="L345">
            <v>20</v>
          </cell>
          <cell r="M345">
            <v>4</v>
          </cell>
          <cell r="N345">
            <v>1</v>
          </cell>
          <cell r="O345">
            <v>5</v>
          </cell>
          <cell r="P345">
            <v>2</v>
          </cell>
          <cell r="Q345">
            <v>12</v>
          </cell>
          <cell r="R345">
            <v>2</v>
          </cell>
          <cell r="S345">
            <v>9</v>
          </cell>
          <cell r="T345">
            <v>2</v>
          </cell>
          <cell r="AL345">
            <v>0</v>
          </cell>
          <cell r="CB345" t="str">
            <v>https://harvardharrispoll.com/wp-content/uploads/2019/12/HHP_November2019_Topline_RegisteredVoters.pdf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43798</v>
          </cell>
          <cell r="J346">
            <v>756</v>
          </cell>
          <cell r="K346" t="str">
            <v>rv</v>
          </cell>
          <cell r="L346">
            <v>29</v>
          </cell>
          <cell r="M346">
            <v>7</v>
          </cell>
          <cell r="N346">
            <v>1</v>
          </cell>
          <cell r="O346">
            <v>8</v>
          </cell>
          <cell r="P346">
            <v>2</v>
          </cell>
          <cell r="Q346">
            <v>16</v>
          </cell>
          <cell r="R346">
            <v>2</v>
          </cell>
          <cell r="S346">
            <v>13</v>
          </cell>
          <cell r="T346">
            <v>3</v>
          </cell>
          <cell r="AL346">
            <v>2.8956731625192065E-3</v>
          </cell>
          <cell r="CB346" t="str">
            <v>https://harvardharrispoll.com/wp-content/uploads/2019/12/HHP_November2019_Topline_RegisteredVoters.pdf</v>
          </cell>
        </row>
        <row r="347">
          <cell r="D347" t="str">
            <v>University of California, Berkeley</v>
          </cell>
          <cell r="F347" t="str">
            <v>California</v>
          </cell>
          <cell r="G347" t="str">
            <v>B/C</v>
          </cell>
          <cell r="I347">
            <v>43796</v>
          </cell>
          <cell r="J347">
            <v>1694</v>
          </cell>
          <cell r="K347" t="str">
            <v>lv</v>
          </cell>
          <cell r="L347">
            <v>14.4</v>
          </cell>
          <cell r="M347">
            <v>2.1</v>
          </cell>
          <cell r="N347">
            <v>0.6</v>
          </cell>
          <cell r="O347">
            <v>11.6</v>
          </cell>
          <cell r="P347">
            <v>2.5</v>
          </cell>
          <cell r="Q347">
            <v>23.6</v>
          </cell>
          <cell r="R347">
            <v>1.1000000000000001</v>
          </cell>
          <cell r="S347">
            <v>21.8</v>
          </cell>
          <cell r="T347">
            <v>3.2</v>
          </cell>
          <cell r="AL347">
            <v>0.23610791668774472</v>
          </cell>
          <cell r="CB347" t="str">
            <v>https://escholarship.org/uc/item/4bn38460</v>
          </cell>
        </row>
        <row r="348">
          <cell r="D348" t="str">
            <v>YouGov</v>
          </cell>
          <cell r="F348" t="str">
            <v>US</v>
          </cell>
          <cell r="G348" t="str">
            <v>B-</v>
          </cell>
          <cell r="I348">
            <v>43795</v>
          </cell>
          <cell r="J348">
            <v>550</v>
          </cell>
          <cell r="K348" t="str">
            <v>lv</v>
          </cell>
          <cell r="L348">
            <v>23</v>
          </cell>
          <cell r="M348">
            <v>3</v>
          </cell>
          <cell r="N348">
            <v>2</v>
          </cell>
          <cell r="O348">
            <v>12</v>
          </cell>
          <cell r="P348">
            <v>3</v>
          </cell>
          <cell r="Q348">
            <v>15</v>
          </cell>
          <cell r="R348">
            <v>1</v>
          </cell>
          <cell r="S348">
            <v>17</v>
          </cell>
          <cell r="T348">
            <v>3</v>
          </cell>
          <cell r="AL348">
            <v>1.3772746234517482E-4</v>
          </cell>
          <cell r="CB348" t="str">
            <v>https://d25d2506sfb94s.cloudfront.net/cumulus_uploads/document/a10nw9wbas/econTabReport.pdf</v>
          </cell>
        </row>
        <row r="349">
          <cell r="D349" t="str">
            <v>Emerson College</v>
          </cell>
          <cell r="F349" t="str">
            <v>New Hampshire</v>
          </cell>
          <cell r="G349" t="str">
            <v>B-</v>
          </cell>
          <cell r="I349">
            <v>43795</v>
          </cell>
          <cell r="J349">
            <v>549</v>
          </cell>
          <cell r="K349" t="str">
            <v>lv</v>
          </cell>
          <cell r="L349">
            <v>13.8</v>
          </cell>
          <cell r="M349">
            <v>0.6</v>
          </cell>
          <cell r="N349">
            <v>2</v>
          </cell>
          <cell r="O349">
            <v>21.9</v>
          </cell>
          <cell r="P349">
            <v>2.4</v>
          </cell>
          <cell r="Q349">
            <v>26.3</v>
          </cell>
          <cell r="R349">
            <v>2.5</v>
          </cell>
          <cell r="S349">
            <v>13.6</v>
          </cell>
          <cell r="T349">
            <v>4.5999999999999996</v>
          </cell>
          <cell r="AL349">
            <v>4.4700522719585377E-3</v>
          </cell>
          <cell r="CB349" t="str">
            <v>http://emersonpolling.com/2019/11/27/new-hampshire-2020-sanders-jumps-to-lead-buttigieg-surges-while-warren-and-biden-slip/</v>
          </cell>
        </row>
        <row r="350">
          <cell r="D350" t="str">
            <v>Data for Progress</v>
          </cell>
          <cell r="F350" t="str">
            <v>Delaware</v>
          </cell>
          <cell r="G350" t="str">
            <v>A-</v>
          </cell>
          <cell r="I350">
            <v>43794</v>
          </cell>
          <cell r="J350">
            <v>528</v>
          </cell>
          <cell r="K350" t="str">
            <v>lv</v>
          </cell>
          <cell r="L350">
            <v>35</v>
          </cell>
          <cell r="M350">
            <v>1</v>
          </cell>
          <cell r="N350">
            <v>3</v>
          </cell>
          <cell r="O350">
            <v>8</v>
          </cell>
          <cell r="P350">
            <v>1</v>
          </cell>
          <cell r="Q350">
            <v>13</v>
          </cell>
          <cell r="R350">
            <v>0</v>
          </cell>
          <cell r="S350">
            <v>11</v>
          </cell>
          <cell r="T350">
            <v>1</v>
          </cell>
          <cell r="AL350">
            <v>7.9552250725969174</v>
          </cell>
          <cell r="CB350" t="str">
            <v>http://filesforprogress.org/datasets/2019/12/de/VITMS-de.pdf</v>
          </cell>
        </row>
        <row r="351">
          <cell r="D351" t="str">
            <v>Victory Research</v>
          </cell>
          <cell r="F351" t="str">
            <v>Illinois</v>
          </cell>
          <cell r="G351" t="str">
            <v>B/C</v>
          </cell>
          <cell r="I351">
            <v>43794</v>
          </cell>
          <cell r="J351">
            <v>1200</v>
          </cell>
          <cell r="K351" t="str">
            <v>lv</v>
          </cell>
          <cell r="L351">
            <v>23.2</v>
          </cell>
          <cell r="M351">
            <v>3.6</v>
          </cell>
          <cell r="N351">
            <v>2.2999999999999998</v>
          </cell>
          <cell r="O351">
            <v>15.9</v>
          </cell>
          <cell r="P351">
            <v>2.6</v>
          </cell>
          <cell r="Q351">
            <v>15</v>
          </cell>
          <cell r="R351">
            <v>1.8</v>
          </cell>
          <cell r="S351">
            <v>17.399999999999999</v>
          </cell>
          <cell r="T351">
            <v>1</v>
          </cell>
          <cell r="AL351">
            <v>0.68872705337725648</v>
          </cell>
          <cell r="CB351" t="str">
            <v>https://projects.fivethirtyeight.com/polls/20191202_IL.pdf</v>
          </cell>
        </row>
        <row r="352">
          <cell r="D352" t="str">
            <v>Quinnipiac University</v>
          </cell>
          <cell r="F352" t="str">
            <v>US</v>
          </cell>
          <cell r="G352" t="str">
            <v>A</v>
          </cell>
          <cell r="I352">
            <v>43794</v>
          </cell>
          <cell r="J352">
            <v>574</v>
          </cell>
          <cell r="K352" t="str">
            <v>rv</v>
          </cell>
          <cell r="L352">
            <v>24</v>
          </cell>
          <cell r="M352">
            <v>3</v>
          </cell>
          <cell r="N352">
            <v>2</v>
          </cell>
          <cell r="O352">
            <v>16</v>
          </cell>
          <cell r="P352">
            <v>3</v>
          </cell>
          <cell r="Q352">
            <v>13</v>
          </cell>
          <cell r="R352">
            <v>0</v>
          </cell>
          <cell r="S352">
            <v>14</v>
          </cell>
          <cell r="T352">
            <v>2</v>
          </cell>
          <cell r="AL352">
            <v>4.4247054850007156E-2</v>
          </cell>
          <cell r="CB352" t="str">
            <v>https://poll.qu.edu/national/release-detail?ReleaseID=3650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43791</v>
          </cell>
          <cell r="J353">
            <v>589</v>
          </cell>
          <cell r="K353" t="str">
            <v>rv</v>
          </cell>
          <cell r="L353">
            <v>23</v>
          </cell>
          <cell r="M353">
            <v>0</v>
          </cell>
          <cell r="N353">
            <v>0</v>
          </cell>
          <cell r="O353">
            <v>9</v>
          </cell>
          <cell r="P353">
            <v>2</v>
          </cell>
          <cell r="Q353">
            <v>16</v>
          </cell>
          <cell r="R353">
            <v>2</v>
          </cell>
          <cell r="S353">
            <v>13</v>
          </cell>
          <cell r="T353">
            <v>6</v>
          </cell>
          <cell r="AL353">
            <v>1.1518101196943313E-3</v>
          </cell>
          <cell r="CB353" t="str">
            <v>https://twitter.com/Cmkahn/status/1220734596490452993</v>
          </cell>
        </row>
        <row r="354">
          <cell r="D354" t="str">
            <v>SSRS</v>
          </cell>
          <cell r="F354" t="str">
            <v>US</v>
          </cell>
          <cell r="G354" t="str">
            <v>A/B</v>
          </cell>
          <cell r="I354">
            <v>43793</v>
          </cell>
          <cell r="J354">
            <v>431</v>
          </cell>
          <cell r="K354" t="str">
            <v>rv</v>
          </cell>
          <cell r="L354">
            <v>35</v>
          </cell>
          <cell r="M354">
            <v>0</v>
          </cell>
          <cell r="N354">
            <v>0</v>
          </cell>
          <cell r="O354">
            <v>17</v>
          </cell>
          <cell r="P354">
            <v>0</v>
          </cell>
          <cell r="Q354">
            <v>23</v>
          </cell>
          <cell r="R354">
            <v>0</v>
          </cell>
          <cell r="S354">
            <v>20</v>
          </cell>
          <cell r="T354">
            <v>0</v>
          </cell>
          <cell r="AL354">
            <v>0</v>
          </cell>
          <cell r="CB354" t="str">
            <v>https://assets.documentcloud.org/documents/6561700/REL13B-2020.pdf</v>
          </cell>
        </row>
        <row r="355">
          <cell r="D355" t="str">
            <v>SSRS</v>
          </cell>
          <cell r="F355" t="str">
            <v>US</v>
          </cell>
          <cell r="G355" t="str">
            <v>A/B</v>
          </cell>
          <cell r="I355">
            <v>43793</v>
          </cell>
          <cell r="J355">
            <v>431</v>
          </cell>
          <cell r="K355" t="str">
            <v>rv</v>
          </cell>
          <cell r="L355">
            <v>28</v>
          </cell>
          <cell r="M355">
            <v>3</v>
          </cell>
          <cell r="N355">
            <v>2</v>
          </cell>
          <cell r="O355">
            <v>11</v>
          </cell>
          <cell r="P355">
            <v>2</v>
          </cell>
          <cell r="Q355">
            <v>17</v>
          </cell>
          <cell r="R355">
            <v>3</v>
          </cell>
          <cell r="S355">
            <v>14</v>
          </cell>
          <cell r="T355">
            <v>3</v>
          </cell>
          <cell r="AL355">
            <v>0.22166677159792308</v>
          </cell>
          <cell r="CB355" t="str">
            <v>https://assets.documentcloud.org/documents/6561700/REL13B-2020.pdf</v>
          </cell>
        </row>
        <row r="356">
          <cell r="D356" t="str">
            <v>Suffolk University</v>
          </cell>
          <cell r="F356" t="str">
            <v>New Hampshire</v>
          </cell>
          <cell r="G356" t="str">
            <v>A-</v>
          </cell>
          <cell r="I356">
            <v>43793</v>
          </cell>
          <cell r="J356">
            <v>500</v>
          </cell>
          <cell r="K356" t="str">
            <v>lv</v>
          </cell>
          <cell r="L356">
            <v>12</v>
          </cell>
          <cell r="M356">
            <v>0</v>
          </cell>
          <cell r="N356">
            <v>2.2000000000000002</v>
          </cell>
          <cell r="O356">
            <v>13.4</v>
          </cell>
          <cell r="P356">
            <v>1.2</v>
          </cell>
          <cell r="Q356">
            <v>15.6</v>
          </cell>
          <cell r="R356">
            <v>2</v>
          </cell>
          <cell r="S356">
            <v>13.8</v>
          </cell>
          <cell r="T356">
            <v>3.8</v>
          </cell>
          <cell r="AL356">
            <v>1.0310994049667314E-2</v>
          </cell>
          <cell r="CB356" t="str">
            <v>https://www.suffolk.edu/-/media/suffolk/documents/academics/research-at-suffolk/suprc/polls/new-hampshire/2019/11_26_2019_marginals_pdftxt.pdf</v>
          </cell>
        </row>
        <row r="357">
          <cell r="D357" t="str">
            <v>Morning Consult</v>
          </cell>
          <cell r="F357" t="str">
            <v>US</v>
          </cell>
          <cell r="G357" t="str">
            <v>B/C</v>
          </cell>
          <cell r="I357">
            <v>43793</v>
          </cell>
          <cell r="J357">
            <v>8102</v>
          </cell>
          <cell r="K357" t="str">
            <v>lv</v>
          </cell>
          <cell r="L357">
            <v>30</v>
          </cell>
          <cell r="M357">
            <v>2</v>
          </cell>
          <cell r="N357">
            <v>2</v>
          </cell>
          <cell r="O357">
            <v>9</v>
          </cell>
          <cell r="P357">
            <v>2</v>
          </cell>
          <cell r="Q357">
            <v>21</v>
          </cell>
          <cell r="R357">
            <v>2</v>
          </cell>
          <cell r="S357">
            <v>15</v>
          </cell>
          <cell r="T357">
            <v>4</v>
          </cell>
          <cell r="AL357">
            <v>2.9175365688612993E-3</v>
          </cell>
          <cell r="CB357" t="str">
            <v>https://morningconsult.com/2020-democratic-primary/</v>
          </cell>
        </row>
        <row r="358">
          <cell r="D358" t="str">
            <v>Ipsos</v>
          </cell>
          <cell r="F358" t="str">
            <v>US</v>
          </cell>
          <cell r="G358" t="str">
            <v>B+</v>
          </cell>
          <cell r="I358">
            <v>43791</v>
          </cell>
          <cell r="J358">
            <v>698</v>
          </cell>
          <cell r="K358" t="str">
            <v>a</v>
          </cell>
          <cell r="L358">
            <v>21</v>
          </cell>
          <cell r="M358">
            <v>0</v>
          </cell>
          <cell r="N358">
            <v>1</v>
          </cell>
          <cell r="O358">
            <v>7</v>
          </cell>
          <cell r="P358">
            <v>2</v>
          </cell>
          <cell r="Q358">
            <v>17</v>
          </cell>
          <cell r="R358">
            <v>2</v>
          </cell>
          <cell r="S358">
            <v>11</v>
          </cell>
          <cell r="T358">
            <v>5</v>
          </cell>
          <cell r="AL358">
            <v>0</v>
          </cell>
          <cell r="CB358" t="str">
            <v>https://projects.fivethirtyeight.com/polls/20191127_National.pdf</v>
          </cell>
        </row>
        <row r="359">
          <cell r="D359" t="str">
            <v>SurveyUSA</v>
          </cell>
          <cell r="F359" t="str">
            <v>California</v>
          </cell>
          <cell r="G359" t="str">
            <v>A</v>
          </cell>
          <cell r="I359">
            <v>43791</v>
          </cell>
          <cell r="J359">
            <v>558</v>
          </cell>
          <cell r="K359" t="str">
            <v>lv</v>
          </cell>
          <cell r="L359">
            <v>28</v>
          </cell>
          <cell r="M359">
            <v>3</v>
          </cell>
          <cell r="N359">
            <v>3</v>
          </cell>
          <cell r="O359">
            <v>8</v>
          </cell>
          <cell r="P359">
            <v>1</v>
          </cell>
          <cell r="Q359">
            <v>18</v>
          </cell>
          <cell r="R359">
            <v>3</v>
          </cell>
          <cell r="S359">
            <v>13</v>
          </cell>
          <cell r="T359">
            <v>5</v>
          </cell>
          <cell r="AL359">
            <v>0.3767467549268137</v>
          </cell>
          <cell r="CB359" t="str">
            <v>http://www.surveyusa.com/client/PollReport.aspx?g=bdcd277b-f00f-48eb-a393-bf59bb2a0fab</v>
          </cell>
        </row>
        <row r="360">
          <cell r="D360" t="str">
            <v>SurveyUSA</v>
          </cell>
          <cell r="F360" t="str">
            <v>California</v>
          </cell>
          <cell r="G360" t="str">
            <v>A</v>
          </cell>
          <cell r="I360">
            <v>43791</v>
          </cell>
          <cell r="J360">
            <v>558</v>
          </cell>
          <cell r="K360" t="str">
            <v>lv</v>
          </cell>
          <cell r="L360">
            <v>30</v>
          </cell>
          <cell r="M360">
            <v>0</v>
          </cell>
          <cell r="N360">
            <v>3</v>
          </cell>
          <cell r="O360">
            <v>9</v>
          </cell>
          <cell r="P360">
            <v>1</v>
          </cell>
          <cell r="Q360">
            <v>19</v>
          </cell>
          <cell r="R360">
            <v>2</v>
          </cell>
          <cell r="S360">
            <v>13</v>
          </cell>
          <cell r="T360">
            <v>4</v>
          </cell>
          <cell r="AL360">
            <v>0</v>
          </cell>
          <cell r="CB360" t="str">
            <v>http://www.surveyusa.com/client/PollReport.aspx?g=bdcd277b-f00f-48eb-a393-bf59bb2a0fab</v>
          </cell>
        </row>
        <row r="361">
          <cell r="D361" t="str">
            <v>SocialSphere</v>
          </cell>
          <cell r="F361" t="str">
            <v>US</v>
          </cell>
          <cell r="G361" t="str">
            <v>B/C</v>
          </cell>
          <cell r="I361">
            <v>43790</v>
          </cell>
          <cell r="J361">
            <v>987</v>
          </cell>
          <cell r="K361" t="str">
            <v>lv</v>
          </cell>
          <cell r="L361">
            <v>30</v>
          </cell>
          <cell r="M361">
            <v>2</v>
          </cell>
          <cell r="N361">
            <v>2</v>
          </cell>
          <cell r="O361">
            <v>6</v>
          </cell>
          <cell r="P361">
            <v>1</v>
          </cell>
          <cell r="Q361">
            <v>23</v>
          </cell>
          <cell r="R361">
            <v>2</v>
          </cell>
          <cell r="S361">
            <v>12</v>
          </cell>
          <cell r="T361">
            <v>4</v>
          </cell>
          <cell r="AL361">
            <v>4.8546685683220563</v>
          </cell>
          <cell r="CB361" t="str">
            <v>https://www.realclearpolitics.com/docs/EWTN_Topline.pdf</v>
          </cell>
        </row>
        <row r="362">
          <cell r="D362" t="str">
            <v>SurveyUSA</v>
          </cell>
          <cell r="F362" t="str">
            <v>US</v>
          </cell>
          <cell r="G362" t="str">
            <v>A</v>
          </cell>
          <cell r="I362">
            <v>43790</v>
          </cell>
          <cell r="J362">
            <v>1088</v>
          </cell>
          <cell r="K362" t="str">
            <v>lv</v>
          </cell>
          <cell r="L362">
            <v>30</v>
          </cell>
          <cell r="M362">
            <v>3</v>
          </cell>
          <cell r="N362">
            <v>2</v>
          </cell>
          <cell r="O362">
            <v>11</v>
          </cell>
          <cell r="P362">
            <v>2</v>
          </cell>
          <cell r="Q362">
            <v>17</v>
          </cell>
          <cell r="R362">
            <v>2</v>
          </cell>
          <cell r="S362">
            <v>15</v>
          </cell>
          <cell r="T362">
            <v>4</v>
          </cell>
          <cell r="AL362">
            <v>0.54525948560455229</v>
          </cell>
          <cell r="CB362" t="str">
            <v>http://www.surveyusa.com/client/PollReport.aspx?g=1a56d146-5d59-4e5f-a9fa-78219f1ff42f</v>
          </cell>
        </row>
        <row r="363">
          <cell r="D363" t="str">
            <v>SurveyUSA</v>
          </cell>
          <cell r="F363" t="str">
            <v>US</v>
          </cell>
          <cell r="G363" t="str">
            <v>A</v>
          </cell>
          <cell r="I363">
            <v>43790</v>
          </cell>
          <cell r="J363">
            <v>1088</v>
          </cell>
          <cell r="K363" t="str">
            <v>lv</v>
          </cell>
          <cell r="L363">
            <v>32</v>
          </cell>
          <cell r="M363">
            <v>0</v>
          </cell>
          <cell r="N363">
            <v>2</v>
          </cell>
          <cell r="O363">
            <v>12</v>
          </cell>
          <cell r="P363">
            <v>2</v>
          </cell>
          <cell r="Q363">
            <v>17</v>
          </cell>
          <cell r="R363">
            <v>2</v>
          </cell>
          <cell r="S363">
            <v>16</v>
          </cell>
          <cell r="T363">
            <v>4</v>
          </cell>
          <cell r="AL363">
            <v>0</v>
          </cell>
          <cell r="CB363" t="str">
            <v>http://www.surveyusa.com/client/PollReport.aspx?g=1a56d146-5d59-4e5f-a9fa-78219f1ff42f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43789</v>
          </cell>
          <cell r="J364">
            <v>1142</v>
          </cell>
          <cell r="K364" t="str">
            <v>lv</v>
          </cell>
          <cell r="L364">
            <v>22</v>
          </cell>
          <cell r="M364">
            <v>1</v>
          </cell>
          <cell r="N364">
            <v>1</v>
          </cell>
          <cell r="O364">
            <v>14</v>
          </cell>
          <cell r="P364">
            <v>2</v>
          </cell>
          <cell r="Q364">
            <v>23</v>
          </cell>
          <cell r="R364">
            <v>0</v>
          </cell>
          <cell r="S364">
            <v>23</v>
          </cell>
          <cell r="T364">
            <v>4</v>
          </cell>
          <cell r="AL364">
            <v>3.6241707193339487</v>
          </cell>
          <cell r="CB364" t="str">
            <v>https://www.electionscience.org/press-releases/new-poll-74-of-democratic-primary-voters-would-support-warren-for-president/</v>
          </cell>
        </row>
        <row r="365">
          <cell r="D365" t="str">
            <v>Emerson College</v>
          </cell>
          <cell r="F365" t="str">
            <v>US</v>
          </cell>
          <cell r="G365" t="str">
            <v>B-</v>
          </cell>
          <cell r="I365">
            <v>43789</v>
          </cell>
          <cell r="J365">
            <v>468</v>
          </cell>
          <cell r="K365" t="str">
            <v>lv</v>
          </cell>
          <cell r="L365">
            <v>27.4</v>
          </cell>
          <cell r="M365">
            <v>0.8</v>
          </cell>
          <cell r="N365">
            <v>0.7</v>
          </cell>
          <cell r="O365">
            <v>7.4</v>
          </cell>
          <cell r="P365">
            <v>1.4</v>
          </cell>
          <cell r="Q365">
            <v>26.5</v>
          </cell>
          <cell r="R365">
            <v>1.7</v>
          </cell>
          <cell r="S365">
            <v>19.5</v>
          </cell>
          <cell r="T365">
            <v>4</v>
          </cell>
          <cell r="AL365">
            <v>6.2225662489037332E-2</v>
          </cell>
          <cell r="CB365" t="str">
            <v>http://emersonpolling.com/2019/11/21/november-national-poll-support-for-impeachment-declines-biden-and-sanders-lead-democratic-primary/</v>
          </cell>
        </row>
        <row r="366">
          <cell r="D366" t="str">
            <v>Civiqs</v>
          </cell>
          <cell r="F366" t="str">
            <v>Iowa</v>
          </cell>
          <cell r="G366">
            <v>0</v>
          </cell>
          <cell r="I366">
            <v>43788</v>
          </cell>
          <cell r="J366">
            <v>614</v>
          </cell>
          <cell r="K366" t="str">
            <v>lv</v>
          </cell>
          <cell r="L366">
            <v>12</v>
          </cell>
          <cell r="M366">
            <v>1</v>
          </cell>
          <cell r="N366">
            <v>1</v>
          </cell>
          <cell r="O366">
            <v>26</v>
          </cell>
          <cell r="P366">
            <v>5</v>
          </cell>
          <cell r="Q366">
            <v>18</v>
          </cell>
          <cell r="R366">
            <v>2</v>
          </cell>
          <cell r="S366">
            <v>19</v>
          </cell>
          <cell r="T366">
            <v>4</v>
          </cell>
          <cell r="AL366">
            <v>2.2981735112889042E-2</v>
          </cell>
          <cell r="CB366" t="str">
            <v>https://civiqs.com/documents/Civiqs_ISU_banner_book_2019_11.pdf</v>
          </cell>
        </row>
        <row r="367">
          <cell r="D367" t="str">
            <v>YouGov</v>
          </cell>
          <cell r="F367" t="str">
            <v>US</v>
          </cell>
          <cell r="G367" t="str">
            <v>B-</v>
          </cell>
          <cell r="I367">
            <v>43788</v>
          </cell>
          <cell r="J367">
            <v>586</v>
          </cell>
          <cell r="K367" t="str">
            <v>lv</v>
          </cell>
          <cell r="L367">
            <v>30</v>
          </cell>
          <cell r="M367">
            <v>0</v>
          </cell>
          <cell r="N367">
            <v>1</v>
          </cell>
          <cell r="O367">
            <v>9</v>
          </cell>
          <cell r="P367">
            <v>2</v>
          </cell>
          <cell r="Q367">
            <v>12</v>
          </cell>
          <cell r="R367">
            <v>1</v>
          </cell>
          <cell r="S367">
            <v>22</v>
          </cell>
          <cell r="T367">
            <v>2</v>
          </cell>
          <cell r="AL367">
            <v>1.1568564861759914E-4</v>
          </cell>
          <cell r="CB367" t="str">
            <v>https://d25d2506sfb94s.cloudfront.net/cumulus_uploads/document/u9tu99dui5/econTabReport.pdf</v>
          </cell>
        </row>
        <row r="368">
          <cell r="D368" t="str">
            <v>Siena College</v>
          </cell>
          <cell r="F368" t="str">
            <v>New York</v>
          </cell>
          <cell r="G368" t="str">
            <v>A-</v>
          </cell>
          <cell r="I368">
            <v>43787</v>
          </cell>
          <cell r="J368">
            <v>380</v>
          </cell>
          <cell r="K368" t="str">
            <v>rv</v>
          </cell>
          <cell r="L368">
            <v>24</v>
          </cell>
          <cell r="M368">
            <v>0</v>
          </cell>
          <cell r="N368">
            <v>2</v>
          </cell>
          <cell r="O368">
            <v>5</v>
          </cell>
          <cell r="P368">
            <v>1</v>
          </cell>
          <cell r="Q368">
            <v>13</v>
          </cell>
          <cell r="R368">
            <v>0</v>
          </cell>
          <cell r="S368">
            <v>14</v>
          </cell>
          <cell r="T368">
            <v>2</v>
          </cell>
          <cell r="AL368">
            <v>0.69397602816489479</v>
          </cell>
          <cell r="CB368" t="str">
            <v>https://scri.siena.edu/wp-content/uploads/2019/11/SNY1119-Crosstabs.pdf</v>
          </cell>
        </row>
        <row r="369">
          <cell r="D369" t="str">
            <v>Swayable</v>
          </cell>
          <cell r="F369" t="str">
            <v>US</v>
          </cell>
          <cell r="G369">
            <v>0</v>
          </cell>
          <cell r="I369">
            <v>43787</v>
          </cell>
          <cell r="J369">
            <v>1787</v>
          </cell>
          <cell r="K369" t="str">
            <v>lv</v>
          </cell>
          <cell r="L369">
            <v>30.3</v>
          </cell>
          <cell r="M369">
            <v>0</v>
          </cell>
          <cell r="N369">
            <v>1.8</v>
          </cell>
          <cell r="O369">
            <v>7.2</v>
          </cell>
          <cell r="P369">
            <v>2</v>
          </cell>
          <cell r="Q369">
            <v>17.399999999999999</v>
          </cell>
          <cell r="R369">
            <v>2.2999999999999998</v>
          </cell>
          <cell r="S369">
            <v>17.5</v>
          </cell>
          <cell r="T369">
            <v>3.7</v>
          </cell>
          <cell r="AL369">
            <v>4.0190769931397732</v>
          </cell>
          <cell r="CB369" t="str">
            <v>https://swayable.com/insights/primaries2019</v>
          </cell>
        </row>
        <row r="370">
          <cell r="D370" t="str">
            <v>Swayable</v>
          </cell>
          <cell r="F370" t="str">
            <v>US</v>
          </cell>
          <cell r="G370">
            <v>0</v>
          </cell>
          <cell r="I370">
            <v>43787</v>
          </cell>
          <cell r="J370">
            <v>3709</v>
          </cell>
          <cell r="K370" t="str">
            <v>a</v>
          </cell>
          <cell r="L370">
            <v>27.2</v>
          </cell>
          <cell r="M370">
            <v>0</v>
          </cell>
          <cell r="N370">
            <v>1.9</v>
          </cell>
          <cell r="O370">
            <v>6</v>
          </cell>
          <cell r="P370">
            <v>1.8</v>
          </cell>
          <cell r="Q370">
            <v>19.899999999999999</v>
          </cell>
          <cell r="R370">
            <v>2.1</v>
          </cell>
          <cell r="S370">
            <v>14.5</v>
          </cell>
          <cell r="T370">
            <v>4.5</v>
          </cell>
          <cell r="AL370">
            <v>0</v>
          </cell>
          <cell r="CB370" t="str">
            <v>https://swayable.com/insights/primaries2019</v>
          </cell>
        </row>
        <row r="371">
          <cell r="D371" t="str">
            <v>SurveyUSA</v>
          </cell>
          <cell r="F371" t="str">
            <v>Georgia</v>
          </cell>
          <cell r="G371" t="str">
            <v>A</v>
          </cell>
          <cell r="I371">
            <v>43787</v>
          </cell>
          <cell r="J371">
            <v>536</v>
          </cell>
          <cell r="K371" t="str">
            <v>lv</v>
          </cell>
          <cell r="L371">
            <v>36</v>
          </cell>
          <cell r="M371">
            <v>6</v>
          </cell>
          <cell r="N371">
            <v>0</v>
          </cell>
          <cell r="O371">
            <v>7</v>
          </cell>
          <cell r="P371">
            <v>0</v>
          </cell>
          <cell r="Q371">
            <v>17</v>
          </cell>
          <cell r="R371">
            <v>0</v>
          </cell>
          <cell r="S371">
            <v>14</v>
          </cell>
          <cell r="T371">
            <v>0</v>
          </cell>
          <cell r="AL371">
            <v>7.7496626936037138</v>
          </cell>
          <cell r="CB371" t="str">
            <v>http://www.surveyusa.com/client/PollReport.aspx?g=128c319e-4d47-4e41-827c-c67900e8414b</v>
          </cell>
        </row>
        <row r="372">
          <cell r="D372" t="str">
            <v>SurveyUSA</v>
          </cell>
          <cell r="F372" t="str">
            <v>Georgia</v>
          </cell>
          <cell r="G372" t="str">
            <v>A</v>
          </cell>
          <cell r="I372">
            <v>43787</v>
          </cell>
          <cell r="J372">
            <v>536</v>
          </cell>
          <cell r="K372" t="str">
            <v>lv</v>
          </cell>
          <cell r="L372">
            <v>39</v>
          </cell>
          <cell r="M372">
            <v>0</v>
          </cell>
          <cell r="N372">
            <v>0</v>
          </cell>
          <cell r="O372">
            <v>7</v>
          </cell>
          <cell r="P372">
            <v>0</v>
          </cell>
          <cell r="Q372">
            <v>18</v>
          </cell>
          <cell r="R372">
            <v>0</v>
          </cell>
          <cell r="S372">
            <v>14</v>
          </cell>
          <cell r="T372">
            <v>0</v>
          </cell>
          <cell r="AL372">
            <v>0</v>
          </cell>
          <cell r="CB372" t="str">
            <v>http://www.surveyusa.com/client/PollReport.aspx?g=128c319e-4d47-4e41-827c-c67900e8414b</v>
          </cell>
        </row>
        <row r="373">
          <cell r="D373" t="str">
            <v>St. Anselm</v>
          </cell>
          <cell r="F373" t="str">
            <v>New Hampshire</v>
          </cell>
          <cell r="G373">
            <v>0</v>
          </cell>
          <cell r="I373">
            <v>43787</v>
          </cell>
          <cell r="J373">
            <v>255</v>
          </cell>
          <cell r="K373" t="str">
            <v>lv</v>
          </cell>
          <cell r="L373">
            <v>15</v>
          </cell>
          <cell r="M373">
            <v>0</v>
          </cell>
          <cell r="N373">
            <v>3</v>
          </cell>
          <cell r="O373">
            <v>25</v>
          </cell>
          <cell r="P373">
            <v>6</v>
          </cell>
          <cell r="Q373">
            <v>9</v>
          </cell>
          <cell r="R373">
            <v>5</v>
          </cell>
          <cell r="S373">
            <v>15</v>
          </cell>
          <cell r="T373">
            <v>2</v>
          </cell>
          <cell r="AL373">
            <v>0.24617654930853139</v>
          </cell>
          <cell r="CB373" t="str">
            <v>https://www.anselm.edu/sites/default/files/Documents/NHIOP/Polls/1119%20Topline%20Summary.pdf</v>
          </cell>
        </row>
        <row r="374">
          <cell r="D374" t="str">
            <v>Marquette University Law School</v>
          </cell>
          <cell r="F374" t="str">
            <v>Wisconsin</v>
          </cell>
          <cell r="G374" t="str">
            <v>A/B</v>
          </cell>
          <cell r="I374">
            <v>43786</v>
          </cell>
          <cell r="J374">
            <v>340</v>
          </cell>
          <cell r="K374" t="str">
            <v>lv</v>
          </cell>
          <cell r="L374">
            <v>30</v>
          </cell>
          <cell r="M374">
            <v>0</v>
          </cell>
          <cell r="N374">
            <v>3</v>
          </cell>
          <cell r="O374">
            <v>13</v>
          </cell>
          <cell r="P374">
            <v>3</v>
          </cell>
          <cell r="Q374">
            <v>17</v>
          </cell>
          <cell r="R374">
            <v>1</v>
          </cell>
          <cell r="S374">
            <v>15</v>
          </cell>
          <cell r="T374">
            <v>2</v>
          </cell>
          <cell r="AL374">
            <v>8.1496960519375966E-2</v>
          </cell>
          <cell r="CB374" t="str">
            <v>https://law.marquette.edu/poll/wp-content/uploads/2019/11/MLSP55Toplines.pdf</v>
          </cell>
        </row>
        <row r="375">
          <cell r="D375" t="str">
            <v>Morning Consult</v>
          </cell>
          <cell r="F375" t="str">
            <v>US</v>
          </cell>
          <cell r="G375" t="str">
            <v>B/C</v>
          </cell>
          <cell r="I375">
            <v>43786</v>
          </cell>
          <cell r="J375">
            <v>17050</v>
          </cell>
          <cell r="K375" t="str">
            <v>lv</v>
          </cell>
          <cell r="L375">
            <v>32</v>
          </cell>
          <cell r="M375">
            <v>3</v>
          </cell>
          <cell r="N375">
            <v>2</v>
          </cell>
          <cell r="O375">
            <v>8</v>
          </cell>
          <cell r="P375">
            <v>2</v>
          </cell>
          <cell r="Q375">
            <v>20</v>
          </cell>
          <cell r="R375">
            <v>1</v>
          </cell>
          <cell r="S375">
            <v>17</v>
          </cell>
          <cell r="T375">
            <v>3</v>
          </cell>
          <cell r="AL375">
            <v>3.0729946334131838E-3</v>
          </cell>
          <cell r="CB375" t="str">
            <v>https://morningconsult.com/2020-democratic-primary/</v>
          </cell>
        </row>
        <row r="376">
          <cell r="D376" t="str">
            <v>Quinnipiac University</v>
          </cell>
          <cell r="F376" t="str">
            <v>South Carolina</v>
          </cell>
          <cell r="G376" t="str">
            <v>A</v>
          </cell>
          <cell r="I376">
            <v>43786</v>
          </cell>
          <cell r="J376">
            <v>768</v>
          </cell>
          <cell r="K376" t="str">
            <v>lv</v>
          </cell>
          <cell r="L376">
            <v>33</v>
          </cell>
          <cell r="M376">
            <v>0</v>
          </cell>
          <cell r="N376">
            <v>2</v>
          </cell>
          <cell r="O376">
            <v>6</v>
          </cell>
          <cell r="P376">
            <v>1</v>
          </cell>
          <cell r="Q376">
            <v>11</v>
          </cell>
          <cell r="R376">
            <v>5</v>
          </cell>
          <cell r="S376">
            <v>13</v>
          </cell>
          <cell r="T376">
            <v>4</v>
          </cell>
          <cell r="AL376">
            <v>11.015577384462055</v>
          </cell>
          <cell r="CB376" t="str">
            <v>https://poll.qu.edu/south-carolina/release-detail?ReleaseID=3649</v>
          </cell>
        </row>
        <row r="377">
          <cell r="D377" t="str">
            <v>Harris Insights &amp; Analytics</v>
          </cell>
          <cell r="F377" t="str">
            <v>US</v>
          </cell>
          <cell r="G377" t="str">
            <v>C+</v>
          </cell>
          <cell r="I377">
            <v>43786</v>
          </cell>
          <cell r="J377">
            <v>449</v>
          </cell>
          <cell r="K377" t="str">
            <v>rv</v>
          </cell>
          <cell r="L377">
            <v>30</v>
          </cell>
          <cell r="M377">
            <v>3</v>
          </cell>
          <cell r="N377">
            <v>1</v>
          </cell>
          <cell r="O377">
            <v>7</v>
          </cell>
          <cell r="P377">
            <v>1</v>
          </cell>
          <cell r="Q377">
            <v>18</v>
          </cell>
          <cell r="R377">
            <v>1</v>
          </cell>
          <cell r="S377">
            <v>15</v>
          </cell>
          <cell r="T377">
            <v>2</v>
          </cell>
          <cell r="AL377">
            <v>1.2936000880672779E-3</v>
          </cell>
          <cell r="CB377" t="str">
            <v>https://thehill.com/hilltv/rising/470911-sanders-reclaims-second-place-in-new-poll</v>
          </cell>
        </row>
        <row r="378">
          <cell r="D378" t="str">
            <v>Ipsos</v>
          </cell>
          <cell r="F378" t="str">
            <v>US</v>
          </cell>
          <cell r="G378" t="str">
            <v>B+</v>
          </cell>
          <cell r="I378">
            <v>43783</v>
          </cell>
          <cell r="J378">
            <v>581</v>
          </cell>
          <cell r="K378" t="str">
            <v>rv</v>
          </cell>
          <cell r="L378">
            <v>26</v>
          </cell>
          <cell r="M378">
            <v>0</v>
          </cell>
          <cell r="N378">
            <v>0</v>
          </cell>
          <cell r="O378">
            <v>6</v>
          </cell>
          <cell r="P378">
            <v>1</v>
          </cell>
          <cell r="Q378">
            <v>18</v>
          </cell>
          <cell r="R378">
            <v>1</v>
          </cell>
          <cell r="S378">
            <v>12</v>
          </cell>
          <cell r="T378">
            <v>2</v>
          </cell>
          <cell r="AL378">
            <v>7.6393094049375233E-4</v>
          </cell>
          <cell r="CB378" t="str">
            <v>https://twitter.com/Cmkahn/status/1220734596490452993</v>
          </cell>
        </row>
        <row r="379">
          <cell r="D379" t="str">
            <v>University of Texas at Tyler</v>
          </cell>
          <cell r="F379" t="str">
            <v>Texas</v>
          </cell>
          <cell r="G379" t="str">
            <v>B/C</v>
          </cell>
          <cell r="I379">
            <v>43783</v>
          </cell>
          <cell r="J379">
            <v>427</v>
          </cell>
          <cell r="K379" t="str">
            <v>rv</v>
          </cell>
          <cell r="L379">
            <v>28.1</v>
          </cell>
          <cell r="M379">
            <v>0</v>
          </cell>
          <cell r="N379">
            <v>0.5</v>
          </cell>
          <cell r="O379">
            <v>8.1</v>
          </cell>
          <cell r="P379">
            <v>1.8</v>
          </cell>
          <cell r="Q379">
            <v>18.399999999999999</v>
          </cell>
          <cell r="R379">
            <v>1.5</v>
          </cell>
          <cell r="S379">
            <v>18.600000000000001</v>
          </cell>
          <cell r="T379">
            <v>1.9</v>
          </cell>
          <cell r="AL379">
            <v>0.10304355413453248</v>
          </cell>
          <cell r="CB379" t="str">
            <v>https://projects.fivethirtyeight.com/polls/20191118_TX.pdf</v>
          </cell>
        </row>
        <row r="380">
          <cell r="D380" t="str">
            <v>Ipsos</v>
          </cell>
          <cell r="F380" t="str">
            <v>US</v>
          </cell>
          <cell r="G380" t="str">
            <v>B+</v>
          </cell>
          <cell r="I380">
            <v>43783</v>
          </cell>
          <cell r="J380">
            <v>685</v>
          </cell>
          <cell r="K380" t="str">
            <v>a</v>
          </cell>
          <cell r="L380">
            <v>19</v>
          </cell>
          <cell r="M380">
            <v>3</v>
          </cell>
          <cell r="N380">
            <v>1</v>
          </cell>
          <cell r="O380">
            <v>6</v>
          </cell>
          <cell r="P380">
            <v>1</v>
          </cell>
          <cell r="Q380">
            <v>19</v>
          </cell>
          <cell r="R380">
            <v>1</v>
          </cell>
          <cell r="S380">
            <v>13</v>
          </cell>
          <cell r="T380">
            <v>2</v>
          </cell>
          <cell r="AL380">
            <v>0</v>
          </cell>
          <cell r="CB380" t="str">
            <v>https://www.ipsos.com/sites/default/files/ct/news/documents/2019-11/topline_reuters_2020_election_tracker_11_15_2019.pdf</v>
          </cell>
        </row>
        <row r="381">
          <cell r="D381" t="str">
            <v>Ipsos</v>
          </cell>
          <cell r="F381" t="str">
            <v>US</v>
          </cell>
          <cell r="G381" t="str">
            <v>B+</v>
          </cell>
          <cell r="I381">
            <v>43783</v>
          </cell>
          <cell r="J381">
            <v>702</v>
          </cell>
          <cell r="K381" t="str">
            <v>a</v>
          </cell>
          <cell r="L381">
            <v>23</v>
          </cell>
          <cell r="M381">
            <v>0</v>
          </cell>
          <cell r="N381">
            <v>2</v>
          </cell>
          <cell r="O381">
            <v>6</v>
          </cell>
          <cell r="P381">
            <v>1</v>
          </cell>
          <cell r="Q381">
            <v>18</v>
          </cell>
          <cell r="R381">
            <v>1</v>
          </cell>
          <cell r="S381">
            <v>11</v>
          </cell>
          <cell r="T381">
            <v>2</v>
          </cell>
          <cell r="AL381">
            <v>0</v>
          </cell>
          <cell r="CB381" t="str">
            <v>https://www.ipsos.com/sites/default/files/ct/news/documents/2019-11/topline_reuters_2020_election_tracker_11_15_2019.pdf</v>
          </cell>
        </row>
        <row r="382">
          <cell r="D382" t="str">
            <v>University of North Florida</v>
          </cell>
          <cell r="F382" t="str">
            <v>South Carolina</v>
          </cell>
          <cell r="G382" t="str">
            <v>A/B</v>
          </cell>
          <cell r="I382">
            <v>43782</v>
          </cell>
          <cell r="J382">
            <v>436</v>
          </cell>
          <cell r="K382" t="str">
            <v>lv</v>
          </cell>
          <cell r="L382">
            <v>36</v>
          </cell>
          <cell r="M382">
            <v>1</v>
          </cell>
          <cell r="N382">
            <v>2</v>
          </cell>
          <cell r="O382">
            <v>3</v>
          </cell>
          <cell r="P382">
            <v>1</v>
          </cell>
          <cell r="Q382">
            <v>10</v>
          </cell>
          <cell r="R382">
            <v>8</v>
          </cell>
          <cell r="S382">
            <v>10</v>
          </cell>
          <cell r="T382">
            <v>1</v>
          </cell>
          <cell r="AL382">
            <v>5.9286290975152527</v>
          </cell>
          <cell r="CB382" t="str">
            <v>https://www.unf.edu/uploadedFiles/aa/coas/porl/Final%20Press%20Nov%2018.pdf</v>
          </cell>
        </row>
        <row r="383">
          <cell r="D383" t="str">
            <v>YouGov</v>
          </cell>
          <cell r="F383" t="str">
            <v>South Carolina</v>
          </cell>
          <cell r="G383" t="str">
            <v>B-</v>
          </cell>
          <cell r="I383">
            <v>43782</v>
          </cell>
          <cell r="J383">
            <v>877</v>
          </cell>
          <cell r="K383" t="str">
            <v>lv</v>
          </cell>
          <cell r="L383">
            <v>45</v>
          </cell>
          <cell r="M383">
            <v>0</v>
          </cell>
          <cell r="N383">
            <v>2</v>
          </cell>
          <cell r="O383">
            <v>8</v>
          </cell>
          <cell r="P383">
            <v>1</v>
          </cell>
          <cell r="Q383">
            <v>15</v>
          </cell>
          <cell r="R383">
            <v>2</v>
          </cell>
          <cell r="S383">
            <v>17</v>
          </cell>
          <cell r="T383">
            <v>0</v>
          </cell>
          <cell r="AL383">
            <v>7.2074565072218322E-2</v>
          </cell>
          <cell r="CB383" t="str">
            <v>https://drive.google.com/file/d/18LZNu8nrKO8zvVKbrdkagjcbZaYN_uW5/view</v>
          </cell>
        </row>
        <row r="384">
          <cell r="D384" t="str">
            <v>YouGov</v>
          </cell>
          <cell r="F384" t="str">
            <v>Nevada</v>
          </cell>
          <cell r="G384" t="str">
            <v>B-</v>
          </cell>
          <cell r="I384">
            <v>43782</v>
          </cell>
          <cell r="J384">
            <v>626</v>
          </cell>
          <cell r="K384" t="str">
            <v>lv</v>
          </cell>
          <cell r="L384">
            <v>33</v>
          </cell>
          <cell r="M384">
            <v>0</v>
          </cell>
          <cell r="N384">
            <v>2</v>
          </cell>
          <cell r="O384">
            <v>9</v>
          </cell>
          <cell r="P384">
            <v>2</v>
          </cell>
          <cell r="Q384">
            <v>23</v>
          </cell>
          <cell r="R384">
            <v>2</v>
          </cell>
          <cell r="S384">
            <v>21</v>
          </cell>
          <cell r="T384">
            <v>1</v>
          </cell>
          <cell r="AL384">
            <v>3.9942761033681484</v>
          </cell>
          <cell r="CB384" t="str">
            <v>https://drive.google.com/file/d/1jgKZ5VeYaiRia45NZeDD9DLOnHUgscCV/view</v>
          </cell>
        </row>
        <row r="385">
          <cell r="D385" t="str">
            <v>YouGov</v>
          </cell>
          <cell r="F385" t="str">
            <v>New Hampshire</v>
          </cell>
          <cell r="G385" t="str">
            <v>B-</v>
          </cell>
          <cell r="I385">
            <v>43782</v>
          </cell>
          <cell r="J385">
            <v>510</v>
          </cell>
          <cell r="K385" t="str">
            <v>lv</v>
          </cell>
          <cell r="L385">
            <v>22</v>
          </cell>
          <cell r="M385">
            <v>0</v>
          </cell>
          <cell r="N385">
            <v>1</v>
          </cell>
          <cell r="O385">
            <v>16</v>
          </cell>
          <cell r="P385">
            <v>3</v>
          </cell>
          <cell r="Q385">
            <v>20</v>
          </cell>
          <cell r="R385">
            <v>1</v>
          </cell>
          <cell r="S385">
            <v>31</v>
          </cell>
          <cell r="T385">
            <v>1</v>
          </cell>
          <cell r="AL385">
            <v>5.7181164666069526E-2</v>
          </cell>
          <cell r="CB385" t="str">
            <v>https://drive.google.com/file/d/1_pubOi7tGP9BOHHNbNj3XLtMXxOUheSd/view</v>
          </cell>
        </row>
        <row r="386">
          <cell r="D386" t="str">
            <v>YouGov</v>
          </cell>
          <cell r="F386" t="str">
            <v>Iowa</v>
          </cell>
          <cell r="G386" t="str">
            <v>B-</v>
          </cell>
          <cell r="I386">
            <v>43782</v>
          </cell>
          <cell r="J386">
            <v>718</v>
          </cell>
          <cell r="K386" t="str">
            <v>lv</v>
          </cell>
          <cell r="L386">
            <v>22</v>
          </cell>
          <cell r="M386">
            <v>0</v>
          </cell>
          <cell r="N386">
            <v>1</v>
          </cell>
          <cell r="O386">
            <v>21</v>
          </cell>
          <cell r="P386">
            <v>5</v>
          </cell>
          <cell r="Q386">
            <v>22</v>
          </cell>
          <cell r="R386">
            <v>2</v>
          </cell>
          <cell r="S386">
            <v>18</v>
          </cell>
          <cell r="T386">
            <v>1</v>
          </cell>
          <cell r="AL386">
            <v>0.15685614704732756</v>
          </cell>
          <cell r="CB386" t="str">
            <v>https://drive.google.com/file/d/13afQpotpd1MwwjjjoegtFv-tRtQ6tQbO/view</v>
          </cell>
        </row>
        <row r="387">
          <cell r="D387" t="str">
            <v>Selzer &amp; Co.</v>
          </cell>
          <cell r="F387" t="str">
            <v>Iowa</v>
          </cell>
          <cell r="G387" t="str">
            <v>A+</v>
          </cell>
          <cell r="I387">
            <v>43782</v>
          </cell>
          <cell r="J387">
            <v>500</v>
          </cell>
          <cell r="K387" t="str">
            <v>lv</v>
          </cell>
          <cell r="L387">
            <v>15</v>
          </cell>
          <cell r="M387">
            <v>2</v>
          </cell>
          <cell r="N387">
            <v>3</v>
          </cell>
          <cell r="O387">
            <v>25</v>
          </cell>
          <cell r="P387">
            <v>6</v>
          </cell>
          <cell r="Q387">
            <v>15</v>
          </cell>
          <cell r="R387">
            <v>3</v>
          </cell>
          <cell r="S387">
            <v>16</v>
          </cell>
          <cell r="T387">
            <v>3</v>
          </cell>
          <cell r="AL387">
            <v>1.3466584619885111</v>
          </cell>
          <cell r="CB387" t="str">
            <v>https://cdn.cnn.com/cnn/2019/images/11/16/rel4a_ia.pdf</v>
          </cell>
        </row>
        <row r="388">
          <cell r="D388" t="str">
            <v>Fox News/Beacon Research/Shaw &amp; Co. Research</v>
          </cell>
          <cell r="F388" t="str">
            <v>Nevada</v>
          </cell>
          <cell r="G388" t="str">
            <v>A-</v>
          </cell>
          <cell r="I388">
            <v>43782</v>
          </cell>
          <cell r="J388">
            <v>627</v>
          </cell>
          <cell r="K388" t="str">
            <v>lv</v>
          </cell>
          <cell r="L388">
            <v>24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18</v>
          </cell>
          <cell r="R388">
            <v>5</v>
          </cell>
          <cell r="S388">
            <v>18</v>
          </cell>
          <cell r="T388">
            <v>3</v>
          </cell>
          <cell r="AL388">
            <v>0.9663111265201848</v>
          </cell>
          <cell r="CB388" t="str">
            <v>https://www.scribd.com/document/435041220/Fox-News-Poll-Joe-Biden-November-10-13-2019</v>
          </cell>
        </row>
        <row r="389">
          <cell r="D389" t="str">
            <v>Fox News/Beacon Research/Shaw &amp; Co. Research</v>
          </cell>
          <cell r="F389" t="str">
            <v>North Carolina</v>
          </cell>
          <cell r="G389" t="str">
            <v>A-</v>
          </cell>
          <cell r="I389">
            <v>43782</v>
          </cell>
          <cell r="J389">
            <v>669</v>
          </cell>
          <cell r="K389" t="str">
            <v>lv</v>
          </cell>
          <cell r="L389">
            <v>37</v>
          </cell>
          <cell r="M389">
            <v>0</v>
          </cell>
          <cell r="N389">
            <v>2</v>
          </cell>
          <cell r="O389">
            <v>6</v>
          </cell>
          <cell r="P389">
            <v>1</v>
          </cell>
          <cell r="Q389">
            <v>14</v>
          </cell>
          <cell r="R389">
            <v>2</v>
          </cell>
          <cell r="S389">
            <v>15</v>
          </cell>
          <cell r="T389">
            <v>2</v>
          </cell>
          <cell r="AL389">
            <v>7.9991933774044348</v>
          </cell>
          <cell r="CB389" t="str">
            <v>https://www.scribd.com/document/435038869/Fox-News-Poll-North-Carolina-November-10-13-2019</v>
          </cell>
        </row>
        <row r="390">
          <cell r="D390" t="str">
            <v>Public Policy Institute of California</v>
          </cell>
          <cell r="F390" t="str">
            <v>California</v>
          </cell>
          <cell r="G390" t="str">
            <v>A/B</v>
          </cell>
          <cell r="I390">
            <v>43781</v>
          </cell>
          <cell r="J390">
            <v>682</v>
          </cell>
          <cell r="K390" t="str">
            <v>lv</v>
          </cell>
          <cell r="L390">
            <v>24</v>
          </cell>
          <cell r="M390">
            <v>0</v>
          </cell>
          <cell r="N390">
            <v>1</v>
          </cell>
          <cell r="O390">
            <v>7</v>
          </cell>
          <cell r="P390">
            <v>1</v>
          </cell>
          <cell r="Q390">
            <v>17</v>
          </cell>
          <cell r="R390">
            <v>1</v>
          </cell>
          <cell r="S390">
            <v>23</v>
          </cell>
          <cell r="T390">
            <v>5</v>
          </cell>
          <cell r="AL390">
            <v>0.25972607940577169</v>
          </cell>
          <cell r="CB390" t="str">
            <v>https://www.ppic.org/wp-content/uploads/ppic-statewide-survey-californians-and-their-government-november-2019.pdf</v>
          </cell>
        </row>
        <row r="391">
          <cell r="D391" t="str">
            <v>Capitol Weekly</v>
          </cell>
          <cell r="F391" t="str">
            <v>California</v>
          </cell>
          <cell r="G391">
            <v>0</v>
          </cell>
          <cell r="I391">
            <v>43781</v>
          </cell>
          <cell r="J391">
            <v>695</v>
          </cell>
          <cell r="K391" t="str">
            <v>lv</v>
          </cell>
          <cell r="L391">
            <v>18</v>
          </cell>
          <cell r="M391">
            <v>0</v>
          </cell>
          <cell r="N391">
            <v>1</v>
          </cell>
          <cell r="O391">
            <v>14</v>
          </cell>
          <cell r="P391">
            <v>3</v>
          </cell>
          <cell r="Q391">
            <v>21</v>
          </cell>
          <cell r="R391">
            <v>1</v>
          </cell>
          <cell r="S391">
            <v>27</v>
          </cell>
          <cell r="T391">
            <v>4</v>
          </cell>
          <cell r="AL391">
            <v>2.1061770965687586E-2</v>
          </cell>
          <cell r="CB391" t="str">
            <v>https://www.dropbox.com/s/h2iww6q3elxeohl/Nov%202019%20Presidential%20Primary%20Tracking%20Poll%20Toplines%20and%20Crosstabs.xlsx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43781</v>
          </cell>
          <cell r="J392">
            <v>600</v>
          </cell>
          <cell r="K392" t="str">
            <v>lv</v>
          </cell>
          <cell r="L392">
            <v>23</v>
          </cell>
          <cell r="M392">
            <v>0</v>
          </cell>
          <cell r="N392">
            <v>1</v>
          </cell>
          <cell r="O392">
            <v>9</v>
          </cell>
          <cell r="P392">
            <v>2</v>
          </cell>
          <cell r="Q392">
            <v>17</v>
          </cell>
          <cell r="R392">
            <v>1</v>
          </cell>
          <cell r="S392">
            <v>26</v>
          </cell>
          <cell r="T392">
            <v>4</v>
          </cell>
          <cell r="AL392">
            <v>1.0096262100652154E-4</v>
          </cell>
          <cell r="CB392" t="str">
            <v>https://d25d2506sfb94s.cloudfront.net/cumulus_uploads/document/7umtlf80ov/econTabReport.pdf</v>
          </cell>
        </row>
        <row r="393">
          <cell r="D393" t="str">
            <v>Monmouth University</v>
          </cell>
          <cell r="F393" t="str">
            <v>Iowa</v>
          </cell>
          <cell r="G393" t="str">
            <v>A+</v>
          </cell>
          <cell r="I393">
            <v>43780</v>
          </cell>
          <cell r="J393">
            <v>451</v>
          </cell>
          <cell r="K393" t="str">
            <v>lv</v>
          </cell>
          <cell r="L393">
            <v>19</v>
          </cell>
          <cell r="M393">
            <v>0</v>
          </cell>
          <cell r="N393">
            <v>2</v>
          </cell>
          <cell r="O393">
            <v>22</v>
          </cell>
          <cell r="P393">
            <v>5</v>
          </cell>
          <cell r="Q393">
            <v>13</v>
          </cell>
          <cell r="R393">
            <v>3</v>
          </cell>
          <cell r="S393">
            <v>18</v>
          </cell>
          <cell r="T393">
            <v>3</v>
          </cell>
          <cell r="AL393">
            <v>4.6365543163834629E-2</v>
          </cell>
          <cell r="CB393" t="str">
            <v>https://www.monmouth.edu/polling-institute/documents/monmouthpoll_ia_111219.pdf/</v>
          </cell>
        </row>
        <row r="394">
          <cell r="D394" t="str">
            <v>Climate Nexus</v>
          </cell>
          <cell r="F394" t="str">
            <v>Georgia</v>
          </cell>
          <cell r="G394">
            <v>0</v>
          </cell>
          <cell r="I394">
            <v>43779</v>
          </cell>
          <cell r="J394">
            <v>457</v>
          </cell>
          <cell r="K394" t="str">
            <v>lv</v>
          </cell>
          <cell r="L394">
            <v>31</v>
          </cell>
          <cell r="M394">
            <v>0</v>
          </cell>
          <cell r="N394">
            <v>2</v>
          </cell>
          <cell r="O394">
            <v>4</v>
          </cell>
          <cell r="P394">
            <v>1</v>
          </cell>
          <cell r="Q394">
            <v>14</v>
          </cell>
          <cell r="R394">
            <v>1</v>
          </cell>
          <cell r="S394">
            <v>14</v>
          </cell>
          <cell r="T394">
            <v>2</v>
          </cell>
          <cell r="AL394">
            <v>2.2728401948647399</v>
          </cell>
          <cell r="CB394" t="str">
            <v>https://climatenexus.org/wp-content/uploads/2015/09/Georgia-Poll-Toplines.pdf</v>
          </cell>
        </row>
        <row r="395">
          <cell r="D395" t="str">
            <v>Ipsos</v>
          </cell>
          <cell r="F395" t="str">
            <v>US</v>
          </cell>
          <cell r="G395" t="str">
            <v>B+</v>
          </cell>
          <cell r="I395">
            <v>43776</v>
          </cell>
          <cell r="J395">
            <v>538</v>
          </cell>
          <cell r="K395" t="str">
            <v>rv</v>
          </cell>
          <cell r="L395">
            <v>20</v>
          </cell>
          <cell r="M395">
            <v>0</v>
          </cell>
          <cell r="N395">
            <v>0</v>
          </cell>
          <cell r="O395">
            <v>5</v>
          </cell>
          <cell r="P395">
            <v>1</v>
          </cell>
          <cell r="Q395">
            <v>16</v>
          </cell>
          <cell r="R395">
            <v>1</v>
          </cell>
          <cell r="S395">
            <v>13</v>
          </cell>
          <cell r="T395">
            <v>3</v>
          </cell>
          <cell r="AL395">
            <v>4.5043833310891063E-4</v>
          </cell>
          <cell r="CB395" t="str">
            <v>https://twitter.com/Cmkahn/status/1220734596490452993</v>
          </cell>
        </row>
        <row r="396">
          <cell r="D396" t="str">
            <v>University of Iowa</v>
          </cell>
          <cell r="F396" t="str">
            <v>Iowa</v>
          </cell>
          <cell r="G396" t="str">
            <v>B/C</v>
          </cell>
          <cell r="I396">
            <v>43779</v>
          </cell>
          <cell r="J396">
            <v>465</v>
          </cell>
          <cell r="K396" t="str">
            <v>lv</v>
          </cell>
          <cell r="L396">
            <v>15.3</v>
          </cell>
          <cell r="M396">
            <v>0</v>
          </cell>
          <cell r="N396">
            <v>0.4</v>
          </cell>
          <cell r="O396">
            <v>15.5</v>
          </cell>
          <cell r="P396">
            <v>1.3</v>
          </cell>
          <cell r="Q396">
            <v>18.100000000000001</v>
          </cell>
          <cell r="R396">
            <v>2.7</v>
          </cell>
          <cell r="S396">
            <v>23.1</v>
          </cell>
          <cell r="T396">
            <v>3.4</v>
          </cell>
          <cell r="AL396">
            <v>3.0280749424886069</v>
          </cell>
          <cell r="CB396" t="str">
            <v>https://clas.uiowa.edu/polisci/sites/clas.uiowa.edu.polisci/files/Hawkeye%20Poll%20(Nov%202019)%20-%20Iowa%20Democratic%20Caucuses%20-%20topline.pdf</v>
          </cell>
        </row>
        <row r="397">
          <cell r="D397" t="str">
            <v>Morning Consult</v>
          </cell>
          <cell r="F397" t="str">
            <v>US</v>
          </cell>
          <cell r="G397" t="str">
            <v>B/C</v>
          </cell>
          <cell r="I397">
            <v>43779</v>
          </cell>
          <cell r="J397">
            <v>16400</v>
          </cell>
          <cell r="K397" t="str">
            <v>lv</v>
          </cell>
          <cell r="L397">
            <v>32</v>
          </cell>
          <cell r="M397">
            <v>2</v>
          </cell>
          <cell r="N397">
            <v>3</v>
          </cell>
          <cell r="O397">
            <v>8</v>
          </cell>
          <cell r="P397">
            <v>2</v>
          </cell>
          <cell r="Q397">
            <v>20</v>
          </cell>
          <cell r="R397">
            <v>1</v>
          </cell>
          <cell r="S397">
            <v>19</v>
          </cell>
          <cell r="T397">
            <v>3</v>
          </cell>
          <cell r="AL397">
            <v>2.4118665886391014E-3</v>
          </cell>
          <cell r="CB397" t="str">
            <v>https://morningconsult.com/2020-democratic-primary/</v>
          </cell>
        </row>
        <row r="398">
          <cell r="D398" t="str">
            <v>Quinnipiac University</v>
          </cell>
          <cell r="F398" t="str">
            <v>New Hampshire</v>
          </cell>
          <cell r="G398" t="str">
            <v>A</v>
          </cell>
          <cell r="I398">
            <v>43779</v>
          </cell>
          <cell r="J398">
            <v>1134</v>
          </cell>
          <cell r="K398" t="str">
            <v>lv</v>
          </cell>
          <cell r="L398">
            <v>20</v>
          </cell>
          <cell r="M398">
            <v>0</v>
          </cell>
          <cell r="N398">
            <v>1</v>
          </cell>
          <cell r="O398">
            <v>15</v>
          </cell>
          <cell r="P398">
            <v>3</v>
          </cell>
          <cell r="Q398">
            <v>14</v>
          </cell>
          <cell r="R398">
            <v>3</v>
          </cell>
          <cell r="S398">
            <v>16</v>
          </cell>
          <cell r="T398">
            <v>4</v>
          </cell>
          <cell r="AL398">
            <v>12.965187457180074</v>
          </cell>
          <cell r="CB398" t="str">
            <v>https://poll.qu.edu/new-hampshire/release-detail?ReleaseID=3648</v>
          </cell>
        </row>
        <row r="399">
          <cell r="D399" t="str">
            <v>OH Predictive Insights/MBQF</v>
          </cell>
          <cell r="F399" t="str">
            <v>Arizona</v>
          </cell>
          <cell r="G399" t="str">
            <v>B/C</v>
          </cell>
          <cell r="I399">
            <v>43777</v>
          </cell>
          <cell r="J399">
            <v>260</v>
          </cell>
          <cell r="K399" t="str">
            <v>lv</v>
          </cell>
          <cell r="L399">
            <v>29</v>
          </cell>
          <cell r="M399">
            <v>0</v>
          </cell>
          <cell r="N399">
            <v>2</v>
          </cell>
          <cell r="O399">
            <v>9</v>
          </cell>
          <cell r="P399">
            <v>2</v>
          </cell>
          <cell r="Q399">
            <v>16</v>
          </cell>
          <cell r="R399">
            <v>1</v>
          </cell>
          <cell r="S399">
            <v>18</v>
          </cell>
          <cell r="T399">
            <v>4</v>
          </cell>
          <cell r="AL399">
            <v>2.3952679138959603</v>
          </cell>
          <cell r="CB399" t="str">
            <v>https://ohpredictive.com/press-releases/democratic-primary-2020/</v>
          </cell>
        </row>
        <row r="400">
          <cell r="D400" t="str">
            <v>Ipsos</v>
          </cell>
          <cell r="F400" t="str">
            <v>US</v>
          </cell>
          <cell r="G400" t="str">
            <v>B+</v>
          </cell>
          <cell r="I400">
            <v>43773</v>
          </cell>
          <cell r="J400">
            <v>549</v>
          </cell>
          <cell r="K400" t="str">
            <v>rv</v>
          </cell>
          <cell r="L400">
            <v>24</v>
          </cell>
          <cell r="M400">
            <v>0</v>
          </cell>
          <cell r="N400">
            <v>0</v>
          </cell>
          <cell r="O400">
            <v>8</v>
          </cell>
          <cell r="P400">
            <v>0</v>
          </cell>
          <cell r="Q400">
            <v>15</v>
          </cell>
          <cell r="R400">
            <v>1</v>
          </cell>
          <cell r="S400">
            <v>13</v>
          </cell>
          <cell r="T400">
            <v>3</v>
          </cell>
          <cell r="AL400">
            <v>3.864365758688791E-4</v>
          </cell>
          <cell r="CB400" t="str">
            <v>https://twitter.com/Cmkahn/status/1220734596490452993</v>
          </cell>
        </row>
        <row r="401">
          <cell r="D401" t="str">
            <v>High Point University</v>
          </cell>
          <cell r="F401" t="str">
            <v>North Carolina</v>
          </cell>
          <cell r="G401" t="str">
            <v>A/B</v>
          </cell>
          <cell r="I401">
            <v>43776</v>
          </cell>
          <cell r="J401">
            <v>347</v>
          </cell>
          <cell r="K401" t="str">
            <v>a</v>
          </cell>
          <cell r="L401">
            <v>33</v>
          </cell>
          <cell r="M401">
            <v>0</v>
          </cell>
          <cell r="N401">
            <v>2</v>
          </cell>
          <cell r="O401">
            <v>4</v>
          </cell>
          <cell r="P401">
            <v>3</v>
          </cell>
          <cell r="Q401">
            <v>18</v>
          </cell>
          <cell r="R401">
            <v>2</v>
          </cell>
          <cell r="S401">
            <v>13</v>
          </cell>
          <cell r="T401">
            <v>2</v>
          </cell>
          <cell r="AL401">
            <v>0.16292071414020889</v>
          </cell>
          <cell r="CB401" t="str">
            <v>http://www.highpoint.edu/blog/2019/11/hpu-poll-among-democratic-candidates-biden-sanders-warren-have-largest-support-in-north-carolina/</v>
          </cell>
        </row>
        <row r="402">
          <cell r="D402" t="str">
            <v>Public Policy Polling</v>
          </cell>
          <cell r="F402" t="str">
            <v>Iowa</v>
          </cell>
          <cell r="G402" t="str">
            <v>B</v>
          </cell>
          <cell r="I402">
            <v>43775</v>
          </cell>
          <cell r="J402">
            <v>715</v>
          </cell>
          <cell r="K402" t="str">
            <v>lv</v>
          </cell>
          <cell r="L402">
            <v>13</v>
          </cell>
          <cell r="M402">
            <v>0</v>
          </cell>
          <cell r="N402">
            <v>1</v>
          </cell>
          <cell r="O402">
            <v>20</v>
          </cell>
          <cell r="P402">
            <v>9</v>
          </cell>
          <cell r="Q402">
            <v>14</v>
          </cell>
          <cell r="R402">
            <v>6</v>
          </cell>
          <cell r="S402">
            <v>21</v>
          </cell>
          <cell r="T402">
            <v>3</v>
          </cell>
          <cell r="AL402">
            <v>5.0934687294462018</v>
          </cell>
          <cell r="CB402" t="str">
            <v>https://endcitizensunited.org/wp-content/uploads/2019/11/IowaPoll.pdf</v>
          </cell>
        </row>
        <row r="403">
          <cell r="D403" t="str">
            <v>Quinnipiac University</v>
          </cell>
          <cell r="F403" t="str">
            <v>Iowa</v>
          </cell>
          <cell r="G403" t="str">
            <v>A</v>
          </cell>
          <cell r="I403">
            <v>43774</v>
          </cell>
          <cell r="J403">
            <v>698</v>
          </cell>
          <cell r="K403" t="str">
            <v>lv</v>
          </cell>
          <cell r="L403">
            <v>15</v>
          </cell>
          <cell r="M403">
            <v>0</v>
          </cell>
          <cell r="N403">
            <v>1</v>
          </cell>
          <cell r="O403">
            <v>19</v>
          </cell>
          <cell r="P403">
            <v>5</v>
          </cell>
          <cell r="Q403">
            <v>17</v>
          </cell>
          <cell r="R403">
            <v>3</v>
          </cell>
          <cell r="S403">
            <v>20</v>
          </cell>
          <cell r="T403">
            <v>3</v>
          </cell>
          <cell r="AL403">
            <v>9.4460961632884199</v>
          </cell>
          <cell r="CB403" t="str">
            <v>https://poll.qu.edu/iowa/release-detail?ReleaseID=3647</v>
          </cell>
        </row>
        <row r="404">
          <cell r="D404" t="str">
            <v>YouGov</v>
          </cell>
          <cell r="F404" t="str">
            <v>US</v>
          </cell>
          <cell r="G404" t="str">
            <v>B-</v>
          </cell>
          <cell r="I404">
            <v>43774</v>
          </cell>
          <cell r="J404">
            <v>579</v>
          </cell>
          <cell r="K404" t="str">
            <v>lv</v>
          </cell>
          <cell r="L404">
            <v>26</v>
          </cell>
          <cell r="M404">
            <v>0</v>
          </cell>
          <cell r="N404">
            <v>2</v>
          </cell>
          <cell r="O404">
            <v>8</v>
          </cell>
          <cell r="P404">
            <v>2</v>
          </cell>
          <cell r="Q404">
            <v>14</v>
          </cell>
          <cell r="R404">
            <v>1</v>
          </cell>
          <cell r="S404">
            <v>25</v>
          </cell>
          <cell r="T404">
            <v>1</v>
          </cell>
          <cell r="AL404">
            <v>8.6402503909777204E-5</v>
          </cell>
          <cell r="CB404" t="str">
            <v>https://d25d2506sfb94s.cloudfront.net/cumulus_uploads/document/cseozthmrp/econTabReport.pdf</v>
          </cell>
        </row>
        <row r="405">
          <cell r="D405" t="str">
            <v>Change Research</v>
          </cell>
          <cell r="F405" t="str">
            <v>US</v>
          </cell>
          <cell r="G405" t="str">
            <v>C</v>
          </cell>
          <cell r="I405">
            <v>43772</v>
          </cell>
          <cell r="J405">
            <v>456</v>
          </cell>
          <cell r="K405" t="str">
            <v>lv</v>
          </cell>
          <cell r="L405">
            <v>17</v>
          </cell>
          <cell r="M405">
            <v>0</v>
          </cell>
          <cell r="N405">
            <v>1.3</v>
          </cell>
          <cell r="O405">
            <v>14.2</v>
          </cell>
          <cell r="P405">
            <v>2</v>
          </cell>
          <cell r="Q405">
            <v>17.3</v>
          </cell>
          <cell r="R405">
            <v>0.7</v>
          </cell>
          <cell r="S405">
            <v>20.8</v>
          </cell>
          <cell r="T405">
            <v>4.0999999999999996</v>
          </cell>
          <cell r="AL405">
            <v>0.27270675345073375</v>
          </cell>
          <cell r="CB405" t="str">
            <v>https://docs.google.com/spreadsheets/d/1-2C4K__IQ-q_SaRlhMPNmzpuXmxDjCYeLSNfTq0PnoM/edit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43773</v>
          </cell>
          <cell r="J406">
            <v>686</v>
          </cell>
          <cell r="K406" t="str">
            <v>a</v>
          </cell>
          <cell r="L406">
            <v>22</v>
          </cell>
          <cell r="M406">
            <v>0</v>
          </cell>
          <cell r="N406">
            <v>1</v>
          </cell>
          <cell r="O406">
            <v>6</v>
          </cell>
          <cell r="P406">
            <v>0</v>
          </cell>
          <cell r="Q406">
            <v>15</v>
          </cell>
          <cell r="R406">
            <v>1</v>
          </cell>
          <cell r="S406">
            <v>11</v>
          </cell>
          <cell r="T406">
            <v>2</v>
          </cell>
          <cell r="AL406">
            <v>0</v>
          </cell>
          <cell r="CB406" t="str">
            <v>https://fingfx.thomsonreuters.com/gfx/mkt/12/8244/8175/Topline%20Reuters%202020%20Election%20Tracker%2011%2004%202019%20(002).pdf</v>
          </cell>
        </row>
        <row r="407">
          <cell r="D407" t="str">
            <v>USC Dornsife/LA Times</v>
          </cell>
          <cell r="F407" t="str">
            <v>US</v>
          </cell>
          <cell r="G407" t="str">
            <v>B/C</v>
          </cell>
          <cell r="I407">
            <v>43772</v>
          </cell>
          <cell r="J407">
            <v>2599</v>
          </cell>
          <cell r="K407" t="str">
            <v>lv</v>
          </cell>
          <cell r="L407">
            <v>28</v>
          </cell>
          <cell r="M407">
            <v>0</v>
          </cell>
          <cell r="N407">
            <v>1</v>
          </cell>
          <cell r="O407">
            <v>6</v>
          </cell>
          <cell r="P407">
            <v>2</v>
          </cell>
          <cell r="Q407">
            <v>13</v>
          </cell>
          <cell r="R407">
            <v>1</v>
          </cell>
          <cell r="S407">
            <v>16</v>
          </cell>
          <cell r="T407">
            <v>2</v>
          </cell>
          <cell r="AL407">
            <v>0.72869802920449689</v>
          </cell>
          <cell r="CB407" t="str">
            <v>https://drive.google.com/file/d/19u8Z9jvK323ZyFtaJ-xrfmsd4lUU_vBt/view</v>
          </cell>
        </row>
        <row r="408">
          <cell r="D408" t="str">
            <v>Monmouth University</v>
          </cell>
          <cell r="F408" t="str">
            <v>US</v>
          </cell>
          <cell r="G408" t="str">
            <v>A+</v>
          </cell>
          <cell r="I408">
            <v>43772</v>
          </cell>
          <cell r="J408">
            <v>345</v>
          </cell>
          <cell r="K408" t="str">
            <v>rv</v>
          </cell>
          <cell r="L408">
            <v>23</v>
          </cell>
          <cell r="M408">
            <v>0</v>
          </cell>
          <cell r="N408">
            <v>3</v>
          </cell>
          <cell r="O408">
            <v>9</v>
          </cell>
          <cell r="P408">
            <v>2</v>
          </cell>
          <cell r="Q408">
            <v>20</v>
          </cell>
          <cell r="R408">
            <v>1</v>
          </cell>
          <cell r="S408">
            <v>23</v>
          </cell>
          <cell r="T408">
            <v>3</v>
          </cell>
          <cell r="AL408">
            <v>0.10886264294020884</v>
          </cell>
          <cell r="CB408" t="str">
            <v>https://www.monmouth.edu/polling-institute/documents/monmouthpoll_us_110619.pdf/</v>
          </cell>
        </row>
        <row r="409">
          <cell r="D409" t="str">
            <v>Morning Consult</v>
          </cell>
          <cell r="F409" t="str">
            <v>US</v>
          </cell>
          <cell r="G409" t="str">
            <v>B/C</v>
          </cell>
          <cell r="I409">
            <v>43772</v>
          </cell>
          <cell r="J409">
            <v>16071</v>
          </cell>
          <cell r="K409" t="str">
            <v>lv</v>
          </cell>
          <cell r="L409">
            <v>32</v>
          </cell>
          <cell r="M409">
            <v>0</v>
          </cell>
          <cell r="N409">
            <v>2</v>
          </cell>
          <cell r="O409">
            <v>7</v>
          </cell>
          <cell r="P409">
            <v>2</v>
          </cell>
          <cell r="Q409">
            <v>20</v>
          </cell>
          <cell r="R409">
            <v>1</v>
          </cell>
          <cell r="S409">
            <v>20</v>
          </cell>
          <cell r="T409">
            <v>3</v>
          </cell>
          <cell r="AL409">
            <v>1.8389134078977817E-3</v>
          </cell>
          <cell r="CB409" t="str">
            <v>https://morningconsult.com/2020-democratic-primary-2-2/</v>
          </cell>
        </row>
        <row r="410">
          <cell r="D410" t="str">
            <v>Emerson College</v>
          </cell>
          <cell r="F410" t="str">
            <v>Nevada</v>
          </cell>
          <cell r="G410" t="str">
            <v>B-</v>
          </cell>
          <cell r="I410">
            <v>43772</v>
          </cell>
          <cell r="J410">
            <v>451</v>
          </cell>
          <cell r="K410" t="str">
            <v>lv</v>
          </cell>
          <cell r="L410">
            <v>29.9</v>
          </cell>
          <cell r="M410">
            <v>0</v>
          </cell>
          <cell r="N410">
            <v>0.7</v>
          </cell>
          <cell r="O410">
            <v>4.9000000000000004</v>
          </cell>
          <cell r="P410">
            <v>0.7</v>
          </cell>
          <cell r="Q410">
            <v>18.8</v>
          </cell>
          <cell r="R410">
            <v>3.2</v>
          </cell>
          <cell r="S410">
            <v>22.2</v>
          </cell>
          <cell r="T410">
            <v>5.4</v>
          </cell>
          <cell r="AL410">
            <v>0.40857716936729888</v>
          </cell>
          <cell r="CB410" t="str">
            <v>http://emersonpolling.com/2019/11/03/nevada-2020-biden-extends-lead-warren-jumps-to-second/</v>
          </cell>
        </row>
        <row r="411">
          <cell r="D411" t="str">
            <v>Emerson College</v>
          </cell>
          <cell r="F411" t="str">
            <v>Michigan</v>
          </cell>
          <cell r="G411" t="str">
            <v>B-</v>
          </cell>
          <cell r="I411">
            <v>43772</v>
          </cell>
          <cell r="J411">
            <v>454</v>
          </cell>
          <cell r="K411" t="str">
            <v>lv</v>
          </cell>
          <cell r="L411">
            <v>33.5</v>
          </cell>
          <cell r="M411">
            <v>0</v>
          </cell>
          <cell r="N411">
            <v>2.5</v>
          </cell>
          <cell r="O411">
            <v>7.9</v>
          </cell>
          <cell r="P411">
            <v>0.3</v>
          </cell>
          <cell r="Q411">
            <v>27.6</v>
          </cell>
          <cell r="R411">
            <v>0</v>
          </cell>
          <cell r="S411">
            <v>19</v>
          </cell>
          <cell r="T411">
            <v>2.2999999999999998</v>
          </cell>
          <cell r="AL411">
            <v>3.2778813676715011</v>
          </cell>
          <cell r="CB411" t="str">
            <v>http://emersonpolling.com/2019/11/03/michigan-2020-democrats-aim-to-take-back-the-state-flint-water-crisis-still-at-issue/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43771</v>
          </cell>
          <cell r="J412">
            <v>429</v>
          </cell>
          <cell r="K412" t="str">
            <v>rv</v>
          </cell>
          <cell r="L412">
            <v>26</v>
          </cell>
          <cell r="M412">
            <v>0</v>
          </cell>
          <cell r="N412">
            <v>2</v>
          </cell>
          <cell r="O412">
            <v>6</v>
          </cell>
          <cell r="P412">
            <v>3</v>
          </cell>
          <cell r="Q412">
            <v>14</v>
          </cell>
          <cell r="R412">
            <v>1</v>
          </cell>
          <cell r="S412">
            <v>15</v>
          </cell>
          <cell r="T412">
            <v>1</v>
          </cell>
          <cell r="AL412">
            <v>8.6276064021633965E-4</v>
          </cell>
          <cell r="CB412" t="str">
            <v>https://thehill.com/hilltv/rising/469490-poll-biden-support-hits-record-low-of-26-percent</v>
          </cell>
        </row>
        <row r="413">
          <cell r="D413" t="str">
            <v>Mellman Group</v>
          </cell>
          <cell r="F413" t="str">
            <v>Nevada</v>
          </cell>
          <cell r="G413" t="str">
            <v>B/C</v>
          </cell>
          <cell r="I413">
            <v>43771</v>
          </cell>
          <cell r="J413">
            <v>600</v>
          </cell>
          <cell r="K413" t="str">
            <v>lv</v>
          </cell>
          <cell r="L413">
            <v>29.1</v>
          </cell>
          <cell r="M413">
            <v>0</v>
          </cell>
          <cell r="N413">
            <v>0.7</v>
          </cell>
          <cell r="O413">
            <v>7.3</v>
          </cell>
          <cell r="P413">
            <v>2.5</v>
          </cell>
          <cell r="Q413">
            <v>19.100000000000001</v>
          </cell>
          <cell r="R413">
            <v>4.2</v>
          </cell>
          <cell r="S413">
            <v>19.2</v>
          </cell>
          <cell r="T413">
            <v>3.1</v>
          </cell>
          <cell r="AL413">
            <v>3.2645133618125479</v>
          </cell>
          <cell r="CB413" t="str">
            <v>https://thenevadaindependent.com/article/poll-biden-holds-significant-lead-over-warren-sanders-in-nevada-top-issue-is-electing-someone-who-can-beat-trump</v>
          </cell>
        </row>
        <row r="414">
          <cell r="D414" t="str">
            <v>YouGov</v>
          </cell>
          <cell r="F414" t="str">
            <v>US</v>
          </cell>
          <cell r="G414" t="str">
            <v>B-</v>
          </cell>
          <cell r="I414">
            <v>43769</v>
          </cell>
          <cell r="J414">
            <v>541</v>
          </cell>
          <cell r="K414" t="str">
            <v>lv</v>
          </cell>
          <cell r="L414">
            <v>27.5</v>
          </cell>
          <cell r="M414">
            <v>0</v>
          </cell>
          <cell r="N414">
            <v>3.1</v>
          </cell>
          <cell r="O414">
            <v>8.1</v>
          </cell>
          <cell r="P414">
            <v>1.6</v>
          </cell>
          <cell r="Q414">
            <v>12.3</v>
          </cell>
          <cell r="R414">
            <v>0.5</v>
          </cell>
          <cell r="S414">
            <v>26.6</v>
          </cell>
          <cell r="T414">
            <v>1.8</v>
          </cell>
          <cell r="AL414">
            <v>6.7554025950096493E-5</v>
          </cell>
          <cell r="CB414" t="str">
            <v>https://www.hofstra.edu/pdf/academics/colleges/hclas/gov-policy-international/kalikow-poll-1119.pdf</v>
          </cell>
        </row>
        <row r="415">
          <cell r="D415" t="str">
            <v>IBD/TIPP</v>
          </cell>
          <cell r="F415" t="str">
            <v>US</v>
          </cell>
          <cell r="G415" t="str">
            <v>A/B</v>
          </cell>
          <cell r="I415">
            <v>43769</v>
          </cell>
          <cell r="J415">
            <v>361</v>
          </cell>
          <cell r="K415" t="str">
            <v>rv</v>
          </cell>
          <cell r="L415">
            <v>29</v>
          </cell>
          <cell r="M415">
            <v>0</v>
          </cell>
          <cell r="N415">
            <v>1</v>
          </cell>
          <cell r="O415">
            <v>7</v>
          </cell>
          <cell r="P415">
            <v>3</v>
          </cell>
          <cell r="Q415">
            <v>13</v>
          </cell>
          <cell r="R415">
            <v>1</v>
          </cell>
          <cell r="S415">
            <v>23</v>
          </cell>
          <cell r="T415">
            <v>3</v>
          </cell>
          <cell r="AL415">
            <v>6.6410898456842268E-2</v>
          </cell>
          <cell r="CB415" t="str">
            <v>https://projects.fivethirtyeight.com/polls/20191104_National_2.xlsx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43769</v>
          </cell>
          <cell r="J416">
            <v>640</v>
          </cell>
          <cell r="K416" t="str">
            <v>rv</v>
          </cell>
          <cell r="L416">
            <v>19</v>
          </cell>
          <cell r="M416">
            <v>6</v>
          </cell>
          <cell r="N416">
            <v>3</v>
          </cell>
          <cell r="O416">
            <v>2</v>
          </cell>
          <cell r="P416">
            <v>1</v>
          </cell>
          <cell r="Q416">
            <v>12</v>
          </cell>
          <cell r="R416">
            <v>1</v>
          </cell>
          <cell r="S416">
            <v>13</v>
          </cell>
          <cell r="T416">
            <v>2</v>
          </cell>
          <cell r="AL416">
            <v>8.4631436913620525E-4</v>
          </cell>
          <cell r="CB416" t="str">
            <v>https://harvardharrispoll.com/wp-content/uploads/2019/11/HHP_October19_Topline_RegisteredVoters.pdf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43769</v>
          </cell>
          <cell r="J417">
            <v>640</v>
          </cell>
          <cell r="K417" t="str">
            <v>rv</v>
          </cell>
          <cell r="L417">
            <v>33</v>
          </cell>
          <cell r="M417">
            <v>0</v>
          </cell>
          <cell r="N417">
            <v>3</v>
          </cell>
          <cell r="O417">
            <v>4</v>
          </cell>
          <cell r="P417">
            <v>3</v>
          </cell>
          <cell r="Q417">
            <v>18</v>
          </cell>
          <cell r="R417">
            <v>1</v>
          </cell>
          <cell r="S417">
            <v>15</v>
          </cell>
          <cell r="T417">
            <v>2</v>
          </cell>
          <cell r="AL417">
            <v>0</v>
          </cell>
          <cell r="CB417" t="str">
            <v>https://harvardharrispoll.com/wp-content/uploads/2019/11/HHP_October19_Topline_RegisteredVoters.pdf</v>
          </cell>
        </row>
        <row r="418">
          <cell r="D418" t="str">
            <v>NBC News/Wall Street Journal</v>
          </cell>
          <cell r="F418" t="str">
            <v>US</v>
          </cell>
          <cell r="G418" t="str">
            <v>A/B</v>
          </cell>
          <cell r="I418">
            <v>43768</v>
          </cell>
          <cell r="J418">
            <v>414</v>
          </cell>
          <cell r="K418" t="str">
            <v>lv</v>
          </cell>
          <cell r="L418">
            <v>27</v>
          </cell>
          <cell r="M418">
            <v>0</v>
          </cell>
          <cell r="N418">
            <v>2</v>
          </cell>
          <cell r="O418">
            <v>6</v>
          </cell>
          <cell r="P418">
            <v>5</v>
          </cell>
          <cell r="Q418">
            <v>19</v>
          </cell>
          <cell r="R418">
            <v>0</v>
          </cell>
          <cell r="S418">
            <v>23</v>
          </cell>
          <cell r="T418">
            <v>3</v>
          </cell>
          <cell r="AL418">
            <v>2.3375734944258552E-2</v>
          </cell>
          <cell r="CB418" t="str">
            <v>https://www.nbcnews.com/politics/meet-the-press/nbc-wsj-poll-49-percent-now-back-trump-s-impeachment-n1075296</v>
          </cell>
        </row>
        <row r="419">
          <cell r="D419" t="str">
            <v>Fox News/Beacon Research/Shaw &amp; Co. Research</v>
          </cell>
          <cell r="F419" t="str">
            <v>US</v>
          </cell>
          <cell r="G419" t="str">
            <v>A-</v>
          </cell>
          <cell r="I419">
            <v>43768</v>
          </cell>
          <cell r="J419">
            <v>471</v>
          </cell>
          <cell r="K419" t="str">
            <v>lv</v>
          </cell>
          <cell r="L419">
            <v>31</v>
          </cell>
          <cell r="M419">
            <v>0</v>
          </cell>
          <cell r="N419">
            <v>2</v>
          </cell>
          <cell r="O419">
            <v>7</v>
          </cell>
          <cell r="P419">
            <v>2</v>
          </cell>
          <cell r="Q419">
            <v>19</v>
          </cell>
          <cell r="R419">
            <v>1</v>
          </cell>
          <cell r="S419">
            <v>21</v>
          </cell>
          <cell r="T419">
            <v>3</v>
          </cell>
          <cell r="AL419">
            <v>9.3551463942081151E-2</v>
          </cell>
          <cell r="CB419" t="str">
            <v>https://www.foxnews.com/politics/fox-news-poll-results-october-27-30-2019</v>
          </cell>
        </row>
        <row r="420">
          <cell r="D420" t="str">
            <v>ABC News/Washington Post</v>
          </cell>
          <cell r="F420" t="str">
            <v>US</v>
          </cell>
          <cell r="G420" t="str">
            <v>A+</v>
          </cell>
          <cell r="I420">
            <v>43768</v>
          </cell>
          <cell r="J420">
            <v>402</v>
          </cell>
          <cell r="K420" t="str">
            <v>rv</v>
          </cell>
          <cell r="L420">
            <v>28</v>
          </cell>
          <cell r="M420">
            <v>0</v>
          </cell>
          <cell r="N420">
            <v>2</v>
          </cell>
          <cell r="O420">
            <v>9</v>
          </cell>
          <cell r="P420">
            <v>2</v>
          </cell>
          <cell r="Q420">
            <v>17</v>
          </cell>
          <cell r="R420">
            <v>1</v>
          </cell>
          <cell r="S420">
            <v>23</v>
          </cell>
          <cell r="T420">
            <v>2</v>
          </cell>
          <cell r="AL420">
            <v>2.168531004279561E-2</v>
          </cell>
          <cell r="CB420" t="str">
            <v>https://www.washingtonpost.com/context/context-card/eea087b6-ca22-4cd9-a254-6bdd49d000a4/</v>
          </cell>
        </row>
        <row r="421">
          <cell r="D421" t="str">
            <v>ABC News/Washington Post</v>
          </cell>
          <cell r="F421" t="str">
            <v>US</v>
          </cell>
          <cell r="G421" t="str">
            <v>A+</v>
          </cell>
          <cell r="I421">
            <v>43768</v>
          </cell>
          <cell r="J421">
            <v>452</v>
          </cell>
          <cell r="K421" t="str">
            <v>a</v>
          </cell>
          <cell r="L421">
            <v>27</v>
          </cell>
          <cell r="M421">
            <v>0</v>
          </cell>
          <cell r="N421">
            <v>2</v>
          </cell>
          <cell r="O421">
            <v>7</v>
          </cell>
          <cell r="P421">
            <v>1</v>
          </cell>
          <cell r="Q421">
            <v>19</v>
          </cell>
          <cell r="R421">
            <v>1</v>
          </cell>
          <cell r="S421">
            <v>21</v>
          </cell>
          <cell r="T421">
            <v>2</v>
          </cell>
          <cell r="AL421">
            <v>0</v>
          </cell>
          <cell r="CB421" t="str">
            <v>https://www.washingtonpost.com/context/context-card/eea087b6-ca22-4cd9-a254-6bdd49d000a4/</v>
          </cell>
        </row>
        <row r="422">
          <cell r="D422" t="str">
            <v>Siena College/New York Times Upshot</v>
          </cell>
          <cell r="F422" t="str">
            <v>Iowa</v>
          </cell>
          <cell r="G422" t="str">
            <v>A+</v>
          </cell>
          <cell r="I422">
            <v>43768</v>
          </cell>
          <cell r="J422">
            <v>439</v>
          </cell>
          <cell r="K422" t="str">
            <v>lv</v>
          </cell>
          <cell r="L422">
            <v>17</v>
          </cell>
          <cell r="M422">
            <v>0</v>
          </cell>
          <cell r="N422">
            <v>2</v>
          </cell>
          <cell r="O422">
            <v>18</v>
          </cell>
          <cell r="P422">
            <v>4</v>
          </cell>
          <cell r="Q422">
            <v>19</v>
          </cell>
          <cell r="R422">
            <v>2</v>
          </cell>
          <cell r="S422">
            <v>22</v>
          </cell>
          <cell r="T422">
            <v>3</v>
          </cell>
          <cell r="AL422">
            <v>0.31702603708106802</v>
          </cell>
          <cell r="CB422" t="str">
            <v>https://scri.siena.edu/wp-content/uploads/2019/11/IADem1019.pdf</v>
          </cell>
        </row>
        <row r="423">
          <cell r="D423" t="str">
            <v>YouGov</v>
          </cell>
          <cell r="F423" t="str">
            <v>US</v>
          </cell>
          <cell r="G423" t="str">
            <v>B-</v>
          </cell>
          <cell r="I423">
            <v>43767</v>
          </cell>
          <cell r="J423">
            <v>630</v>
          </cell>
          <cell r="K423" t="str">
            <v>lv</v>
          </cell>
          <cell r="L423">
            <v>27</v>
          </cell>
          <cell r="M423">
            <v>0</v>
          </cell>
          <cell r="N423">
            <v>1</v>
          </cell>
          <cell r="O423">
            <v>8</v>
          </cell>
          <cell r="P423">
            <v>2</v>
          </cell>
          <cell r="Q423">
            <v>14</v>
          </cell>
          <cell r="R423">
            <v>1</v>
          </cell>
          <cell r="S423">
            <v>23</v>
          </cell>
          <cell r="T423">
            <v>3</v>
          </cell>
          <cell r="AL423">
            <v>7.8232310983258926E-5</v>
          </cell>
          <cell r="CB423" t="str">
            <v>https://d25d2506sfb94s.cloudfront.net/cumulus_uploads/document/zgaz948hzw/econTabReport.pdf</v>
          </cell>
        </row>
        <row r="424">
          <cell r="D424" t="str">
            <v>Emerson College</v>
          </cell>
          <cell r="F424" t="str">
            <v>Arizona</v>
          </cell>
          <cell r="G424" t="str">
            <v>B-</v>
          </cell>
          <cell r="I424">
            <v>43766</v>
          </cell>
          <cell r="J424">
            <v>339</v>
          </cell>
          <cell r="K424" t="str">
            <v>lv</v>
          </cell>
          <cell r="L424">
            <v>27.9</v>
          </cell>
          <cell r="M424">
            <v>0</v>
          </cell>
          <cell r="N424">
            <v>0</v>
          </cell>
          <cell r="O424">
            <v>11.9</v>
          </cell>
          <cell r="P424">
            <v>1.8</v>
          </cell>
          <cell r="Q424">
            <v>20.9</v>
          </cell>
          <cell r="R424">
            <v>0.1</v>
          </cell>
          <cell r="S424">
            <v>21.3</v>
          </cell>
          <cell r="T424">
            <v>5.0999999999999996</v>
          </cell>
          <cell r="AL424">
            <v>2.7719582791414639</v>
          </cell>
          <cell r="CB424" t="str">
            <v>http://emersonpolling.com/2019/10/29/arizona-poll-toss-ups-in-presidential-and-senate-races-biden-holds-small-lead-in-democratic-primary-with-warren-and-sanders-tied-for-second/</v>
          </cell>
        </row>
        <row r="425">
          <cell r="D425" t="str">
            <v>Swayable</v>
          </cell>
          <cell r="F425" t="str">
            <v>US</v>
          </cell>
          <cell r="G425">
            <v>0</v>
          </cell>
          <cell r="I425">
            <v>43765</v>
          </cell>
          <cell r="J425">
            <v>2172</v>
          </cell>
          <cell r="K425" t="str">
            <v>lv</v>
          </cell>
          <cell r="L425">
            <v>29.3</v>
          </cell>
          <cell r="M425">
            <v>0</v>
          </cell>
          <cell r="N425">
            <v>2.8</v>
          </cell>
          <cell r="O425">
            <v>5.8</v>
          </cell>
          <cell r="P425">
            <v>1.6</v>
          </cell>
          <cell r="Q425">
            <v>16.5</v>
          </cell>
          <cell r="R425">
            <v>1.4</v>
          </cell>
          <cell r="S425">
            <v>19.399999999999999</v>
          </cell>
          <cell r="T425">
            <v>2.6</v>
          </cell>
          <cell r="AL425">
            <v>0.13570435165190034</v>
          </cell>
          <cell r="CB425" t="str">
            <v>https://swayable.com/insights/primaries2019</v>
          </cell>
        </row>
        <row r="426">
          <cell r="D426" t="str">
            <v>Evan Falchuk and Lou DiNatale</v>
          </cell>
          <cell r="F426" t="str">
            <v>Massachusetts</v>
          </cell>
          <cell r="G426">
            <v>0</v>
          </cell>
          <cell r="I426">
            <v>43763</v>
          </cell>
          <cell r="J426">
            <v>443</v>
          </cell>
          <cell r="K426" t="str">
            <v>lv</v>
          </cell>
          <cell r="L426">
            <v>35.200000000000003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12.6</v>
          </cell>
          <cell r="R426">
            <v>0</v>
          </cell>
          <cell r="S426">
            <v>40.799999999999997</v>
          </cell>
          <cell r="T426">
            <v>0</v>
          </cell>
          <cell r="AL426">
            <v>0</v>
          </cell>
          <cell r="CB426" t="str">
            <v>https://commonwealthmagazine.org/wp-content/uploads/2016/05/Mass.-poll-of-likely-Dem-voters.xlsx</v>
          </cell>
        </row>
        <row r="427">
          <cell r="D427" t="str">
            <v>Swayable</v>
          </cell>
          <cell r="F427" t="str">
            <v>US</v>
          </cell>
          <cell r="G427">
            <v>0</v>
          </cell>
          <cell r="I427">
            <v>43765</v>
          </cell>
          <cell r="J427">
            <v>4358</v>
          </cell>
          <cell r="K427" t="str">
            <v>a</v>
          </cell>
          <cell r="L427">
            <v>27.3</v>
          </cell>
          <cell r="M427">
            <v>0</v>
          </cell>
          <cell r="N427">
            <v>2.8</v>
          </cell>
          <cell r="O427">
            <v>5.4</v>
          </cell>
          <cell r="P427">
            <v>2.4</v>
          </cell>
          <cell r="Q427">
            <v>19</v>
          </cell>
          <cell r="R427">
            <v>1.9</v>
          </cell>
          <cell r="S427">
            <v>15.1</v>
          </cell>
          <cell r="T427">
            <v>3.7</v>
          </cell>
          <cell r="AL427">
            <v>0</v>
          </cell>
          <cell r="CB427" t="str">
            <v>https://swayable.com/insights/primaries2019</v>
          </cell>
        </row>
        <row r="428">
          <cell r="D428" t="str">
            <v>YouGov</v>
          </cell>
          <cell r="F428" t="str">
            <v>Texas</v>
          </cell>
          <cell r="G428" t="str">
            <v>B-</v>
          </cell>
          <cell r="I428">
            <v>43765</v>
          </cell>
          <cell r="J428">
            <v>541</v>
          </cell>
          <cell r="K428" t="str">
            <v>lv</v>
          </cell>
          <cell r="L428">
            <v>23</v>
          </cell>
          <cell r="M428">
            <v>0</v>
          </cell>
          <cell r="N428">
            <v>1</v>
          </cell>
          <cell r="O428">
            <v>6</v>
          </cell>
          <cell r="P428">
            <v>2</v>
          </cell>
          <cell r="Q428">
            <v>12</v>
          </cell>
          <cell r="R428">
            <v>1</v>
          </cell>
          <cell r="S428">
            <v>18</v>
          </cell>
          <cell r="T428">
            <v>4</v>
          </cell>
          <cell r="AL428">
            <v>0.12195524528362774</v>
          </cell>
          <cell r="CB428" t="str">
            <v>https://www.texastribune.org/2019/11/04/democrats-dont-have-candidate-who-would-beat-trump-texas-today-poll/</v>
          </cell>
        </row>
        <row r="429">
          <cell r="D429" t="str">
            <v>Franklin &amp; Marshall College</v>
          </cell>
          <cell r="F429" t="str">
            <v>Pennsylvania</v>
          </cell>
          <cell r="G429" t="str">
            <v>B/C</v>
          </cell>
          <cell r="I429">
            <v>43765</v>
          </cell>
          <cell r="J429">
            <v>226</v>
          </cell>
          <cell r="K429" t="str">
            <v>rv</v>
          </cell>
          <cell r="L429">
            <v>30</v>
          </cell>
          <cell r="M429">
            <v>0</v>
          </cell>
          <cell r="N429">
            <v>1</v>
          </cell>
          <cell r="O429">
            <v>8</v>
          </cell>
          <cell r="P429">
            <v>2</v>
          </cell>
          <cell r="Q429">
            <v>12</v>
          </cell>
          <cell r="R429">
            <v>0</v>
          </cell>
          <cell r="S429">
            <v>18</v>
          </cell>
          <cell r="T429">
            <v>1</v>
          </cell>
          <cell r="AL429">
            <v>0.22560062831224797</v>
          </cell>
          <cell r="CB429" t="str">
            <v>https://www.fandm.edu/uploads/files/93374337988676509-f-m-poll-release-october-2019.pdf</v>
          </cell>
        </row>
        <row r="430">
          <cell r="D430" t="str">
            <v>University of New Hampshire</v>
          </cell>
          <cell r="F430" t="str">
            <v>New Hampshire</v>
          </cell>
          <cell r="G430" t="str">
            <v>B</v>
          </cell>
          <cell r="I430">
            <v>43765</v>
          </cell>
          <cell r="J430">
            <v>574</v>
          </cell>
          <cell r="K430" t="str">
            <v>lv</v>
          </cell>
          <cell r="L430">
            <v>15</v>
          </cell>
          <cell r="M430">
            <v>0</v>
          </cell>
          <cell r="N430">
            <v>2</v>
          </cell>
          <cell r="O430">
            <v>10</v>
          </cell>
          <cell r="P430">
            <v>5</v>
          </cell>
          <cell r="Q430">
            <v>21</v>
          </cell>
          <cell r="R430">
            <v>3</v>
          </cell>
          <cell r="S430">
            <v>18</v>
          </cell>
          <cell r="T430">
            <v>5</v>
          </cell>
          <cell r="AL430">
            <v>3.3656404554483557E-2</v>
          </cell>
          <cell r="CB430" t="str">
            <v>https://scholars.unh.edu/cgi/viewcontent.cgi?article=1567&amp;context=survey_center_polls</v>
          </cell>
        </row>
        <row r="431">
          <cell r="D431" t="str">
            <v>Morning Consult</v>
          </cell>
          <cell r="F431" t="str">
            <v>US</v>
          </cell>
          <cell r="G431" t="str">
            <v>B/C</v>
          </cell>
          <cell r="I431">
            <v>43765</v>
          </cell>
          <cell r="J431">
            <v>15431</v>
          </cell>
          <cell r="K431" t="str">
            <v>lv</v>
          </cell>
          <cell r="L431">
            <v>32</v>
          </cell>
          <cell r="M431">
            <v>0</v>
          </cell>
          <cell r="N431">
            <v>2</v>
          </cell>
          <cell r="O431">
            <v>7</v>
          </cell>
          <cell r="P431">
            <v>2</v>
          </cell>
          <cell r="Q431">
            <v>20</v>
          </cell>
          <cell r="R431">
            <v>1</v>
          </cell>
          <cell r="S431">
            <v>20</v>
          </cell>
          <cell r="T431">
            <v>3</v>
          </cell>
          <cell r="AL431">
            <v>1.4757765582718932E-3</v>
          </cell>
          <cell r="CB431" t="str">
            <v>https://morningconsult.com/2020-democratic-primary-2/</v>
          </cell>
        </row>
        <row r="432">
          <cell r="D432" t="str">
            <v>Siena College/New York Times Upshot</v>
          </cell>
          <cell r="F432" t="str">
            <v>Wisconsin</v>
          </cell>
          <cell r="G432" t="str">
            <v>A+</v>
          </cell>
          <cell r="I432">
            <v>43764</v>
          </cell>
          <cell r="J432">
            <v>292</v>
          </cell>
          <cell r="K432" t="str">
            <v>lv</v>
          </cell>
          <cell r="L432">
            <v>23</v>
          </cell>
          <cell r="M432">
            <v>0</v>
          </cell>
          <cell r="N432">
            <v>1</v>
          </cell>
          <cell r="O432">
            <v>5</v>
          </cell>
          <cell r="P432">
            <v>0</v>
          </cell>
          <cell r="Q432">
            <v>20</v>
          </cell>
          <cell r="R432">
            <v>0</v>
          </cell>
          <cell r="S432">
            <v>25</v>
          </cell>
          <cell r="T432">
            <v>2</v>
          </cell>
          <cell r="AL432">
            <v>6.3646481989691965</v>
          </cell>
          <cell r="CB432" t="str">
            <v>https://scri.siena.edu/wp-content/uploads/2019/11/WI1019-CrosstabsALL.pdf</v>
          </cell>
        </row>
        <row r="433">
          <cell r="D433" t="str">
            <v>Siena College/New York Times Upshot</v>
          </cell>
          <cell r="F433" t="str">
            <v>North Carolina</v>
          </cell>
          <cell r="G433" t="str">
            <v>A+</v>
          </cell>
          <cell r="I433">
            <v>43764</v>
          </cell>
          <cell r="J433">
            <v>324</v>
          </cell>
          <cell r="K433" t="str">
            <v>rv</v>
          </cell>
          <cell r="L433">
            <v>29</v>
          </cell>
          <cell r="M433">
            <v>0</v>
          </cell>
          <cell r="N433">
            <v>1</v>
          </cell>
          <cell r="O433">
            <v>1</v>
          </cell>
          <cell r="P433">
            <v>0</v>
          </cell>
          <cell r="Q433">
            <v>13</v>
          </cell>
          <cell r="R433">
            <v>0</v>
          </cell>
          <cell r="S433">
            <v>15</v>
          </cell>
          <cell r="T433">
            <v>0</v>
          </cell>
          <cell r="AL433">
            <v>6.1540681331126867</v>
          </cell>
          <cell r="CB433" t="str">
            <v>https://scri.siena.edu/wp-content/uploads/2019/11/NC1019-CrosstabsALL.pdf</v>
          </cell>
        </row>
        <row r="434">
          <cell r="D434" t="str">
            <v>Siena College/New York Times Upshot</v>
          </cell>
          <cell r="F434" t="str">
            <v>Florida</v>
          </cell>
          <cell r="G434" t="str">
            <v>A+</v>
          </cell>
          <cell r="I434">
            <v>43764</v>
          </cell>
          <cell r="J434">
            <v>236</v>
          </cell>
          <cell r="K434" t="str">
            <v>rv</v>
          </cell>
          <cell r="L434">
            <v>27</v>
          </cell>
          <cell r="M434">
            <v>0</v>
          </cell>
          <cell r="N434">
            <v>0</v>
          </cell>
          <cell r="O434">
            <v>5</v>
          </cell>
          <cell r="P434">
            <v>2</v>
          </cell>
          <cell r="Q434">
            <v>13</v>
          </cell>
          <cell r="R434">
            <v>0</v>
          </cell>
          <cell r="S434">
            <v>19</v>
          </cell>
          <cell r="T434">
            <v>0</v>
          </cell>
          <cell r="AL434">
            <v>5.0997084543386171</v>
          </cell>
          <cell r="CB434" t="str">
            <v>https://scri.siena.edu/wp-content/uploads/2019/11/FL1019-CrosstabsALL.pdf</v>
          </cell>
        </row>
        <row r="435">
          <cell r="D435" t="str">
            <v>Suffolk University</v>
          </cell>
          <cell r="F435" t="str">
            <v>US</v>
          </cell>
          <cell r="G435" t="str">
            <v>A-</v>
          </cell>
          <cell r="I435">
            <v>43764</v>
          </cell>
          <cell r="J435">
            <v>399</v>
          </cell>
          <cell r="K435" t="str">
            <v>lv</v>
          </cell>
          <cell r="L435">
            <v>26.07</v>
          </cell>
          <cell r="M435">
            <v>0</v>
          </cell>
          <cell r="N435">
            <v>2.2599999999999998</v>
          </cell>
          <cell r="O435">
            <v>9.77</v>
          </cell>
          <cell r="P435">
            <v>1.75</v>
          </cell>
          <cell r="Q435">
            <v>12.53</v>
          </cell>
          <cell r="R435">
            <v>1</v>
          </cell>
          <cell r="S435">
            <v>16.79</v>
          </cell>
          <cell r="T435">
            <v>2.5099999999999998</v>
          </cell>
          <cell r="AL435">
            <v>0.66685068384325119</v>
          </cell>
          <cell r="CB435" t="str">
            <v>https://www.suffolk.edu/-/media/suffolk/documents/academics/research-at-suffolk/suprc/polls/national/2019/11_1_2019_marginals_pdftxt.pdf</v>
          </cell>
        </row>
        <row r="436">
          <cell r="D436" t="str">
            <v>Siena College/New York Times Upshot</v>
          </cell>
          <cell r="F436" t="str">
            <v>Pennsylvania</v>
          </cell>
          <cell r="G436" t="str">
            <v>A+</v>
          </cell>
          <cell r="I436">
            <v>43763</v>
          </cell>
          <cell r="J436">
            <v>304</v>
          </cell>
          <cell r="K436" t="str">
            <v>rv</v>
          </cell>
          <cell r="L436">
            <v>28</v>
          </cell>
          <cell r="M436">
            <v>0</v>
          </cell>
          <cell r="N436">
            <v>0</v>
          </cell>
          <cell r="O436">
            <v>4</v>
          </cell>
          <cell r="P436">
            <v>1</v>
          </cell>
          <cell r="Q436">
            <v>14</v>
          </cell>
          <cell r="R436">
            <v>0</v>
          </cell>
          <cell r="S436">
            <v>16</v>
          </cell>
          <cell r="T436">
            <v>2</v>
          </cell>
          <cell r="AL436">
            <v>5.9062286057190807</v>
          </cell>
          <cell r="CB436" t="str">
            <v>https://scri.siena.edu/wp-content/uploads/2019/11/PA1019-CrosstabsALL.pdf</v>
          </cell>
        </row>
        <row r="437">
          <cell r="D437" t="str">
            <v>Siena College/New York Times Upshot</v>
          </cell>
          <cell r="F437" t="str">
            <v>Michigan</v>
          </cell>
          <cell r="G437" t="str">
            <v>A+</v>
          </cell>
          <cell r="I437">
            <v>43763</v>
          </cell>
          <cell r="J437">
            <v>203</v>
          </cell>
          <cell r="K437" t="str">
            <v>lv</v>
          </cell>
          <cell r="L437">
            <v>30</v>
          </cell>
          <cell r="M437">
            <v>0</v>
          </cell>
          <cell r="N437">
            <v>0</v>
          </cell>
          <cell r="O437">
            <v>3</v>
          </cell>
          <cell r="P437">
            <v>1</v>
          </cell>
          <cell r="Q437">
            <v>17</v>
          </cell>
          <cell r="R437">
            <v>0</v>
          </cell>
          <cell r="S437">
            <v>21</v>
          </cell>
          <cell r="T437">
            <v>1</v>
          </cell>
          <cell r="AL437">
            <v>5.1133259399753275</v>
          </cell>
          <cell r="CB437" t="str">
            <v>https://scri.siena.edu/wp-content/uploads/2019/11/MI1019-CrosstabsALL.pdf</v>
          </cell>
        </row>
        <row r="438">
          <cell r="D438" t="str">
            <v>Echelon Insights</v>
          </cell>
          <cell r="F438" t="str">
            <v>US</v>
          </cell>
          <cell r="G438">
            <v>0</v>
          </cell>
          <cell r="I438">
            <v>43763</v>
          </cell>
          <cell r="J438">
            <v>449</v>
          </cell>
          <cell r="K438" t="str">
            <v>lv</v>
          </cell>
          <cell r="L438">
            <v>62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AL438">
            <v>0</v>
          </cell>
          <cell r="CB438" t="str">
            <v>http://echeloninsights.com/wp-content/uploads/Omnibus-October-2019_Dem-Primary.pdf</v>
          </cell>
        </row>
        <row r="439">
          <cell r="D439" t="str">
            <v>Echelon Insights</v>
          </cell>
          <cell r="F439" t="str">
            <v>US</v>
          </cell>
          <cell r="G439">
            <v>0</v>
          </cell>
          <cell r="I439">
            <v>43763</v>
          </cell>
          <cell r="J439">
            <v>449</v>
          </cell>
          <cell r="K439" t="str">
            <v>lv</v>
          </cell>
          <cell r="L439">
            <v>60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28</v>
          </cell>
          <cell r="R439">
            <v>0</v>
          </cell>
          <cell r="S439">
            <v>0</v>
          </cell>
          <cell r="T439">
            <v>0</v>
          </cell>
          <cell r="AL439">
            <v>0</v>
          </cell>
          <cell r="CB439" t="str">
            <v>http://echeloninsights.com/wp-content/uploads/Omnibus-October-2019_Dem-Primary.pdf</v>
          </cell>
        </row>
        <row r="440">
          <cell r="D440" t="str">
            <v>Echelon Insights</v>
          </cell>
          <cell r="F440" t="str">
            <v>US</v>
          </cell>
          <cell r="G440">
            <v>0</v>
          </cell>
          <cell r="I440">
            <v>43763</v>
          </cell>
          <cell r="J440">
            <v>449</v>
          </cell>
          <cell r="K440" t="str">
            <v>lv</v>
          </cell>
          <cell r="L440">
            <v>49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38</v>
          </cell>
          <cell r="T440">
            <v>0</v>
          </cell>
          <cell r="AL440">
            <v>0</v>
          </cell>
          <cell r="CB440" t="str">
            <v>http://echeloninsights.com/wp-content/uploads/Omnibus-October-2019_Dem-Primary.pdf</v>
          </cell>
        </row>
        <row r="441">
          <cell r="D441" t="str">
            <v>Echelon Insights</v>
          </cell>
          <cell r="F441" t="str">
            <v>US</v>
          </cell>
          <cell r="G441">
            <v>0</v>
          </cell>
          <cell r="I441">
            <v>43763</v>
          </cell>
          <cell r="J441">
            <v>449</v>
          </cell>
          <cell r="K441" t="str">
            <v>lv</v>
          </cell>
          <cell r="L441">
            <v>32</v>
          </cell>
          <cell r="M441">
            <v>0</v>
          </cell>
          <cell r="N441">
            <v>2</v>
          </cell>
          <cell r="O441">
            <v>6</v>
          </cell>
          <cell r="P441">
            <v>2</v>
          </cell>
          <cell r="Q441">
            <v>15</v>
          </cell>
          <cell r="R441">
            <v>1</v>
          </cell>
          <cell r="S441">
            <v>22</v>
          </cell>
          <cell r="T441">
            <v>1</v>
          </cell>
          <cell r="AL441">
            <v>2.7801478293697462E-3</v>
          </cell>
          <cell r="CB441" t="str">
            <v>http://echeloninsights.com/wp-content/uploads/Omnibus-October-2019_Dem-Primary.pdf</v>
          </cell>
        </row>
        <row r="442">
          <cell r="D442" t="str">
            <v>Siena College/New York Times Upshot</v>
          </cell>
          <cell r="F442" t="str">
            <v>Arizona</v>
          </cell>
          <cell r="G442" t="str">
            <v>A+</v>
          </cell>
          <cell r="I442">
            <v>43761</v>
          </cell>
          <cell r="J442">
            <v>209</v>
          </cell>
          <cell r="K442" t="str">
            <v>rv</v>
          </cell>
          <cell r="L442">
            <v>24</v>
          </cell>
          <cell r="M442">
            <v>0</v>
          </cell>
          <cell r="N442">
            <v>0</v>
          </cell>
          <cell r="O442">
            <v>5</v>
          </cell>
          <cell r="P442">
            <v>1</v>
          </cell>
          <cell r="Q442">
            <v>16</v>
          </cell>
          <cell r="R442">
            <v>0</v>
          </cell>
          <cell r="S442">
            <v>15</v>
          </cell>
          <cell r="T442">
            <v>1</v>
          </cell>
          <cell r="AL442">
            <v>4.6982894298533271</v>
          </cell>
          <cell r="CB442" t="str">
            <v>https://scri.siena.edu/wp-content/uploads/2019/11/AZ1019-CrosstabsALL.pdf</v>
          </cell>
        </row>
        <row r="443">
          <cell r="D443" t="str">
            <v>McLaughlin &amp; Associates</v>
          </cell>
          <cell r="F443" t="str">
            <v>US</v>
          </cell>
          <cell r="G443" t="str">
            <v>C/D</v>
          </cell>
          <cell r="I443">
            <v>43760</v>
          </cell>
          <cell r="J443">
            <v>468</v>
          </cell>
          <cell r="K443" t="str">
            <v>lv</v>
          </cell>
          <cell r="L443">
            <v>0</v>
          </cell>
          <cell r="M443">
            <v>1</v>
          </cell>
          <cell r="N443">
            <v>4</v>
          </cell>
          <cell r="O443">
            <v>5</v>
          </cell>
          <cell r="P443">
            <v>2</v>
          </cell>
          <cell r="Q443">
            <v>23</v>
          </cell>
          <cell r="R443">
            <v>2</v>
          </cell>
          <cell r="S443">
            <v>20</v>
          </cell>
          <cell r="T443">
            <v>6</v>
          </cell>
          <cell r="AL443">
            <v>0</v>
          </cell>
          <cell r="CB443" t="str">
            <v>https://mclaughlinonline.com/pols/wp-content/uploads/2019/10/National-Monthly-Omnibus-October-PUBLIC-1.pdf</v>
          </cell>
        </row>
        <row r="444">
          <cell r="D444" t="str">
            <v>McLaughlin &amp; Associates</v>
          </cell>
          <cell r="F444" t="str">
            <v>US</v>
          </cell>
          <cell r="G444" t="str">
            <v>C/D</v>
          </cell>
          <cell r="I444">
            <v>43760</v>
          </cell>
          <cell r="J444">
            <v>468</v>
          </cell>
          <cell r="K444" t="str">
            <v>lv</v>
          </cell>
          <cell r="L444">
            <v>28</v>
          </cell>
          <cell r="M444">
            <v>0</v>
          </cell>
          <cell r="N444">
            <v>3</v>
          </cell>
          <cell r="O444">
            <v>3</v>
          </cell>
          <cell r="P444">
            <v>2</v>
          </cell>
          <cell r="Q444">
            <v>18</v>
          </cell>
          <cell r="R444">
            <v>0.2</v>
          </cell>
          <cell r="S444">
            <v>16</v>
          </cell>
          <cell r="T444">
            <v>6</v>
          </cell>
          <cell r="AL444">
            <v>2.3073416418795702E-2</v>
          </cell>
          <cell r="CB444" t="str">
            <v>https://mclaughlinonline.com/pols/wp-content/uploads/2019/10/National-Monthly-Omnibus-October-PUBLIC-1.pdf</v>
          </cell>
        </row>
        <row r="445">
          <cell r="D445" t="str">
            <v>Maine People's Resource Center</v>
          </cell>
          <cell r="F445" t="str">
            <v>Maine</v>
          </cell>
          <cell r="G445" t="str">
            <v>B/C</v>
          </cell>
          <cell r="I445">
            <v>43759</v>
          </cell>
          <cell r="J445">
            <v>728</v>
          </cell>
          <cell r="K445" t="str">
            <v>lv</v>
          </cell>
          <cell r="L445">
            <v>26.8</v>
          </cell>
          <cell r="M445">
            <v>0</v>
          </cell>
          <cell r="N445">
            <v>2.7</v>
          </cell>
          <cell r="O445">
            <v>9.1</v>
          </cell>
          <cell r="P445">
            <v>0</v>
          </cell>
          <cell r="Q445">
            <v>15.4</v>
          </cell>
          <cell r="R445">
            <v>0</v>
          </cell>
          <cell r="S445">
            <v>22.1</v>
          </cell>
          <cell r="T445">
            <v>1.7</v>
          </cell>
          <cell r="AL445">
            <v>2.9091913807398839</v>
          </cell>
          <cell r="CB445" t="str">
            <v>http://mprc.me/research/mprc_pres_primary_1019.pdf</v>
          </cell>
        </row>
        <row r="446">
          <cell r="D446" t="str">
            <v>Civiqs</v>
          </cell>
          <cell r="F446" t="str">
            <v>Iowa</v>
          </cell>
          <cell r="G446">
            <v>0</v>
          </cell>
          <cell r="I446">
            <v>43760</v>
          </cell>
          <cell r="J446">
            <v>598</v>
          </cell>
          <cell r="K446" t="str">
            <v>lv</v>
          </cell>
          <cell r="L446">
            <v>12</v>
          </cell>
          <cell r="M446">
            <v>0</v>
          </cell>
          <cell r="N446">
            <v>1</v>
          </cell>
          <cell r="O446">
            <v>20</v>
          </cell>
          <cell r="P446">
            <v>4</v>
          </cell>
          <cell r="Q446">
            <v>18</v>
          </cell>
          <cell r="R446">
            <v>3</v>
          </cell>
          <cell r="S446">
            <v>28</v>
          </cell>
          <cell r="T446">
            <v>2</v>
          </cell>
          <cell r="AL446">
            <v>1.0188108144296437E-2</v>
          </cell>
          <cell r="CB446" t="str">
            <v>https://civiqs.com/documents/Civiqs_ISU_banner_book_2019_10.pdf</v>
          </cell>
        </row>
        <row r="447">
          <cell r="D447" t="str">
            <v>YouGov</v>
          </cell>
          <cell r="F447" t="str">
            <v>US</v>
          </cell>
          <cell r="G447" t="str">
            <v>B-</v>
          </cell>
          <cell r="I447">
            <v>43760</v>
          </cell>
          <cell r="J447">
            <v>628</v>
          </cell>
          <cell r="K447" t="str">
            <v>lv</v>
          </cell>
          <cell r="L447">
            <v>24</v>
          </cell>
          <cell r="M447">
            <v>0</v>
          </cell>
          <cell r="N447">
            <v>2</v>
          </cell>
          <cell r="O447">
            <v>8</v>
          </cell>
          <cell r="P447">
            <v>1</v>
          </cell>
          <cell r="Q447">
            <v>15</v>
          </cell>
          <cell r="R447">
            <v>1</v>
          </cell>
          <cell r="S447">
            <v>21</v>
          </cell>
          <cell r="T447">
            <v>3</v>
          </cell>
          <cell r="AL447">
            <v>6.3249743200459511E-5</v>
          </cell>
          <cell r="CB447" t="str">
            <v>https://d25d2506sfb94s.cloudfront.net/cumulus_uploads/document/s96v7z4zoa/econTabReport.pdf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43760</v>
          </cell>
          <cell r="J448">
            <v>440</v>
          </cell>
          <cell r="K448" t="str">
            <v>rv</v>
          </cell>
          <cell r="L448">
            <v>27</v>
          </cell>
          <cell r="M448">
            <v>0</v>
          </cell>
          <cell r="N448">
            <v>1</v>
          </cell>
          <cell r="O448">
            <v>6</v>
          </cell>
          <cell r="P448">
            <v>1</v>
          </cell>
          <cell r="Q448">
            <v>14</v>
          </cell>
          <cell r="R448">
            <v>1</v>
          </cell>
          <cell r="S448">
            <v>19</v>
          </cell>
          <cell r="T448">
            <v>2</v>
          </cell>
          <cell r="AL448">
            <v>4.5004913156935751E-4</v>
          </cell>
          <cell r="CB448" t="str">
            <v>https://thehill.com/hilltv/rising/466927-warren-overtakes-sanders-in-new-poll</v>
          </cell>
        </row>
        <row r="449">
          <cell r="D449" t="str">
            <v>Change Research</v>
          </cell>
          <cell r="F449" t="str">
            <v>South Carolina</v>
          </cell>
          <cell r="G449" t="str">
            <v>C</v>
          </cell>
          <cell r="I449">
            <v>43759</v>
          </cell>
          <cell r="J449">
            <v>731</v>
          </cell>
          <cell r="K449" t="str">
            <v>lv</v>
          </cell>
          <cell r="L449">
            <v>30</v>
          </cell>
          <cell r="M449">
            <v>0</v>
          </cell>
          <cell r="N449">
            <v>3</v>
          </cell>
          <cell r="O449">
            <v>9</v>
          </cell>
          <cell r="P449">
            <v>3</v>
          </cell>
          <cell r="Q449">
            <v>13</v>
          </cell>
          <cell r="R449">
            <v>5</v>
          </cell>
          <cell r="S449">
            <v>19</v>
          </cell>
          <cell r="T449">
            <v>4</v>
          </cell>
          <cell r="AL449">
            <v>1.8676278632583938E-2</v>
          </cell>
          <cell r="CB449" t="str">
            <v>https://www.changeresearch.com/south-carolina-poll-october-15-21</v>
          </cell>
        </row>
        <row r="450">
          <cell r="D450" t="str">
            <v>Quinnipiac University</v>
          </cell>
          <cell r="F450" t="str">
            <v>US</v>
          </cell>
          <cell r="G450" t="str">
            <v>A</v>
          </cell>
          <cell r="I450">
            <v>43759</v>
          </cell>
          <cell r="J450">
            <v>713</v>
          </cell>
          <cell r="K450" t="str">
            <v>rv</v>
          </cell>
          <cell r="L450">
            <v>21</v>
          </cell>
          <cell r="M450">
            <v>0</v>
          </cell>
          <cell r="N450">
            <v>1</v>
          </cell>
          <cell r="O450">
            <v>10</v>
          </cell>
          <cell r="P450">
            <v>3</v>
          </cell>
          <cell r="Q450">
            <v>15</v>
          </cell>
          <cell r="R450">
            <v>1</v>
          </cell>
          <cell r="S450">
            <v>28</v>
          </cell>
          <cell r="T450">
            <v>1</v>
          </cell>
          <cell r="AL450">
            <v>2.2966366333496684E-2</v>
          </cell>
          <cell r="CB450" t="str">
            <v>https://poll.qu.edu/national/release-detail?ReleaseID=3646</v>
          </cell>
        </row>
        <row r="451">
          <cell r="D451" t="str">
            <v>Monmouth University</v>
          </cell>
          <cell r="F451" t="str">
            <v>South Carolina</v>
          </cell>
          <cell r="G451" t="str">
            <v>A+</v>
          </cell>
          <cell r="I451">
            <v>43759</v>
          </cell>
          <cell r="J451">
            <v>402</v>
          </cell>
          <cell r="K451" t="str">
            <v>lv</v>
          </cell>
          <cell r="L451">
            <v>33</v>
          </cell>
          <cell r="M451">
            <v>0</v>
          </cell>
          <cell r="N451">
            <v>2</v>
          </cell>
          <cell r="O451">
            <v>3</v>
          </cell>
          <cell r="P451">
            <v>2</v>
          </cell>
          <cell r="Q451">
            <v>12</v>
          </cell>
          <cell r="R451">
            <v>4</v>
          </cell>
          <cell r="S451">
            <v>16</v>
          </cell>
          <cell r="T451">
            <v>2</v>
          </cell>
          <cell r="AL451">
            <v>0.95425735930526945</v>
          </cell>
          <cell r="CB451" t="str">
            <v>https://www.monmouth.edu/polling-institute/documents/monmouthpoll_sc_102319.pdf/</v>
          </cell>
        </row>
        <row r="452">
          <cell r="D452" t="str">
            <v>Emerson College</v>
          </cell>
          <cell r="F452" t="str">
            <v>US</v>
          </cell>
          <cell r="G452" t="str">
            <v>B-</v>
          </cell>
          <cell r="I452">
            <v>43759</v>
          </cell>
          <cell r="J452">
            <v>430</v>
          </cell>
          <cell r="K452" t="str">
            <v>lv</v>
          </cell>
          <cell r="L452">
            <v>27.4</v>
          </cell>
          <cell r="M452">
            <v>0</v>
          </cell>
          <cell r="N452">
            <v>2.5</v>
          </cell>
          <cell r="O452">
            <v>6.4</v>
          </cell>
          <cell r="P452">
            <v>1</v>
          </cell>
          <cell r="Q452">
            <v>24.5</v>
          </cell>
          <cell r="R452">
            <v>0.5</v>
          </cell>
          <cell r="S452">
            <v>21.2</v>
          </cell>
          <cell r="T452">
            <v>4.4000000000000004</v>
          </cell>
          <cell r="AL452">
            <v>2.3382332834625312E-2</v>
          </cell>
          <cell r="CB452" t="str">
            <v>http://emersonpolling.com/2019/10/22/biden-sanders-warren-maintain-front-runner-status-in-democratic-primary/</v>
          </cell>
        </row>
        <row r="453">
          <cell r="D453" t="str">
            <v>MassINC Polling Group</v>
          </cell>
          <cell r="F453" t="str">
            <v>Massachusetts</v>
          </cell>
          <cell r="G453" t="str">
            <v>A/B</v>
          </cell>
          <cell r="I453">
            <v>43758</v>
          </cell>
          <cell r="J453">
            <v>456</v>
          </cell>
          <cell r="K453" t="str">
            <v>lv</v>
          </cell>
          <cell r="L453">
            <v>18</v>
          </cell>
          <cell r="M453">
            <v>0</v>
          </cell>
          <cell r="N453">
            <v>0</v>
          </cell>
          <cell r="O453">
            <v>7</v>
          </cell>
          <cell r="P453">
            <v>1</v>
          </cell>
          <cell r="Q453">
            <v>13</v>
          </cell>
          <cell r="R453">
            <v>1</v>
          </cell>
          <cell r="S453">
            <v>33</v>
          </cell>
          <cell r="T453">
            <v>1</v>
          </cell>
          <cell r="AL453">
            <v>0.61658851951154081</v>
          </cell>
          <cell r="CB453" t="str">
            <v>https://www.wbur.org/news/2019/10/23/wbur-poll-warren-medicare-for-all</v>
          </cell>
        </row>
        <row r="454">
          <cell r="D454" t="str">
            <v>SSRS</v>
          </cell>
          <cell r="F454" t="str">
            <v>US</v>
          </cell>
          <cell r="G454" t="str">
            <v>A/B</v>
          </cell>
          <cell r="I454">
            <v>43758</v>
          </cell>
          <cell r="J454">
            <v>424</v>
          </cell>
          <cell r="K454" t="str">
            <v>rv</v>
          </cell>
          <cell r="L454">
            <v>34</v>
          </cell>
          <cell r="M454">
            <v>0</v>
          </cell>
          <cell r="N454">
            <v>1</v>
          </cell>
          <cell r="O454">
            <v>6</v>
          </cell>
          <cell r="P454">
            <v>3</v>
          </cell>
          <cell r="Q454">
            <v>16</v>
          </cell>
          <cell r="R454">
            <v>1</v>
          </cell>
          <cell r="S454">
            <v>19</v>
          </cell>
          <cell r="T454">
            <v>2</v>
          </cell>
          <cell r="AL454">
            <v>3.46815016340664E-2</v>
          </cell>
          <cell r="CB454" t="str">
            <v>https://cdn.cnn.com/cnn/2019/images/10/22/rel12b.-.2020.pdf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43758</v>
          </cell>
          <cell r="J455">
            <v>11521</v>
          </cell>
          <cell r="K455" t="str">
            <v>lv</v>
          </cell>
          <cell r="L455">
            <v>30</v>
          </cell>
          <cell r="M455">
            <v>0</v>
          </cell>
          <cell r="N455">
            <v>3</v>
          </cell>
          <cell r="O455">
            <v>6</v>
          </cell>
          <cell r="P455">
            <v>2</v>
          </cell>
          <cell r="Q455">
            <v>18</v>
          </cell>
          <cell r="R455">
            <v>1</v>
          </cell>
          <cell r="S455">
            <v>21</v>
          </cell>
          <cell r="T455">
            <v>3</v>
          </cell>
          <cell r="AL455">
            <v>1.0852572588223005E-3</v>
          </cell>
          <cell r="CB455" t="str">
            <v>https://morningconsult.com/2020-democratic-primary-2/</v>
          </cell>
        </row>
        <row r="456">
          <cell r="D456" t="str">
            <v>Change Research</v>
          </cell>
          <cell r="F456" t="str">
            <v>California</v>
          </cell>
          <cell r="G456" t="str">
            <v>C</v>
          </cell>
          <cell r="I456">
            <v>43756</v>
          </cell>
          <cell r="J456">
            <v>1631</v>
          </cell>
          <cell r="K456" t="str">
            <v>lv</v>
          </cell>
          <cell r="L456">
            <v>19</v>
          </cell>
          <cell r="M456">
            <v>0</v>
          </cell>
          <cell r="N456">
            <v>1</v>
          </cell>
          <cell r="O456">
            <v>9</v>
          </cell>
          <cell r="P456">
            <v>2</v>
          </cell>
          <cell r="Q456">
            <v>24</v>
          </cell>
          <cell r="R456">
            <v>1</v>
          </cell>
          <cell r="S456">
            <v>28</v>
          </cell>
          <cell r="T456">
            <v>3</v>
          </cell>
          <cell r="AL456">
            <v>4.821809891767153E-2</v>
          </cell>
          <cell r="CB456" t="str">
            <v>https://www.changeresearch.com/california-poll-october-15-18</v>
          </cell>
        </row>
        <row r="457">
          <cell r="D457" t="str">
            <v>Ipsos</v>
          </cell>
          <cell r="F457" t="str">
            <v>US</v>
          </cell>
          <cell r="G457" t="str">
            <v>B+</v>
          </cell>
          <cell r="I457">
            <v>43756</v>
          </cell>
          <cell r="J457">
            <v>566</v>
          </cell>
          <cell r="K457" t="str">
            <v>rv</v>
          </cell>
          <cell r="L457">
            <v>24</v>
          </cell>
          <cell r="M457">
            <v>0</v>
          </cell>
          <cell r="N457">
            <v>1</v>
          </cell>
          <cell r="O457">
            <v>5</v>
          </cell>
          <cell r="P457">
            <v>1</v>
          </cell>
          <cell r="Q457">
            <v>15</v>
          </cell>
          <cell r="R457">
            <v>0</v>
          </cell>
          <cell r="S457">
            <v>17</v>
          </cell>
          <cell r="T457">
            <v>2</v>
          </cell>
          <cell r="AL457">
            <v>2.7239681214485408E-4</v>
          </cell>
          <cell r="CB457" t="str">
            <v>https://www.ipsos.com/sites/default/files/ct/news/documents/2019-10/topline_reuters_democratic_debate_poll_10_21_2019_wu.pdf</v>
          </cell>
        </row>
        <row r="458">
          <cell r="D458" t="str">
            <v>Marquette University Law School</v>
          </cell>
          <cell r="F458" t="str">
            <v>Wisconsin</v>
          </cell>
          <cell r="G458" t="str">
            <v>A/B</v>
          </cell>
          <cell r="I458">
            <v>43755</v>
          </cell>
          <cell r="J458">
            <v>379</v>
          </cell>
          <cell r="K458" t="str">
            <v>lv</v>
          </cell>
          <cell r="L458">
            <v>31</v>
          </cell>
          <cell r="M458">
            <v>0</v>
          </cell>
          <cell r="N458">
            <v>1</v>
          </cell>
          <cell r="O458">
            <v>7</v>
          </cell>
          <cell r="P458">
            <v>3</v>
          </cell>
          <cell r="Q458">
            <v>17</v>
          </cell>
          <cell r="R458">
            <v>0</v>
          </cell>
          <cell r="S458">
            <v>24</v>
          </cell>
          <cell r="T458">
            <v>3</v>
          </cell>
          <cell r="AL458">
            <v>3.5225786670385124E-2</v>
          </cell>
          <cell r="CB458" t="str">
            <v>https://law.marquette.edu/poll/wp-content/uploads/2019/10/MLSP54Toplines.pdf</v>
          </cell>
        </row>
        <row r="459">
          <cell r="D459" t="str">
            <v>Kaiser Family Foundation</v>
          </cell>
          <cell r="F459" t="str">
            <v>Wisconsin</v>
          </cell>
          <cell r="G459">
            <v>0</v>
          </cell>
          <cell r="I459">
            <v>43753</v>
          </cell>
          <cell r="J459">
            <v>274</v>
          </cell>
          <cell r="K459" t="str">
            <v>lv</v>
          </cell>
          <cell r="L459">
            <v>17</v>
          </cell>
          <cell r="M459">
            <v>0</v>
          </cell>
          <cell r="N459">
            <v>2</v>
          </cell>
          <cell r="O459">
            <v>6</v>
          </cell>
          <cell r="P459">
            <v>3</v>
          </cell>
          <cell r="Q459">
            <v>10</v>
          </cell>
          <cell r="R459">
            <v>0</v>
          </cell>
          <cell r="S459">
            <v>22</v>
          </cell>
          <cell r="T459">
            <v>2</v>
          </cell>
          <cell r="AL459">
            <v>1.5022449366540824</v>
          </cell>
          <cell r="CB459" t="str">
            <v>http://files.kff.org/attachment/TOPLINE-Blue-Wall-Voices-Project</v>
          </cell>
        </row>
        <row r="460">
          <cell r="D460" t="str">
            <v>Kaiser Family Foundation</v>
          </cell>
          <cell r="F460" t="str">
            <v>Pennsylvania</v>
          </cell>
          <cell r="G460">
            <v>0</v>
          </cell>
          <cell r="I460">
            <v>43753</v>
          </cell>
          <cell r="J460">
            <v>246</v>
          </cell>
          <cell r="K460" t="str">
            <v>lv</v>
          </cell>
          <cell r="L460">
            <v>27</v>
          </cell>
          <cell r="M460">
            <v>0</v>
          </cell>
          <cell r="N460">
            <v>1</v>
          </cell>
          <cell r="O460">
            <v>3</v>
          </cell>
          <cell r="P460">
            <v>1</v>
          </cell>
          <cell r="Q460">
            <v>14</v>
          </cell>
          <cell r="R460">
            <v>1</v>
          </cell>
          <cell r="S460">
            <v>18</v>
          </cell>
          <cell r="T460">
            <v>2</v>
          </cell>
          <cell r="AL460">
            <v>1.4450634706293062</v>
          </cell>
          <cell r="CB460" t="str">
            <v>http://files.kff.org/attachment/TOPLINE-Blue-Wall-Voices-Project</v>
          </cell>
        </row>
        <row r="461">
          <cell r="D461" t="str">
            <v>Kaiser Family Foundation</v>
          </cell>
          <cell r="F461" t="str">
            <v>Minnesota</v>
          </cell>
          <cell r="G461">
            <v>0</v>
          </cell>
          <cell r="I461">
            <v>43753</v>
          </cell>
          <cell r="J461">
            <v>249</v>
          </cell>
          <cell r="K461" t="str">
            <v>lv</v>
          </cell>
          <cell r="L461">
            <v>14</v>
          </cell>
          <cell r="M461">
            <v>0</v>
          </cell>
          <cell r="N461">
            <v>1</v>
          </cell>
          <cell r="O461">
            <v>7</v>
          </cell>
          <cell r="P461">
            <v>15</v>
          </cell>
          <cell r="Q461">
            <v>13</v>
          </cell>
          <cell r="R461">
            <v>0</v>
          </cell>
          <cell r="S461">
            <v>25</v>
          </cell>
          <cell r="T461">
            <v>4</v>
          </cell>
          <cell r="AL461">
            <v>1.4513821818485129</v>
          </cell>
          <cell r="CB461" t="str">
            <v>http://files.kff.org/attachment/TOPLINE-Blue-Wall-Voices-Project</v>
          </cell>
        </row>
        <row r="462">
          <cell r="D462" t="str">
            <v>Kaiser Family Foundation</v>
          </cell>
          <cell r="F462" t="str">
            <v>Michigan</v>
          </cell>
          <cell r="G462">
            <v>0</v>
          </cell>
          <cell r="I462">
            <v>43753</v>
          </cell>
          <cell r="J462">
            <v>208</v>
          </cell>
          <cell r="K462" t="str">
            <v>lv</v>
          </cell>
          <cell r="L462">
            <v>19</v>
          </cell>
          <cell r="M462">
            <v>0</v>
          </cell>
          <cell r="N462">
            <v>1</v>
          </cell>
          <cell r="O462">
            <v>7</v>
          </cell>
          <cell r="P462">
            <v>1</v>
          </cell>
          <cell r="Q462">
            <v>15</v>
          </cell>
          <cell r="R462">
            <v>0</v>
          </cell>
          <cell r="S462">
            <v>25</v>
          </cell>
          <cell r="T462">
            <v>1</v>
          </cell>
          <cell r="AL462">
            <v>1.3603559504592868</v>
          </cell>
          <cell r="CB462" t="str">
            <v>http://files.kff.org/attachment/TOPLINE-Blue-Wall-Voices-Project</v>
          </cell>
        </row>
        <row r="463">
          <cell r="D463" t="str">
            <v>Montana State University Billings</v>
          </cell>
          <cell r="F463" t="str">
            <v>Wyoming</v>
          </cell>
          <cell r="G463" t="str">
            <v>B/C</v>
          </cell>
          <cell r="I463">
            <v>43754</v>
          </cell>
          <cell r="J463">
            <v>14</v>
          </cell>
          <cell r="K463" t="str">
            <v>lv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</v>
          </cell>
          <cell r="Q463">
            <v>0</v>
          </cell>
          <cell r="R463">
            <v>0</v>
          </cell>
          <cell r="S463">
            <v>82</v>
          </cell>
          <cell r="T463">
            <v>2</v>
          </cell>
          <cell r="AL463" t="str">
            <v/>
          </cell>
          <cell r="CB463" t="str">
            <v>https://www.msubillings.edu/cas/nams/polls/2019%20Mountain%20States%20Poll%20Report.pdf</v>
          </cell>
        </row>
        <row r="464">
          <cell r="D464" t="str">
            <v>Montana State University Billings</v>
          </cell>
          <cell r="F464" t="str">
            <v>Montana</v>
          </cell>
          <cell r="G464" t="str">
            <v>B/C</v>
          </cell>
          <cell r="I464">
            <v>43754</v>
          </cell>
          <cell r="J464">
            <v>40</v>
          </cell>
          <cell r="K464" t="str">
            <v>lv</v>
          </cell>
          <cell r="L464">
            <v>15</v>
          </cell>
          <cell r="M464">
            <v>0</v>
          </cell>
          <cell r="N464">
            <v>0</v>
          </cell>
          <cell r="O464">
            <v>2</v>
          </cell>
          <cell r="P464">
            <v>2</v>
          </cell>
          <cell r="Q464">
            <v>2</v>
          </cell>
          <cell r="R464">
            <v>0</v>
          </cell>
          <cell r="S464">
            <v>40</v>
          </cell>
          <cell r="T464">
            <v>0</v>
          </cell>
          <cell r="AL464" t="str">
            <v/>
          </cell>
          <cell r="CB464" t="str">
            <v>https://www.msubillings.edu/cas/nams/polls/2019%20Mountain%20States%20Poll%20Report.pdf</v>
          </cell>
        </row>
        <row r="465">
          <cell r="D465" t="str">
            <v>Suffolk University</v>
          </cell>
          <cell r="F465" t="str">
            <v>Iowa</v>
          </cell>
          <cell r="G465" t="str">
            <v>A-</v>
          </cell>
          <cell r="I465">
            <v>43756</v>
          </cell>
          <cell r="J465">
            <v>500</v>
          </cell>
          <cell r="K465" t="str">
            <v>lv</v>
          </cell>
          <cell r="L465">
            <v>17.600000000000001</v>
          </cell>
          <cell r="M465">
            <v>0</v>
          </cell>
          <cell r="N465">
            <v>0.8</v>
          </cell>
          <cell r="O465">
            <v>13.2</v>
          </cell>
          <cell r="P465">
            <v>2.6</v>
          </cell>
          <cell r="Q465">
            <v>9</v>
          </cell>
          <cell r="R465">
            <v>3</v>
          </cell>
          <cell r="S465">
            <v>16.8</v>
          </cell>
          <cell r="T465">
            <v>1.2</v>
          </cell>
          <cell r="AL465">
            <v>0.71268681386780464</v>
          </cell>
          <cell r="CB465" t="str">
            <v>https://www.suffolk.edu/-/media/suffolk/documents/academics/research-at-suffolk/suprc/polls/other-states/2019/10_21_2019_marignals_pdftxt.pdf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43756</v>
          </cell>
          <cell r="J466">
            <v>1839</v>
          </cell>
          <cell r="K466" t="str">
            <v>lv</v>
          </cell>
          <cell r="L466">
            <v>34</v>
          </cell>
          <cell r="M466">
            <v>0</v>
          </cell>
          <cell r="N466">
            <v>2</v>
          </cell>
          <cell r="O466">
            <v>4</v>
          </cell>
          <cell r="P466">
            <v>2</v>
          </cell>
          <cell r="Q466">
            <v>16</v>
          </cell>
          <cell r="R466">
            <v>1</v>
          </cell>
          <cell r="S466">
            <v>18</v>
          </cell>
          <cell r="T466">
            <v>2</v>
          </cell>
          <cell r="AL466">
            <v>0</v>
          </cell>
          <cell r="CB466" t="str">
            <v>https://docs.google.com/spreadsheets/d/e/2PACX-1vQVLqEO6WqlqDQnhJqfPCkoL0BjZIz4b-EDfXAjCW2ToZkg0d5EZPhXU1yiyZOpuWKGnlk24WjXJhpu/pubhtml/sheet?headers=false&amp;gid=0</v>
          </cell>
        </row>
        <row r="467">
          <cell r="D467" t="str">
            <v>Ipsos</v>
          </cell>
          <cell r="F467" t="str">
            <v>US</v>
          </cell>
          <cell r="G467" t="str">
            <v>B+</v>
          </cell>
          <cell r="I467">
            <v>43756</v>
          </cell>
          <cell r="J467">
            <v>703</v>
          </cell>
          <cell r="K467" t="str">
            <v>a</v>
          </cell>
          <cell r="L467">
            <v>21</v>
          </cell>
          <cell r="M467">
            <v>0</v>
          </cell>
          <cell r="N467">
            <v>0.9</v>
          </cell>
          <cell r="O467">
            <v>4.5999999999999996</v>
          </cell>
          <cell r="P467">
            <v>1.1000000000000001</v>
          </cell>
          <cell r="Q467">
            <v>16.100000000000001</v>
          </cell>
          <cell r="R467">
            <v>0.2</v>
          </cell>
          <cell r="S467">
            <v>14.7</v>
          </cell>
          <cell r="T467">
            <v>2.2000000000000002</v>
          </cell>
          <cell r="AL467">
            <v>0</v>
          </cell>
          <cell r="CB467" t="str">
            <v>https://www.ipsos.com/sites/default/files/ct/news/documents/2019-10/topline_reuters_democratic_debate_poll_10_21_2019_wu.pdf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43756</v>
          </cell>
          <cell r="J468">
            <v>763</v>
          </cell>
          <cell r="K468" t="str">
            <v>lv</v>
          </cell>
          <cell r="L468">
            <v>33</v>
          </cell>
          <cell r="M468">
            <v>0</v>
          </cell>
          <cell r="N468">
            <v>1</v>
          </cell>
          <cell r="O468">
            <v>4</v>
          </cell>
          <cell r="P468">
            <v>2</v>
          </cell>
          <cell r="Q468">
            <v>17</v>
          </cell>
          <cell r="R468">
            <v>2</v>
          </cell>
          <cell r="S468">
            <v>18</v>
          </cell>
          <cell r="T468">
            <v>2</v>
          </cell>
          <cell r="AL468">
            <v>0</v>
          </cell>
          <cell r="CB468" t="str">
            <v>https://docs.google.com/spreadsheets/d/e/2PACX-1vR13Tl5hUtDQkRG1NHFobnFAa5b223LaBitPb5bxW4Crr_6l4gyjwME4Fa88OJkBr8Lne9zD3sf3Hof/pubhtml/sheet?headers=false&amp;gid=0</v>
          </cell>
        </row>
        <row r="469">
          <cell r="D469" t="str">
            <v>SurveyUSA</v>
          </cell>
          <cell r="F469" t="str">
            <v>California</v>
          </cell>
          <cell r="G469" t="str">
            <v>A</v>
          </cell>
          <cell r="I469">
            <v>43754</v>
          </cell>
          <cell r="J469">
            <v>553</v>
          </cell>
          <cell r="K469" t="str">
            <v>lv</v>
          </cell>
          <cell r="L469">
            <v>33</v>
          </cell>
          <cell r="M469">
            <v>0</v>
          </cell>
          <cell r="N469">
            <v>2</v>
          </cell>
          <cell r="O469">
            <v>4</v>
          </cell>
          <cell r="P469">
            <v>1</v>
          </cell>
          <cell r="Q469">
            <v>17</v>
          </cell>
          <cell r="R469">
            <v>1</v>
          </cell>
          <cell r="S469">
            <v>18</v>
          </cell>
          <cell r="T469">
            <v>4</v>
          </cell>
          <cell r="AL469">
            <v>5.8737331040084682E-2</v>
          </cell>
          <cell r="CB469" t="str">
            <v>http://www.surveyusa.com/client/PollReport.aspx?g=3662de7c-9fe8-4524-b39b-789835905d98</v>
          </cell>
        </row>
        <row r="470">
          <cell r="D470" t="str">
            <v>SurveyUSA</v>
          </cell>
          <cell r="F470" t="str">
            <v>US</v>
          </cell>
          <cell r="G470" t="str">
            <v>A</v>
          </cell>
          <cell r="I470">
            <v>43754</v>
          </cell>
          <cell r="J470">
            <v>1071</v>
          </cell>
          <cell r="K470" t="str">
            <v>lv</v>
          </cell>
          <cell r="L470">
            <v>32</v>
          </cell>
          <cell r="M470">
            <v>0</v>
          </cell>
          <cell r="N470">
            <v>2</v>
          </cell>
          <cell r="O470">
            <v>5</v>
          </cell>
          <cell r="P470">
            <v>2</v>
          </cell>
          <cell r="Q470">
            <v>17</v>
          </cell>
          <cell r="R470">
            <v>1</v>
          </cell>
          <cell r="S470">
            <v>22</v>
          </cell>
          <cell r="T470">
            <v>2</v>
          </cell>
          <cell r="AL470">
            <v>8.5046832480791715E-2</v>
          </cell>
          <cell r="CB470" t="str">
            <v>http://www.surveyusa.com/client/PollReport.aspx?g=3f8c15c0-bab5-4d13-b944-5b368f707417</v>
          </cell>
        </row>
        <row r="471">
          <cell r="D471" t="str">
            <v>Public Religion Research Institute</v>
          </cell>
          <cell r="F471" t="str">
            <v>US</v>
          </cell>
          <cell r="G471" t="str">
            <v>A/B</v>
          </cell>
          <cell r="I471">
            <v>43751</v>
          </cell>
          <cell r="J471">
            <v>436</v>
          </cell>
          <cell r="K471" t="str">
            <v>rv</v>
          </cell>
          <cell r="L471">
            <v>25</v>
          </cell>
          <cell r="M471">
            <v>0</v>
          </cell>
          <cell r="N471">
            <v>3</v>
          </cell>
          <cell r="O471">
            <v>4</v>
          </cell>
          <cell r="P471">
            <v>1</v>
          </cell>
          <cell r="Q471">
            <v>17</v>
          </cell>
          <cell r="R471">
            <v>0</v>
          </cell>
          <cell r="S471">
            <v>16</v>
          </cell>
          <cell r="T471">
            <v>3</v>
          </cell>
          <cell r="AL471">
            <v>4.2026727419581613</v>
          </cell>
          <cell r="CB471" t="str">
            <v>https://projects.fivethirtyeight.com/polls/20191021_National.pdf</v>
          </cell>
        </row>
        <row r="472">
          <cell r="D472" t="str">
            <v>Public Religion Research Institute</v>
          </cell>
          <cell r="F472" t="str">
            <v>US</v>
          </cell>
          <cell r="G472" t="str">
            <v>A/B</v>
          </cell>
          <cell r="I472">
            <v>43751</v>
          </cell>
          <cell r="J472">
            <v>487</v>
          </cell>
          <cell r="K472" t="str">
            <v>a</v>
          </cell>
          <cell r="L472">
            <v>24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16</v>
          </cell>
          <cell r="R472">
            <v>0</v>
          </cell>
          <cell r="S472">
            <v>16</v>
          </cell>
          <cell r="T472">
            <v>3</v>
          </cell>
          <cell r="AL472">
            <v>0</v>
          </cell>
          <cell r="CB472" t="str">
            <v>https://projects.fivethirtyeight.com/polls/20191021_National.pdf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43755</v>
          </cell>
          <cell r="J473">
            <v>815</v>
          </cell>
          <cell r="K473" t="str">
            <v>lv</v>
          </cell>
          <cell r="L473">
            <v>34</v>
          </cell>
          <cell r="M473">
            <v>0</v>
          </cell>
          <cell r="N473">
            <v>2</v>
          </cell>
          <cell r="O473">
            <v>3</v>
          </cell>
          <cell r="P473">
            <v>2</v>
          </cell>
          <cell r="Q473">
            <v>15</v>
          </cell>
          <cell r="R473">
            <v>2</v>
          </cell>
          <cell r="S473">
            <v>16</v>
          </cell>
          <cell r="T473">
            <v>2</v>
          </cell>
          <cell r="AL473">
            <v>4.3260168058536049E-4</v>
          </cell>
          <cell r="CB473" t="str">
            <v>https://docs.google.com/spreadsheets/d/e/2PACX-1vQZ29_A6KnPaK6cg4oC72rMRRYBJZ2rRPE_3DD6ouoMACKZuygUFOahnS37cfJOKu1TzsmbZEvc1HxK/pubhtml/sheet?headers=false&amp;gid=0</v>
          </cell>
        </row>
        <row r="474">
          <cell r="D474" t="str">
            <v>Swayable</v>
          </cell>
          <cell r="F474" t="str">
            <v>US</v>
          </cell>
          <cell r="G474">
            <v>0</v>
          </cell>
          <cell r="I474">
            <v>43746</v>
          </cell>
          <cell r="J474">
            <v>2077</v>
          </cell>
          <cell r="K474" t="str">
            <v>lv</v>
          </cell>
          <cell r="L474">
            <v>32.6</v>
          </cell>
          <cell r="M474">
            <v>0</v>
          </cell>
          <cell r="N474">
            <v>3</v>
          </cell>
          <cell r="O474">
            <v>3.8</v>
          </cell>
          <cell r="P474">
            <v>1.5</v>
          </cell>
          <cell r="Q474">
            <v>15.6</v>
          </cell>
          <cell r="R474">
            <v>0</v>
          </cell>
          <cell r="S474">
            <v>20.8</v>
          </cell>
          <cell r="T474">
            <v>3</v>
          </cell>
          <cell r="AL474">
            <v>2.4191172481620581E-2</v>
          </cell>
          <cell r="CB474" t="str">
            <v>https://swayable.com/insights/primaries2019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43746</v>
          </cell>
          <cell r="J475">
            <v>4216</v>
          </cell>
          <cell r="K475" t="str">
            <v>a</v>
          </cell>
          <cell r="L475">
            <v>28.1</v>
          </cell>
          <cell r="M475">
            <v>0</v>
          </cell>
          <cell r="N475">
            <v>2.7</v>
          </cell>
          <cell r="O475">
            <v>4.2</v>
          </cell>
          <cell r="P475">
            <v>1.7</v>
          </cell>
          <cell r="Q475">
            <v>19.5</v>
          </cell>
          <cell r="R475">
            <v>1</v>
          </cell>
          <cell r="S475">
            <v>16.5</v>
          </cell>
          <cell r="T475">
            <v>3.8</v>
          </cell>
          <cell r="AL475">
            <v>0</v>
          </cell>
          <cell r="CB475" t="str">
            <v>https://swayable.com/insights/primaries2019</v>
          </cell>
        </row>
        <row r="476">
          <cell r="D476" t="str">
            <v>Emerson College</v>
          </cell>
          <cell r="F476" t="str">
            <v>Iowa</v>
          </cell>
          <cell r="G476" t="str">
            <v>B-</v>
          </cell>
          <cell r="I476">
            <v>43754</v>
          </cell>
          <cell r="J476">
            <v>317</v>
          </cell>
          <cell r="K476" t="str">
            <v>lv</v>
          </cell>
          <cell r="L476">
            <v>22.8</v>
          </cell>
          <cell r="M476">
            <v>0</v>
          </cell>
          <cell r="N476">
            <v>2.5</v>
          </cell>
          <cell r="O476">
            <v>16.100000000000001</v>
          </cell>
          <cell r="P476">
            <v>1.2</v>
          </cell>
          <cell r="Q476">
            <v>12.5</v>
          </cell>
          <cell r="R476">
            <v>2.4</v>
          </cell>
          <cell r="S476">
            <v>22.6</v>
          </cell>
          <cell r="T476">
            <v>4.5999999999999996</v>
          </cell>
          <cell r="AL476">
            <v>3.864236415902763E-2</v>
          </cell>
          <cell r="CB476" t="str">
            <v>http://emersonpolling.com/2019/10/17/iowa-2020-dead-heat-with-biden-and-warren-mayor-pete-continues-to-build-and-sanders-slides/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43754</v>
          </cell>
          <cell r="J477">
            <v>828</v>
          </cell>
          <cell r="K477" t="str">
            <v>lv</v>
          </cell>
          <cell r="L477">
            <v>34</v>
          </cell>
          <cell r="M477">
            <v>0</v>
          </cell>
          <cell r="N477">
            <v>2</v>
          </cell>
          <cell r="O477">
            <v>3</v>
          </cell>
          <cell r="P477">
            <v>1</v>
          </cell>
          <cell r="Q477">
            <v>15</v>
          </cell>
          <cell r="R477">
            <v>1</v>
          </cell>
          <cell r="S477">
            <v>18</v>
          </cell>
          <cell r="T477">
            <v>2</v>
          </cell>
          <cell r="AL477">
            <v>3.7066845113402651E-4</v>
          </cell>
          <cell r="CB477" t="str">
            <v>https://docs.google.com/spreadsheets/d/e/2PACX-1vRnHulVi6HoEENhOnG00hePyColxFn33YGlVS6vBGvdS4c55UrgXa3EvM3qc7DUkQGQYm4vSEsFn7A9/pubhtml/sheet?headers=false&amp;gid=0</v>
          </cell>
        </row>
        <row r="478">
          <cell r="D478" t="str">
            <v>YouGov</v>
          </cell>
          <cell r="F478" t="str">
            <v>US</v>
          </cell>
          <cell r="G478" t="str">
            <v>B-</v>
          </cell>
          <cell r="I478">
            <v>43753</v>
          </cell>
          <cell r="J478">
            <v>623</v>
          </cell>
          <cell r="K478" t="str">
            <v>lv</v>
          </cell>
          <cell r="L478">
            <v>25</v>
          </cell>
          <cell r="M478">
            <v>0</v>
          </cell>
          <cell r="N478">
            <v>2</v>
          </cell>
          <cell r="O478">
            <v>6</v>
          </cell>
          <cell r="P478">
            <v>2</v>
          </cell>
          <cell r="Q478">
            <v>13</v>
          </cell>
          <cell r="R478">
            <v>1</v>
          </cell>
          <cell r="S478">
            <v>28</v>
          </cell>
          <cell r="T478">
            <v>2</v>
          </cell>
          <cell r="AL478">
            <v>5.5453324935868623E-5</v>
          </cell>
          <cell r="CB478" t="str">
            <v>https://d25d2506sfb94s.cloudfront.net/cumulus_uploads/document/kvoamfqbbo/econTabReport.pdf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43753</v>
          </cell>
          <cell r="J479">
            <v>828</v>
          </cell>
          <cell r="K479" t="str">
            <v>lv</v>
          </cell>
          <cell r="L479">
            <v>35</v>
          </cell>
          <cell r="M479">
            <v>0</v>
          </cell>
          <cell r="N479">
            <v>2</v>
          </cell>
          <cell r="O479">
            <v>4</v>
          </cell>
          <cell r="P479">
            <v>1</v>
          </cell>
          <cell r="Q479">
            <v>14</v>
          </cell>
          <cell r="R479">
            <v>1</v>
          </cell>
          <cell r="S479">
            <v>17</v>
          </cell>
          <cell r="T479">
            <v>2</v>
          </cell>
          <cell r="AL479">
            <v>3.1813706425978924E-4</v>
          </cell>
          <cell r="CB479" t="str">
            <v>https://docs.google.com/spreadsheets/d/e/2PACX-1vRFInXxpEC7pGUzq9hUbx3fQgf4z9KQSgRAJ3jjIzxN98n29KlcL3wfG3Oe5Et1G0bfhHlsFm4XhabS/pubhtml/sheet?headers=false&amp;gid=0</v>
          </cell>
        </row>
        <row r="480">
          <cell r="D480" t="str">
            <v>Capitol Weekly</v>
          </cell>
          <cell r="F480" t="str">
            <v>California</v>
          </cell>
          <cell r="G480">
            <v>0</v>
          </cell>
          <cell r="I480">
            <v>43752</v>
          </cell>
          <cell r="J480">
            <v>590</v>
          </cell>
          <cell r="K480" t="str">
            <v>lv</v>
          </cell>
          <cell r="L480">
            <v>21</v>
          </cell>
          <cell r="M480">
            <v>0</v>
          </cell>
          <cell r="N480">
            <v>2</v>
          </cell>
          <cell r="O480">
            <v>6</v>
          </cell>
          <cell r="P480">
            <v>1</v>
          </cell>
          <cell r="Q480">
            <v>15</v>
          </cell>
          <cell r="R480">
            <v>1</v>
          </cell>
          <cell r="S480">
            <v>35</v>
          </cell>
          <cell r="T480">
            <v>3</v>
          </cell>
          <cell r="AL480">
            <v>9.3165567205726676E-3</v>
          </cell>
          <cell r="CB480" t="str">
            <v>https://www.dropbox.com/s/0e1g0eat9otgvpl/Oct%202019%20Presidential%20Primary%20Tracking%20Poll%20Toplines%20and%20Crosstabs.xlsx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43752</v>
          </cell>
          <cell r="J481">
            <v>789</v>
          </cell>
          <cell r="K481" t="str">
            <v>lv</v>
          </cell>
          <cell r="L481">
            <v>34</v>
          </cell>
          <cell r="M481">
            <v>0</v>
          </cell>
          <cell r="N481">
            <v>2</v>
          </cell>
          <cell r="O481">
            <v>4</v>
          </cell>
          <cell r="P481">
            <v>1</v>
          </cell>
          <cell r="Q481">
            <v>15</v>
          </cell>
          <cell r="R481">
            <v>0</v>
          </cell>
          <cell r="S481">
            <v>20</v>
          </cell>
          <cell r="T481">
            <v>3</v>
          </cell>
          <cell r="AL481">
            <v>2.697557966785416E-4</v>
          </cell>
          <cell r="CB481" t="str">
            <v>https://docs.google.com/spreadsheets/d/e/2PACX-1vTP3A31C-UA5IcqyVUYhbp9AodQ_V-w8UqpEdjEHgmQ1ybjXKvpexhR8qp5wMUOFWqVAWwbYsVE2Foh/pubhtml/sheet?headers=false&amp;gid=0</v>
          </cell>
        </row>
        <row r="482">
          <cell r="D482" t="str">
            <v>Public Policy Polling</v>
          </cell>
          <cell r="F482" t="str">
            <v>Maine</v>
          </cell>
          <cell r="G482" t="str">
            <v>B</v>
          </cell>
          <cell r="I482">
            <v>43751</v>
          </cell>
          <cell r="J482">
            <v>366</v>
          </cell>
          <cell r="K482" t="str">
            <v>v</v>
          </cell>
          <cell r="L482">
            <v>19</v>
          </cell>
          <cell r="M482">
            <v>0</v>
          </cell>
          <cell r="N482">
            <v>2</v>
          </cell>
          <cell r="O482">
            <v>9</v>
          </cell>
          <cell r="P482">
            <v>0</v>
          </cell>
          <cell r="Q482">
            <v>12</v>
          </cell>
          <cell r="R482">
            <v>0</v>
          </cell>
          <cell r="S482">
            <v>31</v>
          </cell>
          <cell r="T482">
            <v>3</v>
          </cell>
          <cell r="AL482">
            <v>2.5727118535071094</v>
          </cell>
          <cell r="CB482" t="str">
            <v>https://www.publicpolicypolling.com/wp-content/uploads/2019/10/PPP_Release_ME_101519.pdf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43751</v>
          </cell>
          <cell r="J483">
            <v>15683</v>
          </cell>
          <cell r="K483" t="str">
            <v>lv</v>
          </cell>
          <cell r="L483">
            <v>32</v>
          </cell>
          <cell r="M483">
            <v>0</v>
          </cell>
          <cell r="N483">
            <v>2</v>
          </cell>
          <cell r="O483">
            <v>5</v>
          </cell>
          <cell r="P483">
            <v>1</v>
          </cell>
          <cell r="Q483">
            <v>19</v>
          </cell>
          <cell r="R483">
            <v>1</v>
          </cell>
          <cell r="S483">
            <v>21</v>
          </cell>
          <cell r="T483">
            <v>3</v>
          </cell>
          <cell r="AL483">
            <v>1.0132822360240528E-3</v>
          </cell>
          <cell r="CB483" t="str">
            <v>https://morningconsult.com/2020-democratic-primary-2/</v>
          </cell>
        </row>
        <row r="484">
          <cell r="D484" t="str">
            <v>Quinnipiac University</v>
          </cell>
          <cell r="F484" t="str">
            <v>US</v>
          </cell>
          <cell r="G484" t="str">
            <v>A</v>
          </cell>
          <cell r="I484">
            <v>43751</v>
          </cell>
          <cell r="J484">
            <v>505</v>
          </cell>
          <cell r="K484" t="str">
            <v>rv</v>
          </cell>
          <cell r="L484">
            <v>27</v>
          </cell>
          <cell r="M484">
            <v>0</v>
          </cell>
          <cell r="N484">
            <v>2</v>
          </cell>
          <cell r="O484">
            <v>8</v>
          </cell>
          <cell r="P484">
            <v>2</v>
          </cell>
          <cell r="Q484">
            <v>11</v>
          </cell>
          <cell r="R484">
            <v>2</v>
          </cell>
          <cell r="S484">
            <v>30</v>
          </cell>
          <cell r="T484">
            <v>2</v>
          </cell>
          <cell r="AL484">
            <v>1.2063913905241093E-2</v>
          </cell>
          <cell r="CB484" t="str">
            <v>https://poll.qu.edu/national/release-detail?ReleaseID=3644</v>
          </cell>
        </row>
        <row r="485">
          <cell r="D485" t="str">
            <v>RKM Research and Communications Inc.</v>
          </cell>
          <cell r="F485" t="str">
            <v>New Hampshire</v>
          </cell>
          <cell r="G485" t="str">
            <v>A/B</v>
          </cell>
          <cell r="I485">
            <v>43751</v>
          </cell>
          <cell r="J485">
            <v>422</v>
          </cell>
          <cell r="K485" t="str">
            <v>lv</v>
          </cell>
          <cell r="L485">
            <v>19.7</v>
          </cell>
          <cell r="M485">
            <v>0</v>
          </cell>
          <cell r="N485">
            <v>1.9</v>
          </cell>
          <cell r="O485">
            <v>4.5</v>
          </cell>
          <cell r="P485">
            <v>2.4</v>
          </cell>
          <cell r="Q485">
            <v>14.7</v>
          </cell>
          <cell r="R485">
            <v>0.5</v>
          </cell>
          <cell r="S485">
            <v>20.100000000000001</v>
          </cell>
          <cell r="T485">
            <v>0.9</v>
          </cell>
          <cell r="AL485">
            <v>0</v>
          </cell>
          <cell r="CB485" t="str">
            <v>https://www.franklinpierce.edu/institutes/mfcc/FPU%20NH%20PP%20OCT%202019%20Tables.pdf</v>
          </cell>
        </row>
        <row r="486">
          <cell r="D486" t="str">
            <v>RKM Research and Communications Inc.</v>
          </cell>
          <cell r="F486" t="str">
            <v>New Hampshire</v>
          </cell>
          <cell r="G486" t="str">
            <v>A/B</v>
          </cell>
          <cell r="I486">
            <v>43751</v>
          </cell>
          <cell r="J486">
            <v>422</v>
          </cell>
          <cell r="K486" t="str">
            <v>lv</v>
          </cell>
          <cell r="L486">
            <v>23.9</v>
          </cell>
          <cell r="M486">
            <v>0</v>
          </cell>
          <cell r="N486">
            <v>1.9</v>
          </cell>
          <cell r="O486">
            <v>9</v>
          </cell>
          <cell r="P486">
            <v>2.4</v>
          </cell>
          <cell r="Q486">
            <v>21.6</v>
          </cell>
          <cell r="R486">
            <v>1.2</v>
          </cell>
          <cell r="S486">
            <v>24.6</v>
          </cell>
          <cell r="T486">
            <v>0.9</v>
          </cell>
          <cell r="AL486">
            <v>3.6105711903199583E-2</v>
          </cell>
          <cell r="CB486" t="str">
            <v>https://www.franklinpierce.edu/institutes/mfcc/FPU%20NH%20PP%20OCT%202019%20Tables.pdf</v>
          </cell>
        </row>
        <row r="487">
          <cell r="D487" t="str">
            <v>YouGov</v>
          </cell>
          <cell r="F487" t="str">
            <v>South Carolina</v>
          </cell>
          <cell r="G487" t="str">
            <v>B-</v>
          </cell>
          <cell r="I487">
            <v>43749</v>
          </cell>
          <cell r="J487">
            <v>846</v>
          </cell>
          <cell r="K487" t="str">
            <v>lv</v>
          </cell>
          <cell r="L487">
            <v>43</v>
          </cell>
          <cell r="M487">
            <v>0</v>
          </cell>
          <cell r="N487">
            <v>3</v>
          </cell>
          <cell r="O487">
            <v>4</v>
          </cell>
          <cell r="P487">
            <v>1</v>
          </cell>
          <cell r="Q487">
            <v>16</v>
          </cell>
          <cell r="R487">
            <v>2</v>
          </cell>
          <cell r="S487">
            <v>18</v>
          </cell>
          <cell r="T487">
            <v>1</v>
          </cell>
          <cell r="AL487">
            <v>2.8700680720000118E-2</v>
          </cell>
          <cell r="CB487" t="str">
            <v>https://drive.google.com/file/d/0B6m3FrMzNqO5b1lVMU5PYWRGV0I0b3pjbEF6WjZaS2xnXzF3/view</v>
          </cell>
        </row>
        <row r="488">
          <cell r="D488" t="str">
            <v>YouGov</v>
          </cell>
          <cell r="F488" t="str">
            <v>New Hampshire</v>
          </cell>
          <cell r="G488" t="str">
            <v>B-</v>
          </cell>
          <cell r="I488">
            <v>43749</v>
          </cell>
          <cell r="J488">
            <v>488</v>
          </cell>
          <cell r="K488" t="str">
            <v>lv</v>
          </cell>
          <cell r="L488">
            <v>24</v>
          </cell>
          <cell r="M488">
            <v>0</v>
          </cell>
          <cell r="N488">
            <v>1</v>
          </cell>
          <cell r="O488">
            <v>7</v>
          </cell>
          <cell r="P488">
            <v>2</v>
          </cell>
          <cell r="Q488">
            <v>17</v>
          </cell>
          <cell r="R488">
            <v>4</v>
          </cell>
          <cell r="S488">
            <v>32</v>
          </cell>
          <cell r="T488">
            <v>5</v>
          </cell>
          <cell r="AL488">
            <v>2.2691335176544532E-2</v>
          </cell>
          <cell r="CB488" t="str">
            <v>https://drive.google.com/file/d/0B6m3FrMzNqO5eVhMWWtnVWwzblZBbjU3WGgybkVWUHJLLXM0/view</v>
          </cell>
        </row>
        <row r="489">
          <cell r="D489" t="str">
            <v>YouGov</v>
          </cell>
          <cell r="F489" t="str">
            <v>Iowa</v>
          </cell>
          <cell r="G489" t="str">
            <v>B-</v>
          </cell>
          <cell r="I489">
            <v>43749</v>
          </cell>
          <cell r="J489">
            <v>597</v>
          </cell>
          <cell r="K489" t="str">
            <v>lv</v>
          </cell>
          <cell r="L489">
            <v>22</v>
          </cell>
          <cell r="M489">
            <v>0</v>
          </cell>
          <cell r="N489">
            <v>2</v>
          </cell>
          <cell r="O489">
            <v>14</v>
          </cell>
          <cell r="P489">
            <v>2</v>
          </cell>
          <cell r="Q489">
            <v>21</v>
          </cell>
          <cell r="R489">
            <v>3</v>
          </cell>
          <cell r="S489">
            <v>22</v>
          </cell>
          <cell r="T489">
            <v>0</v>
          </cell>
          <cell r="AL489">
            <v>4.8303166283311688E-2</v>
          </cell>
          <cell r="CB489" t="str">
            <v>https://drive.google.com/file/d/0B6m3FrMzNqO5OUczeGdZaTdDWlRxYUVIZ3pJd3NNN1NiQWxr/view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43749</v>
          </cell>
          <cell r="J490">
            <v>1841</v>
          </cell>
          <cell r="K490" t="str">
            <v>lv</v>
          </cell>
          <cell r="L490">
            <v>35</v>
          </cell>
          <cell r="M490">
            <v>0</v>
          </cell>
          <cell r="N490">
            <v>2</v>
          </cell>
          <cell r="O490">
            <v>5</v>
          </cell>
          <cell r="P490">
            <v>1</v>
          </cell>
          <cell r="Q490">
            <v>15</v>
          </cell>
          <cell r="R490">
            <v>1</v>
          </cell>
          <cell r="S490">
            <v>18</v>
          </cell>
          <cell r="T490">
            <v>2</v>
          </cell>
          <cell r="AL490">
            <v>1.592624328052327E-4</v>
          </cell>
          <cell r="CB490" t="str">
            <v>https://docs.google.com/spreadsheets/d/e/2PACX-1vQTxQR3Zu09PPvKrRFBW4JDK3MVwNGFTjvs7ox4Tq4vW6cslTdLNbNr6vjLw8xnK01rPSuiRzcXZJE3/pubhtml/sheet?headers=false&amp;gid=0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43749</v>
          </cell>
          <cell r="J491">
            <v>812</v>
          </cell>
          <cell r="K491" t="str">
            <v>lv</v>
          </cell>
          <cell r="L491">
            <v>36</v>
          </cell>
          <cell r="M491">
            <v>0</v>
          </cell>
          <cell r="N491">
            <v>2</v>
          </cell>
          <cell r="O491">
            <v>6</v>
          </cell>
          <cell r="P491">
            <v>1</v>
          </cell>
          <cell r="Q491">
            <v>14</v>
          </cell>
          <cell r="R491">
            <v>1</v>
          </cell>
          <cell r="S491">
            <v>16</v>
          </cell>
          <cell r="T491">
            <v>2</v>
          </cell>
          <cell r="AL491">
            <v>0</v>
          </cell>
          <cell r="CB491" t="str">
            <v>https://docs.google.com/spreadsheets/d/e/2PACX-1vTyW2K7ClFzrvF5SXkiYOVlG_gkQTUbwKHW1vPHDefZ3J0f5RH02GtR6HOjgQBcDWly_4Ha4AV_j0VX/pubhtml/sheet?headers=false&amp;gid=0</v>
          </cell>
        </row>
        <row r="492">
          <cell r="D492" t="str">
            <v>Siena College</v>
          </cell>
          <cell r="F492" t="str">
            <v>New York</v>
          </cell>
          <cell r="G492" t="str">
            <v>A-</v>
          </cell>
          <cell r="I492">
            <v>43748</v>
          </cell>
          <cell r="J492">
            <v>340</v>
          </cell>
          <cell r="K492" t="str">
            <v>rv</v>
          </cell>
          <cell r="L492">
            <v>21</v>
          </cell>
          <cell r="M492">
            <v>0</v>
          </cell>
          <cell r="N492">
            <v>1</v>
          </cell>
          <cell r="O492">
            <v>4</v>
          </cell>
          <cell r="P492">
            <v>1</v>
          </cell>
          <cell r="Q492">
            <v>16</v>
          </cell>
          <cell r="R492">
            <v>0</v>
          </cell>
          <cell r="S492">
            <v>21</v>
          </cell>
          <cell r="T492">
            <v>3</v>
          </cell>
          <cell r="AL492">
            <v>0.14014259426031148</v>
          </cell>
          <cell r="CB492" t="str">
            <v>https://scri.siena.edu/wp-content/uploads/2019/10/SNY1019-Crosstabs.pdf</v>
          </cell>
        </row>
        <row r="493">
          <cell r="D493" t="str">
            <v>Optimus</v>
          </cell>
          <cell r="F493" t="str">
            <v>South Carolina</v>
          </cell>
          <cell r="G493" t="str">
            <v>C/D</v>
          </cell>
          <cell r="I493">
            <v>43748</v>
          </cell>
          <cell r="J493">
            <v>607</v>
          </cell>
          <cell r="K493" t="str">
            <v>lv</v>
          </cell>
          <cell r="L493">
            <v>32.1</v>
          </cell>
          <cell r="M493">
            <v>0</v>
          </cell>
          <cell r="N493">
            <v>2.2000000000000002</v>
          </cell>
          <cell r="O493">
            <v>4</v>
          </cell>
          <cell r="P493">
            <v>0</v>
          </cell>
          <cell r="Q493">
            <v>8.1</v>
          </cell>
          <cell r="R493">
            <v>0</v>
          </cell>
          <cell r="S493">
            <v>16</v>
          </cell>
          <cell r="T493">
            <v>1.9</v>
          </cell>
          <cell r="AL493">
            <v>1.3402666383000077</v>
          </cell>
          <cell r="CB493" t="str">
            <v>https://firehousestrategies.com/analysis/exclusive-survey-big-moves-among-early-state-democrats/</v>
          </cell>
        </row>
        <row r="494">
          <cell r="D494" t="str">
            <v>Optimus</v>
          </cell>
          <cell r="F494" t="str">
            <v>New Hampshire</v>
          </cell>
          <cell r="G494" t="str">
            <v>C/D</v>
          </cell>
          <cell r="I494">
            <v>43748</v>
          </cell>
          <cell r="J494">
            <v>610</v>
          </cell>
          <cell r="K494" t="str">
            <v>lv</v>
          </cell>
          <cell r="L494">
            <v>18.2</v>
          </cell>
          <cell r="M494">
            <v>0</v>
          </cell>
          <cell r="N494">
            <v>2.4</v>
          </cell>
          <cell r="O494">
            <v>7.4</v>
          </cell>
          <cell r="P494">
            <v>0</v>
          </cell>
          <cell r="Q494">
            <v>9.3000000000000007</v>
          </cell>
          <cell r="R494">
            <v>0</v>
          </cell>
          <cell r="S494">
            <v>25.4</v>
          </cell>
          <cell r="T494">
            <v>2.4</v>
          </cell>
          <cell r="AL494">
            <v>1.3423157721439611</v>
          </cell>
          <cell r="CB494" t="str">
            <v>https://firehousestrategies.com/analysis/exclusive-survey-big-moves-among-early-state-democrats/</v>
          </cell>
        </row>
        <row r="495">
          <cell r="D495" t="str">
            <v>Optimus</v>
          </cell>
          <cell r="F495" t="str">
            <v>Iowa</v>
          </cell>
          <cell r="G495" t="str">
            <v>C/D</v>
          </cell>
          <cell r="I495">
            <v>43748</v>
          </cell>
          <cell r="J495">
            <v>548</v>
          </cell>
          <cell r="K495" t="str">
            <v>lv</v>
          </cell>
          <cell r="L495">
            <v>21.5</v>
          </cell>
          <cell r="M495">
            <v>0</v>
          </cell>
          <cell r="N495">
            <v>1.9</v>
          </cell>
          <cell r="O495">
            <v>16.600000000000001</v>
          </cell>
          <cell r="P495">
            <v>0</v>
          </cell>
          <cell r="Q495">
            <v>5</v>
          </cell>
          <cell r="R495">
            <v>0</v>
          </cell>
          <cell r="S495">
            <v>24.6</v>
          </cell>
          <cell r="T495">
            <v>0.9</v>
          </cell>
          <cell r="AL495">
            <v>1.2984467648067697</v>
          </cell>
          <cell r="CB495" t="str">
            <v>https://firehousestrategies.com/analysis/exclusive-survey-big-moves-among-early-state-democrats/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43748</v>
          </cell>
          <cell r="J496">
            <v>813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6</v>
          </cell>
          <cell r="P496">
            <v>0</v>
          </cell>
          <cell r="Q496">
            <v>14</v>
          </cell>
          <cell r="R496">
            <v>1</v>
          </cell>
          <cell r="S496">
            <v>17</v>
          </cell>
          <cell r="T496">
            <v>2</v>
          </cell>
          <cell r="AL496">
            <v>1.8140280739237705E-4</v>
          </cell>
          <cell r="CB496" t="str">
            <v>https://docs.google.com/spreadsheets/d/e/2PACX-1vQcb34wlIzyonpTv3M9YZEw1fakNoRUZHhxjdjOVjAAsEOzYv6iuR74LItAjMFsm-IJI2yOKH1nTtlM/pubhtml/sheet?headers=false&amp;gid=0</v>
          </cell>
        </row>
        <row r="497">
          <cell r="D497" t="str">
            <v>East Carolina University</v>
          </cell>
          <cell r="F497" t="str">
            <v>North Carolina</v>
          </cell>
          <cell r="G497">
            <v>0</v>
          </cell>
          <cell r="I497">
            <v>43747</v>
          </cell>
          <cell r="J497">
            <v>291</v>
          </cell>
          <cell r="K497" t="str">
            <v>lv</v>
          </cell>
          <cell r="L497">
            <v>29</v>
          </cell>
          <cell r="M497">
            <v>0</v>
          </cell>
          <cell r="N497">
            <v>1</v>
          </cell>
          <cell r="O497">
            <v>4</v>
          </cell>
          <cell r="P497">
            <v>3</v>
          </cell>
          <cell r="Q497">
            <v>19</v>
          </cell>
          <cell r="R497">
            <v>0</v>
          </cell>
          <cell r="S497">
            <v>17</v>
          </cell>
          <cell r="T497">
            <v>9</v>
          </cell>
          <cell r="AL497">
            <v>1.4641430110281421</v>
          </cell>
          <cell r="CB497" t="str">
            <v>https://surveyresearch.ecu.edu/wp-content/pv-uploads/sites/1566/2018/06/ECU_Poll_Report_Impeachment_Election_October_2019.pdf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43747</v>
          </cell>
          <cell r="J498">
            <v>784</v>
          </cell>
          <cell r="K498" t="str">
            <v>lv</v>
          </cell>
          <cell r="L498">
            <v>36</v>
          </cell>
          <cell r="M498">
            <v>0</v>
          </cell>
          <cell r="N498">
            <v>2</v>
          </cell>
          <cell r="O498">
            <v>5</v>
          </cell>
          <cell r="P498">
            <v>1</v>
          </cell>
          <cell r="Q498">
            <v>15</v>
          </cell>
          <cell r="R498">
            <v>2</v>
          </cell>
          <cell r="S498">
            <v>17</v>
          </cell>
          <cell r="T498">
            <v>2</v>
          </cell>
          <cell r="AL498">
            <v>1.5799299629098637E-4</v>
          </cell>
          <cell r="CB498" t="str">
            <v>https://docs.google.com/spreadsheets/d/e/2PACX-1vSi5aaWoVmwcb6Ct9z_7-AuP5I1UTQV-yXF-7U0sramBKveq00DQXw2EbgzL2Tpn9nAj5Lwrawn795d/pubhtml/sheet?headers=false&amp;gid=0</v>
          </cell>
        </row>
        <row r="499">
          <cell r="D499" t="str">
            <v>Fox News/Beacon Research/Shaw &amp; Co. Research</v>
          </cell>
          <cell r="F499" t="str">
            <v>US</v>
          </cell>
          <cell r="G499" t="str">
            <v>A-</v>
          </cell>
          <cell r="I499">
            <v>43746</v>
          </cell>
          <cell r="J499">
            <v>484</v>
          </cell>
          <cell r="K499" t="str">
            <v>lv</v>
          </cell>
          <cell r="L499">
            <v>32</v>
          </cell>
          <cell r="M499">
            <v>0</v>
          </cell>
          <cell r="N499">
            <v>2</v>
          </cell>
          <cell r="O499">
            <v>4</v>
          </cell>
          <cell r="P499">
            <v>2</v>
          </cell>
          <cell r="Q499">
            <v>17</v>
          </cell>
          <cell r="R499">
            <v>1</v>
          </cell>
          <cell r="S499">
            <v>22</v>
          </cell>
          <cell r="T499">
            <v>2</v>
          </cell>
          <cell r="AL499">
            <v>4.1956697824440024E-2</v>
          </cell>
          <cell r="CB499" t="str">
            <v>https://www.foxnews.com/politics/fox-news-poll-october-6-8-2019</v>
          </cell>
        </row>
        <row r="500">
          <cell r="D500" t="str">
            <v>YouGov</v>
          </cell>
          <cell r="F500" t="str">
            <v>US</v>
          </cell>
          <cell r="G500" t="str">
            <v>B-</v>
          </cell>
          <cell r="I500">
            <v>43746</v>
          </cell>
          <cell r="J500">
            <v>598</v>
          </cell>
          <cell r="K500" t="str">
            <v>lv</v>
          </cell>
          <cell r="L500">
            <v>25</v>
          </cell>
          <cell r="M500">
            <v>0</v>
          </cell>
          <cell r="N500">
            <v>1</v>
          </cell>
          <cell r="O500">
            <v>5</v>
          </cell>
          <cell r="P500">
            <v>2</v>
          </cell>
          <cell r="Q500">
            <v>13</v>
          </cell>
          <cell r="R500">
            <v>1</v>
          </cell>
          <cell r="S500">
            <v>28</v>
          </cell>
          <cell r="T500">
            <v>3</v>
          </cell>
          <cell r="AL500">
            <v>4.8328007108293963E-5</v>
          </cell>
          <cell r="CB500" t="str">
            <v>https://d25d2506sfb94s.cloudfront.net/cumulus_uploads/document/x3neaunoh2/econTabReport.pdf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43746</v>
          </cell>
          <cell r="J501">
            <v>759</v>
          </cell>
          <cell r="K501" t="str">
            <v>lv</v>
          </cell>
          <cell r="L501">
            <v>36</v>
          </cell>
          <cell r="M501">
            <v>0</v>
          </cell>
          <cell r="N501">
            <v>2</v>
          </cell>
          <cell r="O501">
            <v>5</v>
          </cell>
          <cell r="P501">
            <v>0</v>
          </cell>
          <cell r="Q501">
            <v>15</v>
          </cell>
          <cell r="R501">
            <v>2</v>
          </cell>
          <cell r="S501">
            <v>18</v>
          </cell>
          <cell r="T501">
            <v>2</v>
          </cell>
          <cell r="AL501">
            <v>1.2412420808342875E-4</v>
          </cell>
          <cell r="CB501" t="str">
            <v>https://docs.google.com/spreadsheets/d/e/2PACX-1vSVoSJs3STO7zu9XKnqh_MfkZazEoyBndEn8z5fo7CEc4tGFIiPyM8xso03NRofcb7F8I0-BEjAmpT3/pubhtml/sheet?headers=false&amp;gid=0</v>
          </cell>
        </row>
        <row r="502">
          <cell r="D502" t="str">
            <v>Gravis Marketing</v>
          </cell>
          <cell r="F502" t="str">
            <v>South Carolina</v>
          </cell>
          <cell r="G502" t="str">
            <v>C+</v>
          </cell>
          <cell r="I502">
            <v>43745</v>
          </cell>
          <cell r="J502">
            <v>516</v>
          </cell>
          <cell r="K502" t="str">
            <v>lv</v>
          </cell>
          <cell r="L502">
            <v>34</v>
          </cell>
          <cell r="M502">
            <v>0</v>
          </cell>
          <cell r="N502">
            <v>6</v>
          </cell>
          <cell r="O502">
            <v>0</v>
          </cell>
          <cell r="P502">
            <v>2</v>
          </cell>
          <cell r="Q502">
            <v>10</v>
          </cell>
          <cell r="R502">
            <v>7</v>
          </cell>
          <cell r="S502">
            <v>9</v>
          </cell>
          <cell r="T502">
            <v>2</v>
          </cell>
          <cell r="AL502">
            <v>2.3209135990305652</v>
          </cell>
          <cell r="CB502" t="str">
            <v>http://orlando-politics.com/wp-content/uploads/2019/10/South-Carolina-October-10-2019.pdf</v>
          </cell>
        </row>
        <row r="503">
          <cell r="D503" t="str">
            <v>Climate Nexus</v>
          </cell>
          <cell r="F503" t="str">
            <v>Ohio</v>
          </cell>
          <cell r="G503">
            <v>0</v>
          </cell>
          <cell r="I503">
            <v>43745</v>
          </cell>
          <cell r="J503">
            <v>443</v>
          </cell>
          <cell r="K503" t="str">
            <v>lv</v>
          </cell>
          <cell r="L503">
            <v>32</v>
          </cell>
          <cell r="M503">
            <v>0</v>
          </cell>
          <cell r="N503">
            <v>3</v>
          </cell>
          <cell r="O503">
            <v>5</v>
          </cell>
          <cell r="P503">
            <v>0</v>
          </cell>
          <cell r="Q503">
            <v>13</v>
          </cell>
          <cell r="R503">
            <v>1</v>
          </cell>
          <cell r="S503">
            <v>21</v>
          </cell>
          <cell r="T503">
            <v>3</v>
          </cell>
          <cell r="AL503">
            <v>1.7767994056720835</v>
          </cell>
          <cell r="CB503" t="str">
            <v>https://climatenexus.org/wp-content/uploads/Ohio-Poll-Toplines-and-Crosstabs.pdf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43745</v>
          </cell>
          <cell r="J504">
            <v>446</v>
          </cell>
          <cell r="K504" t="str">
            <v>rv</v>
          </cell>
          <cell r="L504">
            <v>31</v>
          </cell>
          <cell r="M504">
            <v>0</v>
          </cell>
          <cell r="N504">
            <v>1</v>
          </cell>
          <cell r="O504">
            <v>4</v>
          </cell>
          <cell r="P504">
            <v>2</v>
          </cell>
          <cell r="Q504">
            <v>17</v>
          </cell>
          <cell r="R504">
            <v>2</v>
          </cell>
          <cell r="S504">
            <v>15</v>
          </cell>
          <cell r="T504">
            <v>2</v>
          </cell>
          <cell r="AL504">
            <v>0</v>
          </cell>
          <cell r="CB504" t="str">
            <v>https://thehill.com/hilltv/rising/465694-democratic-support-for-warren-climbs-to-record-high-in-new-poll</v>
          </cell>
        </row>
        <row r="505">
          <cell r="D505" t="str">
            <v>Quinnipiac University</v>
          </cell>
          <cell r="F505" t="str">
            <v>US</v>
          </cell>
          <cell r="G505" t="str">
            <v>A</v>
          </cell>
          <cell r="I505">
            <v>43745</v>
          </cell>
          <cell r="J505">
            <v>646</v>
          </cell>
          <cell r="K505" t="str">
            <v>rv</v>
          </cell>
          <cell r="L505">
            <v>26</v>
          </cell>
          <cell r="M505">
            <v>0</v>
          </cell>
          <cell r="N505">
            <v>2</v>
          </cell>
          <cell r="O505">
            <v>4</v>
          </cell>
          <cell r="P505">
            <v>2</v>
          </cell>
          <cell r="Q505">
            <v>16</v>
          </cell>
          <cell r="R505">
            <v>0</v>
          </cell>
          <cell r="S505">
            <v>29</v>
          </cell>
          <cell r="T505">
            <v>3</v>
          </cell>
          <cell r="AL505">
            <v>9.3403790285969453E-3</v>
          </cell>
          <cell r="CB505" t="str">
            <v>https://poll.qu.edu/national/release-detail?ReleaseID=3643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43745</v>
          </cell>
          <cell r="J506">
            <v>774</v>
          </cell>
          <cell r="K506" t="str">
            <v>lv</v>
          </cell>
          <cell r="L506">
            <v>33</v>
          </cell>
          <cell r="M506">
            <v>0</v>
          </cell>
          <cell r="N506">
            <v>3</v>
          </cell>
          <cell r="O506">
            <v>4</v>
          </cell>
          <cell r="P506">
            <v>1</v>
          </cell>
          <cell r="Q506">
            <v>16</v>
          </cell>
          <cell r="R506">
            <v>1</v>
          </cell>
          <cell r="S506">
            <v>19</v>
          </cell>
          <cell r="T506">
            <v>2</v>
          </cell>
          <cell r="AL506">
            <v>1.1189819510327946E-4</v>
          </cell>
          <cell r="CB506" t="str">
            <v>https://docs.google.com/spreadsheets/d/e/2PACX-1vQYr8m0vyl4_-9PMLCDgbX-uJJY15JLvLMeCF_IQOKX0yLZ5r_-N8PowjN8xhHs5TfjY0d-1mrnVfjl/pubhtml/sheet?headers=false&amp;gid=0</v>
          </cell>
        </row>
        <row r="507">
          <cell r="D507" t="str">
            <v>Public Policy Polling</v>
          </cell>
          <cell r="F507" t="str">
            <v>North Carolina</v>
          </cell>
          <cell r="G507" t="str">
            <v>B</v>
          </cell>
          <cell r="I507">
            <v>43744</v>
          </cell>
          <cell r="J507">
            <v>410</v>
          </cell>
          <cell r="K507" t="str">
            <v>v</v>
          </cell>
          <cell r="L507">
            <v>39</v>
          </cell>
          <cell r="M507">
            <v>0</v>
          </cell>
          <cell r="N507">
            <v>2</v>
          </cell>
          <cell r="O507">
            <v>9</v>
          </cell>
          <cell r="P507">
            <v>0</v>
          </cell>
          <cell r="Q507">
            <v>6</v>
          </cell>
          <cell r="R507">
            <v>0</v>
          </cell>
          <cell r="S507">
            <v>22</v>
          </cell>
          <cell r="T507">
            <v>3</v>
          </cell>
          <cell r="AL507">
            <v>4.0553042157438386E-2</v>
          </cell>
          <cell r="CB507" t="str">
            <v>https://www.publicpolicypolling.com/wp-content/uploads/2019/10/PPP_Release_NC_100919.pdf</v>
          </cell>
        </row>
        <row r="508">
          <cell r="D508" t="str">
            <v>Susquehanna Polling &amp; Research Inc.</v>
          </cell>
          <cell r="F508" t="str">
            <v>Pennsylvania</v>
          </cell>
          <cell r="G508" t="str">
            <v>C</v>
          </cell>
          <cell r="I508">
            <v>43744</v>
          </cell>
          <cell r="J508">
            <v>307</v>
          </cell>
          <cell r="K508" t="str">
            <v>rv</v>
          </cell>
          <cell r="L508">
            <v>17</v>
          </cell>
          <cell r="M508">
            <v>0</v>
          </cell>
          <cell r="N508">
            <v>0</v>
          </cell>
          <cell r="O508">
            <v>8</v>
          </cell>
          <cell r="P508">
            <v>1</v>
          </cell>
          <cell r="Q508">
            <v>6</v>
          </cell>
          <cell r="R508">
            <v>0</v>
          </cell>
          <cell r="S508">
            <v>9</v>
          </cell>
          <cell r="T508">
            <v>0</v>
          </cell>
          <cell r="AL508">
            <v>1.4067051033940261</v>
          </cell>
          <cell r="CB508" t="str">
            <v>https://tribwpmt.files.wordpress.com/2019/10/toplines-fox43-spr-pa-statewide.pdf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43744</v>
          </cell>
          <cell r="J509">
            <v>526</v>
          </cell>
          <cell r="K509" t="str">
            <v>lv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39</v>
          </cell>
          <cell r="T509">
            <v>0</v>
          </cell>
          <cell r="AL509">
            <v>0</v>
          </cell>
          <cell r="CB509" t="str">
            <v>https://scottrasmussen.com/crosstabs-oct-4-6-19/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43744</v>
          </cell>
          <cell r="J510">
            <v>888</v>
          </cell>
          <cell r="K510" t="str">
            <v>rv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36</v>
          </cell>
          <cell r="T510">
            <v>0</v>
          </cell>
          <cell r="AL510">
            <v>0</v>
          </cell>
          <cell r="CB510" t="str">
            <v>https://scottrasmussen.com/crosstabs-oct-4-6-19/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43744</v>
          </cell>
          <cell r="J511">
            <v>526</v>
          </cell>
          <cell r="K511" t="str">
            <v>lv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44</v>
          </cell>
          <cell r="R511">
            <v>0</v>
          </cell>
          <cell r="S511">
            <v>42</v>
          </cell>
          <cell r="T511">
            <v>0</v>
          </cell>
          <cell r="AL511">
            <v>0</v>
          </cell>
          <cell r="CB511" t="str">
            <v>https://scottrasmussen.com/crosstabs-oct-4-6-19/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43744</v>
          </cell>
          <cell r="J512">
            <v>888</v>
          </cell>
          <cell r="K512" t="str">
            <v>rv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41</v>
          </cell>
          <cell r="R512">
            <v>0</v>
          </cell>
          <cell r="S512">
            <v>39</v>
          </cell>
          <cell r="T512">
            <v>0</v>
          </cell>
          <cell r="AL512">
            <v>0</v>
          </cell>
          <cell r="CB512" t="str">
            <v>https://scottrasmussen.com/crosstabs-oct-4-6-19/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43744</v>
          </cell>
          <cell r="J513">
            <v>526</v>
          </cell>
          <cell r="K513" t="str">
            <v>lv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43</v>
          </cell>
          <cell r="R513">
            <v>0</v>
          </cell>
          <cell r="S513">
            <v>0</v>
          </cell>
          <cell r="T513">
            <v>0</v>
          </cell>
          <cell r="AL513">
            <v>0</v>
          </cell>
          <cell r="CB513" t="str">
            <v>https://scottrasmussen.com/crosstabs-oct-4-6-19/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43744</v>
          </cell>
          <cell r="J514">
            <v>888</v>
          </cell>
          <cell r="K514" t="str">
            <v>rv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42</v>
          </cell>
          <cell r="R514">
            <v>0</v>
          </cell>
          <cell r="S514">
            <v>0</v>
          </cell>
          <cell r="T514">
            <v>0</v>
          </cell>
          <cell r="AL514">
            <v>0</v>
          </cell>
          <cell r="CB514" t="str">
            <v>https://scottrasmussen.com/crosstabs-oct-4-6-19/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43744</v>
          </cell>
          <cell r="J515">
            <v>526</v>
          </cell>
          <cell r="K515" t="str">
            <v>lv</v>
          </cell>
          <cell r="L515">
            <v>43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41</v>
          </cell>
          <cell r="T515">
            <v>0</v>
          </cell>
          <cell r="AL515">
            <v>0</v>
          </cell>
          <cell r="CB515" t="str">
            <v>https://scottrasmussen.com/crosstabs-oct-4-6-19/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43744</v>
          </cell>
          <cell r="J516">
            <v>888</v>
          </cell>
          <cell r="K516" t="str">
            <v>rv</v>
          </cell>
          <cell r="L516">
            <v>41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38</v>
          </cell>
          <cell r="T516">
            <v>0</v>
          </cell>
          <cell r="AL516">
            <v>0</v>
          </cell>
          <cell r="CB516" t="str">
            <v>https://scottrasmussen.com/crosstabs-oct-4-6-19/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43744</v>
          </cell>
          <cell r="J517">
            <v>526</v>
          </cell>
          <cell r="K517" t="str">
            <v>lv</v>
          </cell>
          <cell r="L517">
            <v>39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AL517">
            <v>0</v>
          </cell>
          <cell r="CB517" t="str">
            <v>https://scottrasmussen.com/crosstabs-oct-4-6-19/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43744</v>
          </cell>
          <cell r="J518">
            <v>888</v>
          </cell>
          <cell r="K518" t="str">
            <v>rv</v>
          </cell>
          <cell r="L518">
            <v>39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AL518">
            <v>0</v>
          </cell>
          <cell r="CB518" t="str">
            <v>https://scottrasmussen.com/crosstabs-oct-4-6-19/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43744</v>
          </cell>
          <cell r="J519">
            <v>526</v>
          </cell>
          <cell r="K519" t="str">
            <v>lv</v>
          </cell>
          <cell r="L519">
            <v>42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42</v>
          </cell>
          <cell r="R519">
            <v>0</v>
          </cell>
          <cell r="S519">
            <v>0</v>
          </cell>
          <cell r="T519">
            <v>0</v>
          </cell>
          <cell r="AL519">
            <v>0</v>
          </cell>
          <cell r="CB519" t="str">
            <v>https://scottrasmussen.com/crosstabs-oct-4-6-19/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43744</v>
          </cell>
          <cell r="J520">
            <v>888</v>
          </cell>
          <cell r="K520" t="str">
            <v>rv</v>
          </cell>
          <cell r="L520">
            <v>41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38</v>
          </cell>
          <cell r="R520">
            <v>0</v>
          </cell>
          <cell r="S520">
            <v>0</v>
          </cell>
          <cell r="T520">
            <v>0</v>
          </cell>
          <cell r="AL520">
            <v>0</v>
          </cell>
          <cell r="CB520" t="str">
            <v>https://scottrasmussen.com/crosstabs-oct-4-6-19/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43744</v>
          </cell>
          <cell r="J521">
            <v>16529</v>
          </cell>
          <cell r="K521" t="str">
            <v>lv</v>
          </cell>
          <cell r="L521">
            <v>33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8.679868747977998E-4</v>
          </cell>
          <cell r="CB521" t="str">
            <v>https://morningconsult.com/2020-democratic-primary-2/</v>
          </cell>
        </row>
        <row r="522">
          <cell r="D522" t="str">
            <v>Swayable</v>
          </cell>
          <cell r="F522" t="str">
            <v>US</v>
          </cell>
          <cell r="G522">
            <v>0</v>
          </cell>
          <cell r="I522">
            <v>43734</v>
          </cell>
          <cell r="J522">
            <v>3491</v>
          </cell>
          <cell r="K522" t="str">
            <v>lv</v>
          </cell>
          <cell r="L522">
            <v>33.200000000000003</v>
          </cell>
          <cell r="M522">
            <v>0</v>
          </cell>
          <cell r="N522">
            <v>2.1</v>
          </cell>
          <cell r="O522">
            <v>5</v>
          </cell>
          <cell r="P522">
            <v>1.4</v>
          </cell>
          <cell r="Q522">
            <v>16.399999999999999</v>
          </cell>
          <cell r="R522">
            <v>1.3</v>
          </cell>
          <cell r="S522">
            <v>19.600000000000001</v>
          </cell>
          <cell r="T522">
            <v>2.2999999999999998</v>
          </cell>
          <cell r="AL522">
            <v>1.0416680880088611E-2</v>
          </cell>
          <cell r="CB522" t="str">
            <v>https://swayable.com/insights/primaries2019</v>
          </cell>
        </row>
        <row r="523">
          <cell r="D523" t="str">
            <v>Swayable</v>
          </cell>
          <cell r="F523" t="str">
            <v>US</v>
          </cell>
          <cell r="G523">
            <v>0</v>
          </cell>
          <cell r="I523">
            <v>43734</v>
          </cell>
          <cell r="J523">
            <v>7120</v>
          </cell>
          <cell r="K523" t="str">
            <v>a</v>
          </cell>
          <cell r="L523">
            <v>28</v>
          </cell>
          <cell r="M523">
            <v>0</v>
          </cell>
          <cell r="N523">
            <v>1.9</v>
          </cell>
          <cell r="O523">
            <v>4</v>
          </cell>
          <cell r="P523">
            <v>1.7</v>
          </cell>
          <cell r="Q523">
            <v>19.2</v>
          </cell>
          <cell r="R523">
            <v>1.7</v>
          </cell>
          <cell r="S523">
            <v>15.3</v>
          </cell>
          <cell r="T523">
            <v>3.1</v>
          </cell>
          <cell r="AL523">
            <v>0</v>
          </cell>
          <cell r="CB523" t="str">
            <v>https://swayable.com/insights/primaries2019</v>
          </cell>
        </row>
        <row r="524">
          <cell r="D524" t="str">
            <v>Avalanche Strategy</v>
          </cell>
          <cell r="F524" t="str">
            <v>US</v>
          </cell>
          <cell r="G524">
            <v>0</v>
          </cell>
          <cell r="I524">
            <v>43742</v>
          </cell>
          <cell r="J524">
            <v>1043</v>
          </cell>
          <cell r="K524" t="str">
            <v>lv</v>
          </cell>
          <cell r="L524">
            <v>27</v>
          </cell>
          <cell r="M524">
            <v>0</v>
          </cell>
          <cell r="N524">
            <v>0</v>
          </cell>
          <cell r="O524">
            <v>7</v>
          </cell>
          <cell r="P524">
            <v>0</v>
          </cell>
          <cell r="Q524">
            <v>12</v>
          </cell>
          <cell r="R524">
            <v>0</v>
          </cell>
          <cell r="S524">
            <v>29</v>
          </cell>
          <cell r="T524">
            <v>0</v>
          </cell>
          <cell r="AL524">
            <v>1.9175124801042944</v>
          </cell>
          <cell r="CB524" t="str">
            <v>https://www.avalanchestrategy.com/electability-shift</v>
          </cell>
        </row>
        <row r="525">
          <cell r="D525" t="str">
            <v>YouGov Blue/Data for Progress</v>
          </cell>
          <cell r="F525" t="str">
            <v>US</v>
          </cell>
          <cell r="G525">
            <v>0</v>
          </cell>
          <cell r="I525">
            <v>43742</v>
          </cell>
          <cell r="J525">
            <v>1276</v>
          </cell>
          <cell r="K525" t="str">
            <v>lv</v>
          </cell>
          <cell r="L525">
            <v>23</v>
          </cell>
          <cell r="M525">
            <v>0</v>
          </cell>
          <cell r="N525">
            <v>2</v>
          </cell>
          <cell r="O525">
            <v>6</v>
          </cell>
          <cell r="P525">
            <v>1</v>
          </cell>
          <cell r="Q525">
            <v>15</v>
          </cell>
          <cell r="R525">
            <v>0</v>
          </cell>
          <cell r="S525">
            <v>36</v>
          </cell>
          <cell r="T525">
            <v>3</v>
          </cell>
          <cell r="AL525">
            <v>2.0137521658333341E-2</v>
          </cell>
          <cell r="CB525" t="str">
            <v>https://www.dataforprogress.org/blog/2019/10/11/the-role-of-news-interest-in-candidate-evaluation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43742</v>
          </cell>
          <cell r="J526">
            <v>1840</v>
          </cell>
          <cell r="K526" t="str">
            <v>lv</v>
          </cell>
          <cell r="L526">
            <v>35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13</v>
          </cell>
          <cell r="R526">
            <v>1</v>
          </cell>
          <cell r="S526">
            <v>19</v>
          </cell>
          <cell r="T526">
            <v>2</v>
          </cell>
          <cell r="AL526">
            <v>3.5855013020163033E-5</v>
          </cell>
          <cell r="CB526" t="str">
            <v>https://docs.google.com/spreadsheets/d/e/2PACX-1vSnzJ1ZUfONHuYHBlJwWX0h-Ic2lxgTyOv0G1ehDL0flcnD15ap0ivYBccVl1LQdJYHI3g522xPP2Gg/pubhtml/sheet?headers=false&amp;gid=0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43742</v>
          </cell>
          <cell r="J527">
            <v>782</v>
          </cell>
          <cell r="K527" t="str">
            <v>lv</v>
          </cell>
          <cell r="L527">
            <v>35</v>
          </cell>
          <cell r="M527">
            <v>0</v>
          </cell>
          <cell r="N527">
            <v>2</v>
          </cell>
          <cell r="O527">
            <v>3</v>
          </cell>
          <cell r="P527">
            <v>1</v>
          </cell>
          <cell r="Q527">
            <v>12</v>
          </cell>
          <cell r="R527">
            <v>1</v>
          </cell>
          <cell r="S527">
            <v>17</v>
          </cell>
          <cell r="T527">
            <v>2</v>
          </cell>
          <cell r="AL527">
            <v>0</v>
          </cell>
          <cell r="CB527" t="str">
            <v>https://docs.google.com/spreadsheets/d/e/2PACX-1vQy-EdNSA9Yo9BU6sktTwRoqSNFUTN3p4ytdgkgrzUFItTZInRmqkl2m_0kNIrwYv-BRQurVM1jULC9/pubhtml/sheet?headers=false&amp;gid=0</v>
          </cell>
        </row>
        <row r="528">
          <cell r="D528" t="str">
            <v>IBD/TIPP</v>
          </cell>
          <cell r="F528" t="str">
            <v>US</v>
          </cell>
          <cell r="G528" t="str">
            <v>A/B</v>
          </cell>
          <cell r="I528">
            <v>43741</v>
          </cell>
          <cell r="J528">
            <v>341</v>
          </cell>
          <cell r="K528" t="str">
            <v>rv</v>
          </cell>
          <cell r="L528">
            <v>26</v>
          </cell>
          <cell r="M528">
            <v>0</v>
          </cell>
          <cell r="N528">
            <v>0</v>
          </cell>
          <cell r="O528">
            <v>7</v>
          </cell>
          <cell r="P528">
            <v>1</v>
          </cell>
          <cell r="Q528">
            <v>10</v>
          </cell>
          <cell r="R528">
            <v>0</v>
          </cell>
          <cell r="S528">
            <v>27</v>
          </cell>
          <cell r="T528">
            <v>3</v>
          </cell>
          <cell r="AL528">
            <v>2.7455471641189746E-2</v>
          </cell>
          <cell r="CB528" t="str">
            <v>https://projects.fivethirtyeight.com/polls/20191007_National.xlsx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43741</v>
          </cell>
          <cell r="J529">
            <v>783</v>
          </cell>
          <cell r="K529" t="str">
            <v>lv</v>
          </cell>
          <cell r="L529">
            <v>33</v>
          </cell>
          <cell r="M529">
            <v>0</v>
          </cell>
          <cell r="N529">
            <v>2</v>
          </cell>
          <cell r="O529">
            <v>3</v>
          </cell>
          <cell r="P529">
            <v>2</v>
          </cell>
          <cell r="Q529">
            <v>12</v>
          </cell>
          <cell r="R529">
            <v>1</v>
          </cell>
          <cell r="S529">
            <v>22</v>
          </cell>
          <cell r="T529">
            <v>3</v>
          </cell>
          <cell r="AL529">
            <v>3.1420170873866232E-5</v>
          </cell>
          <cell r="CB529" t="str">
            <v>https://docs.google.com/spreadsheets/d/e/2PACX-1vQ_w_SfjfysMC7cGhXMAd_NRiIqYfiU5Aks1NhejHHwNsPoNxP-fl_drIh-I6SSpn33Zlu0vxGSTDqQ/pubhtml/sheet?headers=false&amp;gid=0</v>
          </cell>
        </row>
        <row r="530">
          <cell r="D530" t="str">
            <v>Change Research</v>
          </cell>
          <cell r="F530" t="str">
            <v>Wisconsin</v>
          </cell>
          <cell r="G530" t="str">
            <v>C</v>
          </cell>
          <cell r="I530">
            <v>43740</v>
          </cell>
          <cell r="J530">
            <v>663</v>
          </cell>
          <cell r="K530" t="str">
            <v>lv</v>
          </cell>
          <cell r="L530">
            <v>11</v>
          </cell>
          <cell r="M530">
            <v>0</v>
          </cell>
          <cell r="N530">
            <v>1</v>
          </cell>
          <cell r="O530">
            <v>6</v>
          </cell>
          <cell r="P530">
            <v>1</v>
          </cell>
          <cell r="Q530">
            <v>25</v>
          </cell>
          <cell r="R530">
            <v>0</v>
          </cell>
          <cell r="S530">
            <v>34</v>
          </cell>
          <cell r="T530">
            <v>3</v>
          </cell>
          <cell r="AL530">
            <v>2.0115709174572958</v>
          </cell>
          <cell r="CB530" t="str">
            <v>https://www.changeresearch.com/wisconsin-poll-sept-29-oct-2</v>
          </cell>
        </row>
        <row r="531">
          <cell r="D531" t="str">
            <v>Fox News/Beacon Research/Shaw &amp; Co. Research</v>
          </cell>
          <cell r="F531" t="str">
            <v>Wisconsin</v>
          </cell>
          <cell r="G531" t="str">
            <v>A-</v>
          </cell>
          <cell r="I531">
            <v>43740</v>
          </cell>
          <cell r="J531">
            <v>663</v>
          </cell>
          <cell r="K531" t="str">
            <v>lv</v>
          </cell>
          <cell r="L531">
            <v>28</v>
          </cell>
          <cell r="M531">
            <v>0</v>
          </cell>
          <cell r="N531">
            <v>2</v>
          </cell>
          <cell r="O531">
            <v>7</v>
          </cell>
          <cell r="P531">
            <v>2</v>
          </cell>
          <cell r="Q531">
            <v>17</v>
          </cell>
          <cell r="R531">
            <v>0</v>
          </cell>
          <cell r="S531">
            <v>22</v>
          </cell>
          <cell r="T531">
            <v>2</v>
          </cell>
          <cell r="AL531">
            <v>0.74407843437520571</v>
          </cell>
          <cell r="CB531" t="str">
            <v>https://www.foxnews.com/politics/fox-news-poll-results-september-29-october-2-2019-wisconsin</v>
          </cell>
        </row>
        <row r="532">
          <cell r="D532" t="str">
            <v>Fox News/Beacon Research/Shaw &amp; Co. Research</v>
          </cell>
          <cell r="F532" t="str">
            <v>South Carolina</v>
          </cell>
          <cell r="G532" t="str">
            <v>A-</v>
          </cell>
          <cell r="I532">
            <v>43740</v>
          </cell>
          <cell r="J532">
            <v>803</v>
          </cell>
          <cell r="K532" t="str">
            <v>lv</v>
          </cell>
          <cell r="L532">
            <v>41</v>
          </cell>
          <cell r="M532">
            <v>0</v>
          </cell>
          <cell r="N532">
            <v>3</v>
          </cell>
          <cell r="O532">
            <v>2</v>
          </cell>
          <cell r="P532">
            <v>0</v>
          </cell>
          <cell r="Q532">
            <v>10</v>
          </cell>
          <cell r="R532">
            <v>4</v>
          </cell>
          <cell r="S532">
            <v>12</v>
          </cell>
          <cell r="T532">
            <v>1</v>
          </cell>
          <cell r="AL532">
            <v>0.82312525180318497</v>
          </cell>
          <cell r="CB532" t="str">
            <v>https://www.foxnews.com/politics/fox-news-poll-results-september-29-october-2-2019-south-carolina</v>
          </cell>
        </row>
        <row r="533">
          <cell r="D533" t="str">
            <v>Emerson College</v>
          </cell>
          <cell r="F533" t="str">
            <v>Ohio</v>
          </cell>
          <cell r="G533" t="str">
            <v>B-</v>
          </cell>
          <cell r="I533">
            <v>43740</v>
          </cell>
          <cell r="J533">
            <v>353</v>
          </cell>
          <cell r="K533" t="str">
            <v>lv</v>
          </cell>
          <cell r="L533">
            <v>29.2</v>
          </cell>
          <cell r="M533">
            <v>0</v>
          </cell>
          <cell r="N533">
            <v>0.3</v>
          </cell>
          <cell r="O533">
            <v>5</v>
          </cell>
          <cell r="P533">
            <v>0.2</v>
          </cell>
          <cell r="Q533">
            <v>26.6</v>
          </cell>
          <cell r="R533">
            <v>0.2</v>
          </cell>
          <cell r="S533">
            <v>20.6</v>
          </cell>
          <cell r="T533">
            <v>3.3</v>
          </cell>
          <cell r="AL533">
            <v>2.3749517510677172</v>
          </cell>
          <cell r="CB533" t="str">
            <v>http://emersonpolling.com/2019/10/03/statistical-dead-heat-with-biden-sanders-and-warren-voters-support-impeachment/</v>
          </cell>
        </row>
        <row r="534">
          <cell r="D534" t="str">
            <v>Denno Research</v>
          </cell>
          <cell r="F534" t="str">
            <v>Michigan</v>
          </cell>
          <cell r="G534">
            <v>0</v>
          </cell>
          <cell r="I534">
            <v>43732</v>
          </cell>
          <cell r="J534">
            <v>217</v>
          </cell>
          <cell r="K534" t="str">
            <v>lv</v>
          </cell>
          <cell r="L534">
            <v>27</v>
          </cell>
          <cell r="M534">
            <v>0</v>
          </cell>
          <cell r="N534">
            <v>1</v>
          </cell>
          <cell r="O534">
            <v>4</v>
          </cell>
          <cell r="P534">
            <v>1</v>
          </cell>
          <cell r="Q534">
            <v>12</v>
          </cell>
          <cell r="R534">
            <v>0</v>
          </cell>
          <cell r="S534">
            <v>23</v>
          </cell>
          <cell r="T534">
            <v>1</v>
          </cell>
          <cell r="AL534">
            <v>1.2908385436515994</v>
          </cell>
          <cell r="CB534" t="str">
            <v>https://drive.google.com/file/d/1O-27Ag7vLvHJ7GNkXIVWIEGMFBV6NrwH/view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43740</v>
          </cell>
          <cell r="J535">
            <v>783</v>
          </cell>
          <cell r="K535" t="str">
            <v>lv</v>
          </cell>
          <cell r="L535">
            <v>32</v>
          </cell>
          <cell r="M535">
            <v>0</v>
          </cell>
          <cell r="N535">
            <v>2</v>
          </cell>
          <cell r="O535">
            <v>4</v>
          </cell>
          <cell r="P535">
            <v>2</v>
          </cell>
          <cell r="Q535">
            <v>14</v>
          </cell>
          <cell r="R535">
            <v>1</v>
          </cell>
          <cell r="S535">
            <v>22</v>
          </cell>
          <cell r="T535">
            <v>2</v>
          </cell>
          <cell r="AL535">
            <v>2.9197310469104132E-5</v>
          </cell>
          <cell r="CB535" t="str">
            <v>https://docs.google.com/spreadsheets/d/e/2PACX-1vSOA58UIMivSVZmdhs2fkjQsIamh9RG3CilbZNZh7Z1NavQBKGGfWrGSqZdY4RCMXr_Y9KYScC6mkXX/pubhtml/sheet?headers=false&amp;gid=0</v>
          </cell>
        </row>
        <row r="536">
          <cell r="D536" t="str">
            <v>YouGov</v>
          </cell>
          <cell r="F536" t="str">
            <v>US</v>
          </cell>
          <cell r="G536" t="str">
            <v>B-</v>
          </cell>
          <cell r="I536">
            <v>43739</v>
          </cell>
          <cell r="J536">
            <v>602</v>
          </cell>
          <cell r="K536" t="str">
            <v>lv</v>
          </cell>
          <cell r="L536">
            <v>22</v>
          </cell>
          <cell r="M536">
            <v>0</v>
          </cell>
          <cell r="N536">
            <v>2</v>
          </cell>
          <cell r="O536">
            <v>7</v>
          </cell>
          <cell r="P536">
            <v>1</v>
          </cell>
          <cell r="Q536">
            <v>14</v>
          </cell>
          <cell r="R536">
            <v>1</v>
          </cell>
          <cell r="S536">
            <v>26</v>
          </cell>
          <cell r="T536">
            <v>3</v>
          </cell>
          <cell r="AL536">
            <v>4.3022711923703822E-5</v>
          </cell>
          <cell r="CB536" t="str">
            <v>https://d25d2506sfb94s.cloudfront.net/cumulus_uploads/document/eb2rrb9ofh/econTabReport.pdf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43739</v>
          </cell>
          <cell r="J537">
            <v>766</v>
          </cell>
          <cell r="K537" t="str">
            <v>lv</v>
          </cell>
          <cell r="L537">
            <v>35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13</v>
          </cell>
          <cell r="R537">
            <v>1</v>
          </cell>
          <cell r="S537">
            <v>21</v>
          </cell>
          <cell r="T537">
            <v>3</v>
          </cell>
          <cell r="AL537">
            <v>2.6938242249108335E-5</v>
          </cell>
          <cell r="CB537" t="str">
            <v>https://docs.google.com/spreadsheets/d/e/2PACX-1vS5Td-ga1tudhNr3pBtctVLwty8kXQZ_N4io_igT4SlMNqhlKHanRN-ZJHSFlcpYeyeWcRVCqnDpSlB/pubhtml/sheet?headers=false&amp;gid=0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43738</v>
          </cell>
          <cell r="J538">
            <v>600</v>
          </cell>
          <cell r="K538" t="str">
            <v>rv</v>
          </cell>
          <cell r="L538">
            <v>18.399999999999999</v>
          </cell>
          <cell r="M538">
            <v>0</v>
          </cell>
          <cell r="N538">
            <v>1</v>
          </cell>
          <cell r="O538">
            <v>5</v>
          </cell>
          <cell r="P538">
            <v>1.9</v>
          </cell>
          <cell r="Q538">
            <v>21</v>
          </cell>
          <cell r="R538">
            <v>0.7</v>
          </cell>
          <cell r="S538">
            <v>27.8</v>
          </cell>
          <cell r="T538">
            <v>2.8</v>
          </cell>
          <cell r="AL538">
            <v>3.6034765883229633E-5</v>
          </cell>
          <cell r="CB538" t="str">
            <v>https://smpa.gwu.edu/sites/g/files/zaxdzs2046/f/downloads/GW%20Politics%20Poll%20Late%20September%202019%20Toplines%20%281%29.pdf</v>
          </cell>
        </row>
        <row r="539">
          <cell r="D539" t="str">
            <v>Winthrop University</v>
          </cell>
          <cell r="F539" t="str">
            <v>South Carolina</v>
          </cell>
          <cell r="G539" t="str">
            <v>A/B</v>
          </cell>
          <cell r="I539">
            <v>43738</v>
          </cell>
          <cell r="J539">
            <v>462</v>
          </cell>
          <cell r="K539" t="str">
            <v>rv</v>
          </cell>
          <cell r="L539">
            <v>37</v>
          </cell>
          <cell r="M539">
            <v>0</v>
          </cell>
          <cell r="N539">
            <v>3</v>
          </cell>
          <cell r="O539">
            <v>4</v>
          </cell>
          <cell r="P539">
            <v>1</v>
          </cell>
          <cell r="Q539">
            <v>8</v>
          </cell>
          <cell r="R539">
            <v>2</v>
          </cell>
          <cell r="S539">
            <v>17</v>
          </cell>
          <cell r="T539">
            <v>2</v>
          </cell>
          <cell r="AL539">
            <v>0.48931863667369568</v>
          </cell>
          <cell r="CB539" t="str">
            <v>https://www.winthrop.edu/winthroppoll/current-findings.aspx</v>
          </cell>
        </row>
        <row r="540">
          <cell r="D540" t="str">
            <v>Ipsos</v>
          </cell>
          <cell r="F540" t="str">
            <v>US</v>
          </cell>
          <cell r="G540" t="str">
            <v>B+</v>
          </cell>
          <cell r="I540">
            <v>43738</v>
          </cell>
          <cell r="J540">
            <v>1136</v>
          </cell>
          <cell r="K540" t="str">
            <v>rv</v>
          </cell>
          <cell r="L540">
            <v>21</v>
          </cell>
          <cell r="M540">
            <v>0</v>
          </cell>
          <cell r="N540">
            <v>1</v>
          </cell>
          <cell r="O540">
            <v>4</v>
          </cell>
          <cell r="P540">
            <v>1</v>
          </cell>
          <cell r="Q540">
            <v>16</v>
          </cell>
          <cell r="R540">
            <v>0</v>
          </cell>
          <cell r="S540">
            <v>15</v>
          </cell>
          <cell r="T540">
            <v>3</v>
          </cell>
          <cell r="AL540">
            <v>2.8324229538246123E-4</v>
          </cell>
          <cell r="CB540" t="str">
            <v>https://www.ipsos.com/sites/default/files/ct/news/documents/2019-09/topline_reuters_trump_biden_ukraine_poll_w2_09_30_2019-v3.pdf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43738</v>
          </cell>
          <cell r="J541">
            <v>1379</v>
          </cell>
          <cell r="K541" t="str">
            <v>a</v>
          </cell>
          <cell r="L541">
            <v>17.7</v>
          </cell>
          <cell r="M541">
            <v>0</v>
          </cell>
          <cell r="N541">
            <v>1.1000000000000001</v>
          </cell>
          <cell r="O541">
            <v>3.1</v>
          </cell>
          <cell r="P541">
            <v>1.1000000000000001</v>
          </cell>
          <cell r="Q541">
            <v>15.1</v>
          </cell>
          <cell r="R541">
            <v>0.4</v>
          </cell>
          <cell r="S541">
            <v>13.8</v>
          </cell>
          <cell r="T541">
            <v>3</v>
          </cell>
          <cell r="AL541">
            <v>0</v>
          </cell>
          <cell r="CB541" t="str">
            <v>https://www.ipsos.com/sites/default/files/ct/news/documents/2019-09/topline_reuters_trump_biden_ukraine_poll_w2_09_30_2019-v3.pdf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43738</v>
          </cell>
          <cell r="J542">
            <v>769</v>
          </cell>
          <cell r="K542" t="str">
            <v>lv</v>
          </cell>
          <cell r="L542">
            <v>35</v>
          </cell>
          <cell r="M542">
            <v>0</v>
          </cell>
          <cell r="N542">
            <v>2</v>
          </cell>
          <cell r="O542">
            <v>4</v>
          </cell>
          <cell r="P542">
            <v>0</v>
          </cell>
          <cell r="Q542">
            <v>15</v>
          </cell>
          <cell r="R542">
            <v>1</v>
          </cell>
          <cell r="S542">
            <v>19</v>
          </cell>
          <cell r="T542">
            <v>2</v>
          </cell>
          <cell r="AL542">
            <v>2.5146327653793874E-5</v>
          </cell>
          <cell r="CB542" t="str">
            <v>https://docs.google.com/spreadsheets/d/e/2PACX-1vS2fNicsNe95AS5ddWEqkuTA1jRNcILvZNdLMYs-b7uJtUS5cdMb6qS7dh5mSS76rXdZtHnID_uV3Ry/pubhtml/sheet?headers=false&amp;gid=0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43738</v>
          </cell>
          <cell r="J543">
            <v>1322</v>
          </cell>
          <cell r="K543" t="str">
            <v>rv</v>
          </cell>
          <cell r="L543">
            <v>30</v>
          </cell>
          <cell r="M543">
            <v>0</v>
          </cell>
          <cell r="N543">
            <v>2</v>
          </cell>
          <cell r="O543">
            <v>4</v>
          </cell>
          <cell r="P543">
            <v>0</v>
          </cell>
          <cell r="Q543">
            <v>16</v>
          </cell>
          <cell r="R543">
            <v>1</v>
          </cell>
          <cell r="S543">
            <v>15</v>
          </cell>
          <cell r="T543">
            <v>2</v>
          </cell>
          <cell r="AL543">
            <v>0</v>
          </cell>
          <cell r="CB543" t="str">
            <v>https://docs.google.com/spreadsheets/d/e/2PACX-1vS2fNicsNe95AS5ddWEqkuTA1jRNcILvZNdLMYs-b7uJtUS5cdMb6qS7dh5mSS76rXdZtHnID_uV3Ry/pubhtml/sheet?headers=false&amp;gid=0</v>
          </cell>
        </row>
        <row r="544">
          <cell r="D544" t="str">
            <v>Monmouth University</v>
          </cell>
          <cell r="F544" t="str">
            <v>US</v>
          </cell>
          <cell r="G544" t="str">
            <v>A+</v>
          </cell>
          <cell r="I544">
            <v>43737</v>
          </cell>
          <cell r="J544">
            <v>434</v>
          </cell>
          <cell r="K544" t="str">
            <v>rv</v>
          </cell>
          <cell r="L544">
            <v>25</v>
          </cell>
          <cell r="M544">
            <v>0</v>
          </cell>
          <cell r="N544">
            <v>1</v>
          </cell>
          <cell r="O544">
            <v>5</v>
          </cell>
          <cell r="P544">
            <v>1</v>
          </cell>
          <cell r="Q544">
            <v>15</v>
          </cell>
          <cell r="R544">
            <v>1</v>
          </cell>
          <cell r="S544">
            <v>28</v>
          </cell>
          <cell r="T544">
            <v>2</v>
          </cell>
          <cell r="AL544">
            <v>5.0363925116428482E-2</v>
          </cell>
          <cell r="CB544" t="str">
            <v>https://www.monmouth.edu/polling-institute/documents/monmouthpoll_us_100219.pdf/</v>
          </cell>
        </row>
        <row r="545">
          <cell r="D545" t="str">
            <v>St. Anselm</v>
          </cell>
          <cell r="F545" t="str">
            <v>New Hampshire</v>
          </cell>
          <cell r="G545">
            <v>0</v>
          </cell>
          <cell r="I545">
            <v>43737</v>
          </cell>
          <cell r="J545">
            <v>423</v>
          </cell>
          <cell r="K545" t="str">
            <v>lv</v>
          </cell>
          <cell r="L545">
            <v>24</v>
          </cell>
          <cell r="M545">
            <v>0</v>
          </cell>
          <cell r="N545">
            <v>1</v>
          </cell>
          <cell r="O545">
            <v>10</v>
          </cell>
          <cell r="P545">
            <v>3</v>
          </cell>
          <cell r="Q545">
            <v>11</v>
          </cell>
          <cell r="R545">
            <v>2</v>
          </cell>
          <cell r="S545">
            <v>25</v>
          </cell>
          <cell r="T545">
            <v>2</v>
          </cell>
          <cell r="AL545">
            <v>6.2081460003088333E-2</v>
          </cell>
          <cell r="CB545" t="str">
            <v>https://htv-prod-media.s3.amazonaws.com/files/saintanselmoct1presidentialpoll-1569962591.pdf</v>
          </cell>
        </row>
        <row r="546">
          <cell r="D546" t="str">
            <v>Morning Consult</v>
          </cell>
          <cell r="F546" t="str">
            <v>US</v>
          </cell>
          <cell r="G546" t="str">
            <v>B/C</v>
          </cell>
          <cell r="I546">
            <v>43737</v>
          </cell>
          <cell r="J546">
            <v>16274</v>
          </cell>
          <cell r="K546" t="str">
            <v>lv</v>
          </cell>
          <cell r="L546">
            <v>32</v>
          </cell>
          <cell r="M546">
            <v>0</v>
          </cell>
          <cell r="N546">
            <v>3</v>
          </cell>
          <cell r="O546">
            <v>5</v>
          </cell>
          <cell r="P546">
            <v>1</v>
          </cell>
          <cell r="Q546">
            <v>19</v>
          </cell>
          <cell r="R546">
            <v>1</v>
          </cell>
          <cell r="S546">
            <v>21</v>
          </cell>
          <cell r="T546">
            <v>3</v>
          </cell>
          <cell r="AL546">
            <v>7.2848032596349187E-4</v>
          </cell>
          <cell r="CB546" t="str">
            <v>https://morningconsult.com/2020-democratic-primary/</v>
          </cell>
        </row>
        <row r="547">
          <cell r="D547" t="str">
            <v>Change Research</v>
          </cell>
          <cell r="F547" t="str">
            <v>Arizona</v>
          </cell>
          <cell r="G547" t="str">
            <v>C</v>
          </cell>
          <cell r="I547">
            <v>43736</v>
          </cell>
          <cell r="J547">
            <v>396</v>
          </cell>
          <cell r="K547" t="str">
            <v>lv</v>
          </cell>
          <cell r="L547">
            <v>15</v>
          </cell>
          <cell r="M547">
            <v>0</v>
          </cell>
          <cell r="N547">
            <v>1</v>
          </cell>
          <cell r="O547">
            <v>13</v>
          </cell>
          <cell r="P547">
            <v>1</v>
          </cell>
          <cell r="Q547">
            <v>19</v>
          </cell>
          <cell r="R547">
            <v>0</v>
          </cell>
          <cell r="S547">
            <v>35</v>
          </cell>
          <cell r="T547">
            <v>8</v>
          </cell>
          <cell r="AL547">
            <v>1.6417825694997732</v>
          </cell>
          <cell r="CB547" t="str">
            <v>https://www.changeresearch.com/crooked-change-arizona-poll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43726</v>
          </cell>
          <cell r="J548">
            <v>3140</v>
          </cell>
          <cell r="K548" t="str">
            <v>lv</v>
          </cell>
          <cell r="L548">
            <v>32.9</v>
          </cell>
          <cell r="M548">
            <v>0</v>
          </cell>
          <cell r="N548">
            <v>2.2999999999999998</v>
          </cell>
          <cell r="O548">
            <v>5.7</v>
          </cell>
          <cell r="P548">
            <v>1.1000000000000001</v>
          </cell>
          <cell r="Q548">
            <v>18.399999999999999</v>
          </cell>
          <cell r="R548">
            <v>1</v>
          </cell>
          <cell r="S548">
            <v>16.399999999999999</v>
          </cell>
          <cell r="T548">
            <v>2.1</v>
          </cell>
          <cell r="AL548">
            <v>4.4981464355762476E-3</v>
          </cell>
          <cell r="CB548" t="str">
            <v>https://swayable.com/insights/primaries2019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43726</v>
          </cell>
          <cell r="J549">
            <v>6341</v>
          </cell>
          <cell r="K549" t="str">
            <v>a</v>
          </cell>
          <cell r="L549">
            <v>28.5</v>
          </cell>
          <cell r="M549">
            <v>0</v>
          </cell>
          <cell r="N549">
            <v>2.2000000000000002</v>
          </cell>
          <cell r="O549">
            <v>5.2</v>
          </cell>
          <cell r="P549">
            <v>1.3</v>
          </cell>
          <cell r="Q549">
            <v>21.4</v>
          </cell>
          <cell r="R549">
            <v>1.5</v>
          </cell>
          <cell r="S549">
            <v>13.4</v>
          </cell>
          <cell r="T549">
            <v>2.7</v>
          </cell>
          <cell r="AL549">
            <v>0</v>
          </cell>
          <cell r="CB549" t="str">
            <v>https://swayable.com/insights/primaries2019</v>
          </cell>
        </row>
        <row r="550">
          <cell r="D550" t="str">
            <v>Pew Research Center</v>
          </cell>
          <cell r="F550" t="str">
            <v>US</v>
          </cell>
          <cell r="G550" t="str">
            <v>B/C</v>
          </cell>
          <cell r="I550">
            <v>43723</v>
          </cell>
          <cell r="J550">
            <v>4655</v>
          </cell>
          <cell r="K550" t="str">
            <v>rv</v>
          </cell>
          <cell r="L550">
            <v>27</v>
          </cell>
          <cell r="M550">
            <v>0</v>
          </cell>
          <cell r="N550">
            <v>1</v>
          </cell>
          <cell r="O550">
            <v>5</v>
          </cell>
          <cell r="P550">
            <v>1</v>
          </cell>
          <cell r="Q550">
            <v>15</v>
          </cell>
          <cell r="R550">
            <v>0</v>
          </cell>
          <cell r="S550">
            <v>22</v>
          </cell>
          <cell r="T550">
            <v>2</v>
          </cell>
          <cell r="AL550">
            <v>0.628486275578792</v>
          </cell>
          <cell r="CB550" t="str">
            <v>https://www.people-press.org/wp-content/uploads/sites/4/2020/01/PP_2019.01.30_dem-values_report.pdf</v>
          </cell>
        </row>
        <row r="551">
          <cell r="D551" t="str">
            <v>Ipsos</v>
          </cell>
          <cell r="F551" t="str">
            <v>US</v>
          </cell>
          <cell r="G551" t="str">
            <v>B+</v>
          </cell>
          <cell r="I551">
            <v>43728</v>
          </cell>
          <cell r="J551">
            <v>2692</v>
          </cell>
          <cell r="K551" t="str">
            <v>a</v>
          </cell>
          <cell r="L551">
            <v>19</v>
          </cell>
          <cell r="M551">
            <v>0</v>
          </cell>
          <cell r="N551">
            <v>2</v>
          </cell>
          <cell r="O551">
            <v>3</v>
          </cell>
          <cell r="P551">
            <v>1</v>
          </cell>
          <cell r="Q551">
            <v>17</v>
          </cell>
          <cell r="R551">
            <v>0</v>
          </cell>
          <cell r="S551">
            <v>12</v>
          </cell>
          <cell r="T551">
            <v>3</v>
          </cell>
          <cell r="AL551">
            <v>2.7179888275432544E-4</v>
          </cell>
          <cell r="CB551" t="str">
            <v>https://twitter.com/Cmkahn/status/1177226882716196867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43735</v>
          </cell>
          <cell r="J552">
            <v>1840</v>
          </cell>
          <cell r="K552" t="str">
            <v>lv</v>
          </cell>
          <cell r="L552">
            <v>33</v>
          </cell>
          <cell r="M552">
            <v>0</v>
          </cell>
          <cell r="N552">
            <v>2</v>
          </cell>
          <cell r="O552">
            <v>5</v>
          </cell>
          <cell r="P552">
            <v>1</v>
          </cell>
          <cell r="Q552">
            <v>15</v>
          </cell>
          <cell r="R552">
            <v>0</v>
          </cell>
          <cell r="S552">
            <v>19</v>
          </cell>
          <cell r="T552">
            <v>2</v>
          </cell>
          <cell r="AL552">
            <v>0</v>
          </cell>
          <cell r="CB552" t="str">
            <v>https://docs.google.com/spreadsheets/d/e/2PACX-1vRzm8CEfcg7jj2KPDVUz_u-XcDanzSXrzmpDx-PgkEwrrVNzWZQDZc92AyfYWQrNJ6wrM1S8bLvoXRf/pubhtml/sheet?headers=false&amp;gid=0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43735</v>
          </cell>
          <cell r="J553">
            <v>3100</v>
          </cell>
          <cell r="K553" t="str">
            <v>rv</v>
          </cell>
          <cell r="L553">
            <v>28</v>
          </cell>
          <cell r="M553">
            <v>0</v>
          </cell>
          <cell r="N553">
            <v>2</v>
          </cell>
          <cell r="O553">
            <v>4</v>
          </cell>
          <cell r="P553">
            <v>1</v>
          </cell>
          <cell r="Q553">
            <v>15</v>
          </cell>
          <cell r="R553">
            <v>1</v>
          </cell>
          <cell r="S553">
            <v>15</v>
          </cell>
          <cell r="T553">
            <v>2</v>
          </cell>
          <cell r="AL553">
            <v>0</v>
          </cell>
          <cell r="CB553" t="str">
            <v>https://docs.google.com/spreadsheets/d/e/2PACX-1vQYC1l9G7BYyf6WmBb6ehw4DVJ0P9B-1_GxYslpzsXgrwFg6mwmCUfnCCT7tpjGQVwa26YC_TWPu9IW/pubhtml/sheet?headers=false&amp;gid=0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43735</v>
          </cell>
          <cell r="J554">
            <v>772</v>
          </cell>
          <cell r="K554" t="str">
            <v>lv</v>
          </cell>
          <cell r="L554">
            <v>33</v>
          </cell>
          <cell r="M554">
            <v>0</v>
          </cell>
          <cell r="N554">
            <v>3</v>
          </cell>
          <cell r="O554">
            <v>5</v>
          </cell>
          <cell r="P554">
            <v>2</v>
          </cell>
          <cell r="Q554">
            <v>13</v>
          </cell>
          <cell r="R554">
            <v>1</v>
          </cell>
          <cell r="S554">
            <v>19</v>
          </cell>
          <cell r="T554">
            <v>1</v>
          </cell>
          <cell r="AL554">
            <v>0</v>
          </cell>
          <cell r="CB554" t="str">
            <v>https://docs.google.com/spreadsheets/d/e/2PACX-1vRWsinsq6q8_jAlS4HWb7SHrceM2F6wjZIGT6GCfpMYTQtbfcwlPgnyAgT0r-P8igll0wMbPbSx7ox_/pubhtml/sheet?headers=false&amp;gid=0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43735</v>
          </cell>
          <cell r="J555">
            <v>1309</v>
          </cell>
          <cell r="K555" t="str">
            <v>rv</v>
          </cell>
          <cell r="L555">
            <v>28</v>
          </cell>
          <cell r="M555">
            <v>0</v>
          </cell>
          <cell r="N555">
            <v>3</v>
          </cell>
          <cell r="O555">
            <v>4</v>
          </cell>
          <cell r="P555">
            <v>2</v>
          </cell>
          <cell r="Q555">
            <v>13</v>
          </cell>
          <cell r="R555">
            <v>1</v>
          </cell>
          <cell r="S555">
            <v>15</v>
          </cell>
          <cell r="T555">
            <v>2</v>
          </cell>
          <cell r="AL555">
            <v>0</v>
          </cell>
          <cell r="CB555" t="str">
            <v>https://docs.google.com/spreadsheets/d/e/2PACX-1vRWsinsq6q8_jAlS4HWb7SHrceM2F6wjZIGT6GCfpMYTQtbfcwlPgnyAgT0r-P8igll0wMbPbSx7ox_/pubhtml/sheet?headers=false&amp;gid=0</v>
          </cell>
        </row>
        <row r="556">
          <cell r="D556" t="str">
            <v>SSRS</v>
          </cell>
          <cell r="F556" t="str">
            <v>Nevada</v>
          </cell>
          <cell r="G556" t="str">
            <v>A/B</v>
          </cell>
          <cell r="I556">
            <v>43734</v>
          </cell>
          <cell r="J556">
            <v>324</v>
          </cell>
          <cell r="K556" t="str">
            <v>lv</v>
          </cell>
          <cell r="L556">
            <v>22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22</v>
          </cell>
          <cell r="R556">
            <v>4</v>
          </cell>
          <cell r="S556">
            <v>18</v>
          </cell>
          <cell r="T556">
            <v>3</v>
          </cell>
          <cell r="AL556">
            <v>3.5625748217412512</v>
          </cell>
          <cell r="CB556" t="str">
            <v>https://cdn.cnn.com/cnn/2019/images/09/28/rel1_nv.pdf</v>
          </cell>
        </row>
        <row r="557">
          <cell r="D557" t="str">
            <v>SSRS</v>
          </cell>
          <cell r="F557" t="str">
            <v>South Carolina</v>
          </cell>
          <cell r="G557" t="str">
            <v>A/B</v>
          </cell>
          <cell r="I557">
            <v>43734</v>
          </cell>
          <cell r="J557">
            <v>406</v>
          </cell>
          <cell r="K557" t="str">
            <v>lv</v>
          </cell>
          <cell r="L557">
            <v>37</v>
          </cell>
          <cell r="M557">
            <v>0</v>
          </cell>
          <cell r="N557">
            <v>2</v>
          </cell>
          <cell r="O557">
            <v>4</v>
          </cell>
          <cell r="P557">
            <v>1</v>
          </cell>
          <cell r="Q557">
            <v>11</v>
          </cell>
          <cell r="R557">
            <v>3</v>
          </cell>
          <cell r="S557">
            <v>16</v>
          </cell>
          <cell r="T557">
            <v>0</v>
          </cell>
          <cell r="AL557">
            <v>3.9969992825764642</v>
          </cell>
          <cell r="CB557" t="str">
            <v>https://cdn.cnn.com/cnn/2019/images/09/28/rel1_sc.pdf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43734</v>
          </cell>
          <cell r="J558">
            <v>801</v>
          </cell>
          <cell r="K558" t="str">
            <v>lv</v>
          </cell>
          <cell r="L558">
            <v>31</v>
          </cell>
          <cell r="M558">
            <v>0</v>
          </cell>
          <cell r="N558">
            <v>3</v>
          </cell>
          <cell r="O558">
            <v>5</v>
          </cell>
          <cell r="P558">
            <v>2</v>
          </cell>
          <cell r="Q558">
            <v>13</v>
          </cell>
          <cell r="R558">
            <v>0</v>
          </cell>
          <cell r="S558">
            <v>20</v>
          </cell>
          <cell r="T558">
            <v>2</v>
          </cell>
          <cell r="AL558">
            <v>1.8438555635222865E-5</v>
          </cell>
          <cell r="CB558" t="str">
            <v>https://docs.google.com/spreadsheets/d/e/2PACX-1vTUMQmusBtCFhCiYye3TUP4yGXcAMWTxL2URuMuIxjFIJIRXnUzyuMuUm7rUDX9C5YCbnGCKhKOENf5/pubhtml/sheet?headers=false&amp;gid=0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43734</v>
          </cell>
          <cell r="J559">
            <v>1335</v>
          </cell>
          <cell r="K559" t="str">
            <v>rv</v>
          </cell>
          <cell r="L559">
            <v>28</v>
          </cell>
          <cell r="M559">
            <v>0</v>
          </cell>
          <cell r="N559">
            <v>3</v>
          </cell>
          <cell r="O559">
            <v>3</v>
          </cell>
          <cell r="P559">
            <v>1</v>
          </cell>
          <cell r="Q559">
            <v>14</v>
          </cell>
          <cell r="R559">
            <v>0</v>
          </cell>
          <cell r="S559">
            <v>15</v>
          </cell>
          <cell r="T559">
            <v>2</v>
          </cell>
          <cell r="AL559">
            <v>0</v>
          </cell>
          <cell r="CB559" t="str">
            <v>https://docs.google.com/spreadsheets/d/e/2PACX-1vTUMQmusBtCFhCiYye3TUP4yGXcAMWTxL2URuMuIxjFIJIRXnUzyuMuUm7rUDX9C5YCbnGCKhKOENf5/pubhtml/sheet?headers=false&amp;gid=0</v>
          </cell>
        </row>
        <row r="560">
          <cell r="D560" t="str">
            <v>Public Policy Institute of California</v>
          </cell>
          <cell r="F560" t="str">
            <v>California</v>
          </cell>
          <cell r="G560" t="str">
            <v>A/B</v>
          </cell>
          <cell r="I560">
            <v>43733</v>
          </cell>
          <cell r="J560">
            <v>692</v>
          </cell>
          <cell r="K560" t="str">
            <v>lv</v>
          </cell>
          <cell r="L560">
            <v>22</v>
          </cell>
          <cell r="M560">
            <v>0</v>
          </cell>
          <cell r="N560">
            <v>2</v>
          </cell>
          <cell r="O560">
            <v>6</v>
          </cell>
          <cell r="P560">
            <v>1</v>
          </cell>
          <cell r="Q560">
            <v>21</v>
          </cell>
          <cell r="R560">
            <v>1</v>
          </cell>
          <cell r="S560">
            <v>23</v>
          </cell>
          <cell r="T560">
            <v>3</v>
          </cell>
          <cell r="AL560">
            <v>8.0390490251707178E-2</v>
          </cell>
          <cell r="CB560" t="str">
            <v>https://www.ppic.org/wp-content/uploads/ppic-statewide-survey-californians-and-their-government-september-2019.pdf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43733</v>
          </cell>
          <cell r="J561">
            <v>816</v>
          </cell>
          <cell r="K561" t="str">
            <v>lv</v>
          </cell>
          <cell r="L561">
            <v>32</v>
          </cell>
          <cell r="M561">
            <v>0</v>
          </cell>
          <cell r="N561">
            <v>3</v>
          </cell>
          <cell r="O561">
            <v>4</v>
          </cell>
          <cell r="P561">
            <v>2</v>
          </cell>
          <cell r="Q561">
            <v>13</v>
          </cell>
          <cell r="R561">
            <v>0</v>
          </cell>
          <cell r="S561">
            <v>21</v>
          </cell>
          <cell r="T561">
            <v>2</v>
          </cell>
          <cell r="AL561">
            <v>1.6491400699071056E-5</v>
          </cell>
          <cell r="CB561" t="str">
            <v>https://docs.google.com/spreadsheets/d/e/2PACX-1vQK5Z6h9s9_ckePWpyx2rnwAdHnGHQch2dZp_UrZvnTr2kNnmX27oOf41QMSFzmB3v2VkIHgwex5SKw/pubhtml/sheet?headers=false&amp;gid=0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43733</v>
          </cell>
          <cell r="J562">
            <v>1332</v>
          </cell>
          <cell r="K562" t="str">
            <v>rv</v>
          </cell>
          <cell r="L562">
            <v>29</v>
          </cell>
          <cell r="M562">
            <v>0</v>
          </cell>
          <cell r="N562">
            <v>2</v>
          </cell>
          <cell r="O562">
            <v>3</v>
          </cell>
          <cell r="P562">
            <v>1</v>
          </cell>
          <cell r="Q562">
            <v>15</v>
          </cell>
          <cell r="R562">
            <v>0</v>
          </cell>
          <cell r="S562">
            <v>16</v>
          </cell>
          <cell r="T562">
            <v>2</v>
          </cell>
          <cell r="AL562">
            <v>0</v>
          </cell>
          <cell r="CB562" t="str">
            <v>https://docs.google.com/spreadsheets/d/e/2PACX-1vQK5Z6h9s9_ckePWpyx2rnwAdHnGHQch2dZp_UrZvnTr2kNnmX27oOf41QMSFzmB3v2VkIHgwex5SKw/pubhtml/sheet?headers=false&amp;gid=0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43732</v>
          </cell>
          <cell r="J563">
            <v>693</v>
          </cell>
          <cell r="K563" t="str">
            <v>rv</v>
          </cell>
          <cell r="L563">
            <v>28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16</v>
          </cell>
          <cell r="R563">
            <v>2</v>
          </cell>
          <cell r="S563">
            <v>17</v>
          </cell>
          <cell r="T563">
            <v>3</v>
          </cell>
          <cell r="AL563">
            <v>0</v>
          </cell>
          <cell r="CB563" t="str">
            <v>https://harvardharrispoll.com/wp-content/uploads/2019/09/HHP_September2019_Topline_RegisteredVoters.pdf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43732</v>
          </cell>
          <cell r="J564">
            <v>608</v>
          </cell>
          <cell r="K564" t="str">
            <v>lv</v>
          </cell>
          <cell r="L564">
            <v>25</v>
          </cell>
          <cell r="M564">
            <v>0</v>
          </cell>
          <cell r="N564">
            <v>0</v>
          </cell>
          <cell r="O564">
            <v>7</v>
          </cell>
          <cell r="P564">
            <v>1</v>
          </cell>
          <cell r="Q564">
            <v>16</v>
          </cell>
          <cell r="R564">
            <v>0</v>
          </cell>
          <cell r="S564">
            <v>25</v>
          </cell>
          <cell r="T564">
            <v>2</v>
          </cell>
          <cell r="AL564">
            <v>3.607597866787826E-5</v>
          </cell>
          <cell r="CB564" t="str">
            <v>https://d25d2506sfb94s.cloudfront.net/cumulus_uploads/document/hqfjbs2lws/econTabReport.pdf</v>
          </cell>
        </row>
        <row r="565">
          <cell r="D565" t="str">
            <v>Ipsos</v>
          </cell>
          <cell r="F565" t="str">
            <v>US</v>
          </cell>
          <cell r="G565" t="str">
            <v>B+</v>
          </cell>
          <cell r="I565">
            <v>43732</v>
          </cell>
          <cell r="J565">
            <v>495</v>
          </cell>
          <cell r="K565" t="str">
            <v>rv</v>
          </cell>
          <cell r="L565">
            <v>22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14</v>
          </cell>
          <cell r="R565">
            <v>2</v>
          </cell>
          <cell r="S565">
            <v>17</v>
          </cell>
          <cell r="T565">
            <v>1</v>
          </cell>
          <cell r="AL565">
            <v>1.4789230350237652E-4</v>
          </cell>
          <cell r="CB565" t="str">
            <v>https://www.ipsos.com/sites/default/files/ct/news/documents/2019-09/topline_reuters_trump_biden_ukraine_poll_09_24_2019__0.pdf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43732</v>
          </cell>
          <cell r="J566">
            <v>589</v>
          </cell>
          <cell r="K566" t="str">
            <v>a</v>
          </cell>
          <cell r="L566">
            <v>20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13</v>
          </cell>
          <cell r="R566">
            <v>2</v>
          </cell>
          <cell r="S566">
            <v>14</v>
          </cell>
          <cell r="T566">
            <v>1</v>
          </cell>
          <cell r="AL566">
            <v>0</v>
          </cell>
          <cell r="CB566" t="str">
            <v>https://www.ipsos.com/sites/default/files/ct/news/documents/2019-09/topline_reuters_trump_biden_ukraine_poll_09_24_2019__0.pdf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43732</v>
          </cell>
          <cell r="J567">
            <v>812</v>
          </cell>
          <cell r="K567" t="str">
            <v>lv</v>
          </cell>
          <cell r="L567">
            <v>34</v>
          </cell>
          <cell r="M567">
            <v>0</v>
          </cell>
          <cell r="N567">
            <v>1</v>
          </cell>
          <cell r="O567">
            <v>4</v>
          </cell>
          <cell r="P567">
            <v>1</v>
          </cell>
          <cell r="Q567">
            <v>15</v>
          </cell>
          <cell r="R567">
            <v>0</v>
          </cell>
          <cell r="S567">
            <v>19</v>
          </cell>
          <cell r="T567">
            <v>2</v>
          </cell>
          <cell r="AL567">
            <v>1.3914821857065856E-5</v>
          </cell>
          <cell r="CB567" t="str">
            <v>https://docs.google.com/spreadsheets/d/e/2PACX-1vRv4HP8nMo60tfhFz20OWCGVbEc4bRT0HM9wJ8FCXnzcjI7b7_61YMpdvWCrsgZZ4_KKwkpOx9FUazv/pubhtml/sheet?headers=false&amp;gid=0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43732</v>
          </cell>
          <cell r="J568">
            <v>1352</v>
          </cell>
          <cell r="K568" t="str">
            <v>rv</v>
          </cell>
          <cell r="L568">
            <v>29</v>
          </cell>
          <cell r="M568">
            <v>0</v>
          </cell>
          <cell r="N568">
            <v>1</v>
          </cell>
          <cell r="O568">
            <v>4</v>
          </cell>
          <cell r="P568">
            <v>1</v>
          </cell>
          <cell r="Q568">
            <v>16</v>
          </cell>
          <cell r="R568">
            <v>1</v>
          </cell>
          <cell r="S568">
            <v>16</v>
          </cell>
          <cell r="T568">
            <v>2</v>
          </cell>
          <cell r="AL568">
            <v>0</v>
          </cell>
          <cell r="CB568" t="str">
            <v>https://docs.google.com/spreadsheets/d/e/2PACX-1vRv4HP8nMo60tfhFz20OWCGVbEc4bRT0HM9wJ8FCXnzcjI7b7_61YMpdvWCrsgZZ4_KKwkpOx9FUazv/pubhtml/sheet?headers=false&amp;gid=0</v>
          </cell>
        </row>
        <row r="569">
          <cell r="D569" t="str">
            <v>Quinnipiac University</v>
          </cell>
          <cell r="F569" t="str">
            <v>US</v>
          </cell>
          <cell r="G569" t="str">
            <v>A</v>
          </cell>
          <cell r="I569">
            <v>43731</v>
          </cell>
          <cell r="J569">
            <v>561</v>
          </cell>
          <cell r="K569" t="str">
            <v>rv</v>
          </cell>
          <cell r="L569">
            <v>25</v>
          </cell>
          <cell r="M569">
            <v>0</v>
          </cell>
          <cell r="N569">
            <v>0</v>
          </cell>
          <cell r="O569">
            <v>7</v>
          </cell>
          <cell r="P569">
            <v>2</v>
          </cell>
          <cell r="Q569">
            <v>16</v>
          </cell>
          <cell r="R569">
            <v>0</v>
          </cell>
          <cell r="S569">
            <v>27</v>
          </cell>
          <cell r="T569">
            <v>2</v>
          </cell>
          <cell r="AL569">
            <v>5.7814960690931181E-3</v>
          </cell>
          <cell r="CB569" t="str">
            <v>https://poll.qu.edu/national/release-detail?ReleaseID=3641</v>
          </cell>
        </row>
        <row r="570">
          <cell r="D570" t="str">
            <v>Emerson College</v>
          </cell>
          <cell r="F570" t="str">
            <v>US</v>
          </cell>
          <cell r="G570" t="str">
            <v>B-</v>
          </cell>
          <cell r="I570">
            <v>43731</v>
          </cell>
          <cell r="J570">
            <v>462</v>
          </cell>
          <cell r="K570" t="str">
            <v>lv</v>
          </cell>
          <cell r="L570">
            <v>25</v>
          </cell>
          <cell r="M570">
            <v>0</v>
          </cell>
          <cell r="N570">
            <v>2.2999999999999998</v>
          </cell>
          <cell r="O570">
            <v>6.4</v>
          </cell>
          <cell r="P570">
            <v>0.4</v>
          </cell>
          <cell r="Q570">
            <v>21.7</v>
          </cell>
          <cell r="R570">
            <v>0</v>
          </cell>
          <cell r="S570">
            <v>22.9</v>
          </cell>
          <cell r="T570">
            <v>8.1</v>
          </cell>
          <cell r="AL570">
            <v>1.174247469703427E-2</v>
          </cell>
          <cell r="CB570" t="str">
            <v>http://emersonpolling.com/2019/09/24/warren-surges-biden-slips-and-sanders-steadies-three-way-dead-heat-for-the-nomination/</v>
          </cell>
        </row>
        <row r="571">
          <cell r="D571" t="str">
            <v>Suffolk University</v>
          </cell>
          <cell r="F571" t="str">
            <v>Nevada</v>
          </cell>
          <cell r="G571" t="str">
            <v>A-</v>
          </cell>
          <cell r="I571">
            <v>43731</v>
          </cell>
          <cell r="J571">
            <v>500</v>
          </cell>
          <cell r="K571" t="str">
            <v>lv</v>
          </cell>
          <cell r="L571">
            <v>23.2</v>
          </cell>
          <cell r="M571">
            <v>0</v>
          </cell>
          <cell r="N571">
            <v>2.4</v>
          </cell>
          <cell r="O571">
            <v>3.4</v>
          </cell>
          <cell r="P571">
            <v>0.4</v>
          </cell>
          <cell r="Q571">
            <v>14.2</v>
          </cell>
          <cell r="R571">
            <v>2.8</v>
          </cell>
          <cell r="S571">
            <v>19.399999999999999</v>
          </cell>
          <cell r="T571">
            <v>3</v>
          </cell>
          <cell r="AL571">
            <v>0.60709108140037382</v>
          </cell>
          <cell r="CB571" t="str">
            <v>https://www.suffolk.edu/-/media/suffolk/documents/academics/research-at-suffolk/suprc/polls/other-states/2019/9_24_2019_marginals_pdftxt.pdf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43731</v>
          </cell>
          <cell r="J572">
            <v>789</v>
          </cell>
          <cell r="K572" t="str">
            <v>lv</v>
          </cell>
          <cell r="L572">
            <v>33</v>
          </cell>
          <cell r="M572">
            <v>0</v>
          </cell>
          <cell r="N572">
            <v>2</v>
          </cell>
          <cell r="O572">
            <v>5</v>
          </cell>
          <cell r="P572">
            <v>1</v>
          </cell>
          <cell r="Q572">
            <v>17</v>
          </cell>
          <cell r="R572">
            <v>0</v>
          </cell>
          <cell r="S572">
            <v>19</v>
          </cell>
          <cell r="T572">
            <v>2</v>
          </cell>
          <cell r="AL572">
            <v>1.2336322185340058E-5</v>
          </cell>
          <cell r="CB572" t="str">
            <v>https://docs.google.com/spreadsheets/d/e/2PACX-1vT6J0JEPtQJ0rODxe5_MxKJkKIrZCQ0Gf_UH1AWe1XNO94F-TD3jqrds8BfidXz8h7nEzd0ZBQRTg6X/pubhtml/sheet?headers=false&amp;gid=0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43731</v>
          </cell>
          <cell r="J573">
            <v>1331</v>
          </cell>
          <cell r="K573" t="str">
            <v>rv</v>
          </cell>
          <cell r="L573">
            <v>28</v>
          </cell>
          <cell r="M573">
            <v>0</v>
          </cell>
          <cell r="N573">
            <v>1</v>
          </cell>
          <cell r="O573">
            <v>4</v>
          </cell>
          <cell r="P573">
            <v>1</v>
          </cell>
          <cell r="Q573">
            <v>17</v>
          </cell>
          <cell r="R573">
            <v>1</v>
          </cell>
          <cell r="S573">
            <v>16</v>
          </cell>
          <cell r="T573">
            <v>2</v>
          </cell>
          <cell r="AL573">
            <v>0</v>
          </cell>
          <cell r="CB573" t="str">
            <v>https://docs.google.com/spreadsheets/d/e/2PACX-1vT6J0JEPtQJ0rODxe5_MxKJkKIrZCQ0Gf_UH1AWe1XNO94F-TD3jqrds8BfidXz8h7nEzd0ZBQRTg6X/pubhtml/sheet?headers=false&amp;gid=0</v>
          </cell>
        </row>
        <row r="574">
          <cell r="D574" t="str">
            <v>David Binder Research</v>
          </cell>
          <cell r="F574" t="str">
            <v>US</v>
          </cell>
          <cell r="G574">
            <v>0</v>
          </cell>
          <cell r="I574">
            <v>43730</v>
          </cell>
          <cell r="J574">
            <v>1200</v>
          </cell>
          <cell r="K574" t="str">
            <v>lv</v>
          </cell>
          <cell r="L574">
            <v>34</v>
          </cell>
          <cell r="M574">
            <v>0</v>
          </cell>
          <cell r="N574">
            <v>3</v>
          </cell>
          <cell r="O574">
            <v>5</v>
          </cell>
          <cell r="P574">
            <v>1</v>
          </cell>
          <cell r="Q574">
            <v>15</v>
          </cell>
          <cell r="R574">
            <v>1</v>
          </cell>
          <cell r="S574">
            <v>17</v>
          </cell>
          <cell r="T574">
            <v>2</v>
          </cell>
          <cell r="AL574">
            <v>0.2939788928779386</v>
          </cell>
          <cell r="CB574" t="str">
            <v>https://thirdway.imgix.net/pdfs/override/Third-Way-Dem-Primary-Poll-Q3-Results.pdf</v>
          </cell>
        </row>
        <row r="575">
          <cell r="D575" t="str">
            <v>Morning Consult</v>
          </cell>
          <cell r="F575" t="str">
            <v>US</v>
          </cell>
          <cell r="G575" t="str">
            <v>B/C</v>
          </cell>
          <cell r="I575">
            <v>43730</v>
          </cell>
          <cell r="J575">
            <v>635</v>
          </cell>
          <cell r="K575" t="str">
            <v>lv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38</v>
          </cell>
          <cell r="R575">
            <v>0</v>
          </cell>
          <cell r="S575">
            <v>49</v>
          </cell>
          <cell r="T575">
            <v>0</v>
          </cell>
          <cell r="AL575">
            <v>0</v>
          </cell>
          <cell r="CB575" t="str">
            <v>https://morningconsult.com/wp-content/uploads/2019/09/190959_crosstabs_POLITICO_PARTIAL.pdf</v>
          </cell>
        </row>
        <row r="576">
          <cell r="D576" t="str">
            <v>Morning Consult</v>
          </cell>
          <cell r="F576" t="str">
            <v>US</v>
          </cell>
          <cell r="G576" t="str">
            <v>B/C</v>
          </cell>
          <cell r="I576">
            <v>43730</v>
          </cell>
          <cell r="J576">
            <v>726</v>
          </cell>
          <cell r="K576" t="str">
            <v>rv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37</v>
          </cell>
          <cell r="R576">
            <v>0</v>
          </cell>
          <cell r="S576">
            <v>46</v>
          </cell>
          <cell r="T576">
            <v>0</v>
          </cell>
          <cell r="AL576">
            <v>0</v>
          </cell>
          <cell r="CB576" t="str">
            <v>https://morningconsult.com/wp-content/uploads/2019/09/190959_crosstabs_POLITICO_PARTIAL.pdf</v>
          </cell>
        </row>
        <row r="577">
          <cell r="D577" t="str">
            <v>Morning Consult</v>
          </cell>
          <cell r="F577" t="str">
            <v>US</v>
          </cell>
          <cell r="G577" t="str">
            <v>B/C</v>
          </cell>
          <cell r="I577">
            <v>43730</v>
          </cell>
          <cell r="J577">
            <v>635</v>
          </cell>
          <cell r="K577" t="str">
            <v>lv</v>
          </cell>
          <cell r="L577">
            <v>52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37</v>
          </cell>
          <cell r="R577">
            <v>0</v>
          </cell>
          <cell r="S577">
            <v>0</v>
          </cell>
          <cell r="T577">
            <v>0</v>
          </cell>
          <cell r="AL577">
            <v>0</v>
          </cell>
          <cell r="CB577" t="str">
            <v>https://morningconsult.com/wp-content/uploads/2019/09/190959_crosstabs_POLITICO_PARTIAL.pdf</v>
          </cell>
        </row>
        <row r="578">
          <cell r="D578" t="str">
            <v>Morning Consult</v>
          </cell>
          <cell r="F578" t="str">
            <v>US</v>
          </cell>
          <cell r="G578" t="str">
            <v>B/C</v>
          </cell>
          <cell r="I578">
            <v>43730</v>
          </cell>
          <cell r="J578">
            <v>726</v>
          </cell>
          <cell r="K578" t="str">
            <v>rv</v>
          </cell>
          <cell r="L578">
            <v>48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35</v>
          </cell>
          <cell r="R578">
            <v>0</v>
          </cell>
          <cell r="S578">
            <v>0</v>
          </cell>
          <cell r="T578">
            <v>0</v>
          </cell>
          <cell r="AL578">
            <v>0</v>
          </cell>
          <cell r="CB578" t="str">
            <v>https://morningconsult.com/wp-content/uploads/2019/09/190959_crosstabs_POLITICO_PARTIAL.pdf</v>
          </cell>
        </row>
        <row r="579">
          <cell r="D579" t="str">
            <v>Morning Consult</v>
          </cell>
          <cell r="F579" t="str">
            <v>US</v>
          </cell>
          <cell r="G579" t="str">
            <v>B/C</v>
          </cell>
          <cell r="I579">
            <v>43730</v>
          </cell>
          <cell r="J579">
            <v>635</v>
          </cell>
          <cell r="K579" t="str">
            <v>lv</v>
          </cell>
          <cell r="L579">
            <v>45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38</v>
          </cell>
          <cell r="T579">
            <v>0</v>
          </cell>
          <cell r="AL579">
            <v>0</v>
          </cell>
          <cell r="CB579" t="str">
            <v>https://morningconsult.com/wp-content/uploads/2019/09/190959_crosstabs_POLITICO_PARTIAL.pdf</v>
          </cell>
        </row>
        <row r="580">
          <cell r="D580" t="str">
            <v>Morning Consult</v>
          </cell>
          <cell r="F580" t="str">
            <v>US</v>
          </cell>
          <cell r="G580" t="str">
            <v>B/C</v>
          </cell>
          <cell r="I580">
            <v>43730</v>
          </cell>
          <cell r="J580">
            <v>726</v>
          </cell>
          <cell r="K580" t="str">
            <v>rv</v>
          </cell>
          <cell r="L580">
            <v>43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36</v>
          </cell>
          <cell r="T580">
            <v>0</v>
          </cell>
          <cell r="AL580">
            <v>0</v>
          </cell>
          <cell r="CB580" t="str">
            <v>https://morningconsult.com/wp-content/uploads/2019/09/190959_crosstabs_POLITICO_PARTIAL.pdf</v>
          </cell>
        </row>
        <row r="581">
          <cell r="D581" t="str">
            <v>Morning Consult</v>
          </cell>
          <cell r="F581" t="str">
            <v>US</v>
          </cell>
          <cell r="G581" t="str">
            <v>B/C</v>
          </cell>
          <cell r="I581">
            <v>43730</v>
          </cell>
          <cell r="J581">
            <v>17377</v>
          </cell>
          <cell r="K581" t="str">
            <v>lv</v>
          </cell>
          <cell r="L581">
            <v>32</v>
          </cell>
          <cell r="M581">
            <v>0</v>
          </cell>
          <cell r="N581">
            <v>3</v>
          </cell>
          <cell r="O581">
            <v>5</v>
          </cell>
          <cell r="P581">
            <v>2</v>
          </cell>
          <cell r="Q581">
            <v>19</v>
          </cell>
          <cell r="R581">
            <v>1</v>
          </cell>
          <cell r="S581">
            <v>20</v>
          </cell>
          <cell r="T581">
            <v>3</v>
          </cell>
          <cell r="AL581">
            <v>3.3379373401088233E-4</v>
          </cell>
          <cell r="CB581" t="str">
            <v>https://morningconsult.com/2020-democratic-primary/</v>
          </cell>
        </row>
        <row r="582">
          <cell r="D582" t="str">
            <v>Landmark Communications</v>
          </cell>
          <cell r="F582" t="str">
            <v>Georgia</v>
          </cell>
          <cell r="G582" t="str">
            <v>B</v>
          </cell>
          <cell r="I582">
            <v>43729</v>
          </cell>
          <cell r="J582">
            <v>500</v>
          </cell>
          <cell r="K582" t="str">
            <v>lv</v>
          </cell>
          <cell r="L582">
            <v>41.4</v>
          </cell>
          <cell r="M582">
            <v>0</v>
          </cell>
          <cell r="N582">
            <v>2</v>
          </cell>
          <cell r="O582">
            <v>4.9000000000000004</v>
          </cell>
          <cell r="P582">
            <v>1.1000000000000001</v>
          </cell>
          <cell r="Q582">
            <v>8.1</v>
          </cell>
          <cell r="R582">
            <v>0.1</v>
          </cell>
          <cell r="S582">
            <v>17.399999999999999</v>
          </cell>
          <cell r="T582">
            <v>1.9</v>
          </cell>
          <cell r="AL582">
            <v>0.39704011357145685</v>
          </cell>
          <cell r="CB582" t="str">
            <v>http://landmarkcommunications.net/wsb-tv-landmark-poll-democratic-presidential-preference-primary-sept-21st/</v>
          </cell>
        </row>
        <row r="583">
          <cell r="D583" t="str">
            <v>Monmouth University</v>
          </cell>
          <cell r="F583" t="str">
            <v>New Hampshire</v>
          </cell>
          <cell r="G583" t="str">
            <v>A+</v>
          </cell>
          <cell r="I583">
            <v>43729</v>
          </cell>
          <cell r="J583">
            <v>401</v>
          </cell>
          <cell r="K583" t="str">
            <v>lv</v>
          </cell>
          <cell r="L583">
            <v>25</v>
          </cell>
          <cell r="M583">
            <v>0</v>
          </cell>
          <cell r="N583">
            <v>2</v>
          </cell>
          <cell r="O583">
            <v>10</v>
          </cell>
          <cell r="P583">
            <v>2</v>
          </cell>
          <cell r="Q583">
            <v>12</v>
          </cell>
          <cell r="R583">
            <v>2</v>
          </cell>
          <cell r="S583">
            <v>27</v>
          </cell>
          <cell r="T583">
            <v>2</v>
          </cell>
          <cell r="AL583">
            <v>1.851613337814224E-2</v>
          </cell>
          <cell r="CB583" t="str">
            <v>https://www.monmouth.edu/polling-institute/documents/monmouthpoll_nh_092419.pdf/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43729</v>
          </cell>
          <cell r="J584">
            <v>440</v>
          </cell>
          <cell r="K584" t="str">
            <v>rv</v>
          </cell>
          <cell r="L584">
            <v>31</v>
          </cell>
          <cell r="M584">
            <v>0</v>
          </cell>
          <cell r="N584">
            <v>2</v>
          </cell>
          <cell r="O584">
            <v>5</v>
          </cell>
          <cell r="P584">
            <v>2</v>
          </cell>
          <cell r="Q584">
            <v>16</v>
          </cell>
          <cell r="R584">
            <v>1</v>
          </cell>
          <cell r="S584">
            <v>14</v>
          </cell>
          <cell r="T584">
            <v>2</v>
          </cell>
          <cell r="AL584">
            <v>8.8654558757846187E-6</v>
          </cell>
          <cell r="CB584" t="str">
            <v>https://thehill.com/hilltv/rising/462617-biden-extends-lead-over-warren-sanders</v>
          </cell>
        </row>
        <row r="585">
          <cell r="D585" t="str">
            <v>Tel Opinion Research</v>
          </cell>
          <cell r="F585" t="str">
            <v>South Carolina</v>
          </cell>
          <cell r="G585" t="str">
            <v>B/C</v>
          </cell>
          <cell r="I585">
            <v>43728</v>
          </cell>
          <cell r="J585">
            <v>600</v>
          </cell>
          <cell r="K585" t="str">
            <v>lv</v>
          </cell>
          <cell r="L585">
            <v>41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9</v>
          </cell>
          <cell r="R585">
            <v>0</v>
          </cell>
          <cell r="S585">
            <v>19</v>
          </cell>
          <cell r="T585">
            <v>0</v>
          </cell>
          <cell r="AL585">
            <v>0</v>
          </cell>
          <cell r="CB585" t="str">
            <v>https://www.politico.com/f/?id=0000016d-6566-d8ed-a36d-edee7de90000</v>
          </cell>
        </row>
        <row r="586">
          <cell r="D586" t="str">
            <v>Tel Opinion Research</v>
          </cell>
          <cell r="F586" t="str">
            <v>South Carolina</v>
          </cell>
          <cell r="G586" t="str">
            <v>B/C</v>
          </cell>
          <cell r="I586">
            <v>43728</v>
          </cell>
          <cell r="J586">
            <v>600</v>
          </cell>
          <cell r="K586" t="str">
            <v>lv</v>
          </cell>
          <cell r="L586">
            <v>36</v>
          </cell>
          <cell r="M586">
            <v>0</v>
          </cell>
          <cell r="N586">
            <v>0</v>
          </cell>
          <cell r="O586">
            <v>3</v>
          </cell>
          <cell r="P586">
            <v>0</v>
          </cell>
          <cell r="Q586">
            <v>7</v>
          </cell>
          <cell r="R586">
            <v>0</v>
          </cell>
          <cell r="S586">
            <v>14</v>
          </cell>
          <cell r="T586">
            <v>1</v>
          </cell>
          <cell r="AL586">
            <v>2.1265432077365825</v>
          </cell>
          <cell r="CB586" t="str">
            <v>https://www.politico.com/f/?id=0000016d-6566-d8ed-a36d-edee7de90000</v>
          </cell>
        </row>
        <row r="587">
          <cell r="D587" t="str">
            <v>Tel Opinion Research</v>
          </cell>
          <cell r="F587" t="str">
            <v>South Carolina</v>
          </cell>
          <cell r="G587" t="str">
            <v>B/C</v>
          </cell>
          <cell r="I587">
            <v>43728</v>
          </cell>
          <cell r="J587">
            <v>600</v>
          </cell>
          <cell r="K587" t="str">
            <v>lv</v>
          </cell>
          <cell r="L587">
            <v>19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>
            <v>1</v>
          </cell>
          <cell r="S587">
            <v>9</v>
          </cell>
          <cell r="T587">
            <v>0</v>
          </cell>
          <cell r="AL587">
            <v>0</v>
          </cell>
          <cell r="CB587" t="str">
            <v>https://www.politico.com/f/?id=0000016d-6566-d8ed-a36d-edee7de90000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43728</v>
          </cell>
          <cell r="J588">
            <v>1831</v>
          </cell>
          <cell r="K588" t="str">
            <v>lv</v>
          </cell>
          <cell r="L588">
            <v>32</v>
          </cell>
          <cell r="M588">
            <v>0</v>
          </cell>
          <cell r="N588">
            <v>3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17</v>
          </cell>
          <cell r="T588">
            <v>2</v>
          </cell>
          <cell r="AL588">
            <v>0</v>
          </cell>
          <cell r="CB588" t="str">
            <v>https://docs.google.com/spreadsheets/d/e/2PACX-1vR30RpDPqFW4OBoeR9l388AdvEX397qTni9UoaFZNCvh_HcmgQVbhRTdioD3KKOkrjShDEVn1hzCR_A/pubhtml/sheet?headers=false&amp;gid=0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43728</v>
          </cell>
          <cell r="J589">
            <v>761</v>
          </cell>
          <cell r="K589" t="str">
            <v>lv</v>
          </cell>
          <cell r="L589">
            <v>32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15</v>
          </cell>
          <cell r="R589">
            <v>1</v>
          </cell>
          <cell r="S589">
            <v>20</v>
          </cell>
          <cell r="T589">
            <v>2</v>
          </cell>
          <cell r="AL589">
            <v>9.3715306625883995E-6</v>
          </cell>
          <cell r="CB589" t="str">
            <v>https://docs.google.com/spreadsheets/d/e/2PACX-1vToFq5GlAnqAlIkHkLKrwPfl7-vv4qQAMc3oEDXODMlGSo4akYBgzK_Q9SWXUBt3rEbKJ2fdvvhLBfu/pubhtml/sheet?headers=false&amp;gid=0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43728</v>
          </cell>
          <cell r="J590">
            <v>1340</v>
          </cell>
          <cell r="K590" t="str">
            <v>rv</v>
          </cell>
          <cell r="L590">
            <v>28</v>
          </cell>
          <cell r="M590">
            <v>0</v>
          </cell>
          <cell r="N590">
            <v>3</v>
          </cell>
          <cell r="O590">
            <v>4</v>
          </cell>
          <cell r="P590">
            <v>1</v>
          </cell>
          <cell r="Q590">
            <v>16</v>
          </cell>
          <cell r="R590">
            <v>1</v>
          </cell>
          <cell r="S590">
            <v>17</v>
          </cell>
          <cell r="T590">
            <v>2</v>
          </cell>
          <cell r="AL590">
            <v>0</v>
          </cell>
          <cell r="CB590" t="str">
            <v>https://docs.google.com/spreadsheets/d/e/2PACX-1vToFq5GlAnqAlIkHkLKrwPfl7-vv4qQAMc3oEDXODMlGSo4akYBgzK_Q9SWXUBt3rEbKJ2fdvvhLBfu/pubhtml/sheet?headers=false&amp;gid=0</v>
          </cell>
        </row>
        <row r="591">
          <cell r="D591" t="str">
            <v>High Point University</v>
          </cell>
          <cell r="F591" t="str">
            <v>North Carolina</v>
          </cell>
          <cell r="G591" t="str">
            <v>A/B</v>
          </cell>
          <cell r="I591">
            <v>43727</v>
          </cell>
          <cell r="J591">
            <v>348</v>
          </cell>
          <cell r="K591" t="str">
            <v>a</v>
          </cell>
          <cell r="L591">
            <v>31</v>
          </cell>
          <cell r="M591">
            <v>0</v>
          </cell>
          <cell r="N591">
            <v>4</v>
          </cell>
          <cell r="O591">
            <v>3</v>
          </cell>
          <cell r="P591">
            <v>1</v>
          </cell>
          <cell r="Q591">
            <v>20</v>
          </cell>
          <cell r="R591">
            <v>0</v>
          </cell>
          <cell r="S591">
            <v>15</v>
          </cell>
          <cell r="T591">
            <v>4</v>
          </cell>
          <cell r="AL591">
            <v>4.7698840007448264E-2</v>
          </cell>
          <cell r="CB591" t="str">
            <v>http://www.highpoint.edu/src/files/2019/09/66memoC.pdf</v>
          </cell>
        </row>
        <row r="592">
          <cell r="D592" t="str">
            <v>Tel Opinion Research</v>
          </cell>
          <cell r="F592" t="str">
            <v>New Hampshire</v>
          </cell>
          <cell r="G592" t="str">
            <v>B/C</v>
          </cell>
          <cell r="I592">
            <v>43727</v>
          </cell>
          <cell r="J592">
            <v>600</v>
          </cell>
          <cell r="K592" t="str">
            <v>lv</v>
          </cell>
          <cell r="L592">
            <v>28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14</v>
          </cell>
          <cell r="R592">
            <v>0</v>
          </cell>
          <cell r="S592">
            <v>39</v>
          </cell>
          <cell r="T592">
            <v>0</v>
          </cell>
          <cell r="AL592">
            <v>0</v>
          </cell>
          <cell r="CB592" t="str">
            <v>https://www.politico.com/f/?id=0000016d-6568-d8ed-a36d-ede817180000</v>
          </cell>
        </row>
        <row r="593">
          <cell r="D593" t="str">
            <v>Tel Opinion Research</v>
          </cell>
          <cell r="F593" t="str">
            <v>New Hampshire</v>
          </cell>
          <cell r="G593" t="str">
            <v>B/C</v>
          </cell>
          <cell r="I593">
            <v>43727</v>
          </cell>
          <cell r="J593">
            <v>600</v>
          </cell>
          <cell r="K593" t="str">
            <v>lv</v>
          </cell>
          <cell r="L593">
            <v>24</v>
          </cell>
          <cell r="M593">
            <v>0</v>
          </cell>
          <cell r="N593">
            <v>0</v>
          </cell>
          <cell r="O593">
            <v>9</v>
          </cell>
          <cell r="P593">
            <v>0</v>
          </cell>
          <cell r="Q593">
            <v>13</v>
          </cell>
          <cell r="R593">
            <v>0</v>
          </cell>
          <cell r="S593">
            <v>29</v>
          </cell>
          <cell r="T593">
            <v>1</v>
          </cell>
          <cell r="AL593">
            <v>2.1148999100323365</v>
          </cell>
          <cell r="CB593" t="str">
            <v>https://www.politico.com/f/?id=0000016d-6568-d8ed-a36d-ede817180000</v>
          </cell>
        </row>
        <row r="594">
          <cell r="D594" t="str">
            <v>Tel Opinion Research</v>
          </cell>
          <cell r="F594" t="str">
            <v>New Hampshire</v>
          </cell>
          <cell r="G594" t="str">
            <v>B/C</v>
          </cell>
          <cell r="I594">
            <v>43727</v>
          </cell>
          <cell r="J594">
            <v>600</v>
          </cell>
          <cell r="K594" t="str">
            <v>lv</v>
          </cell>
          <cell r="L594">
            <v>15</v>
          </cell>
          <cell r="M594">
            <v>0</v>
          </cell>
          <cell r="N594">
            <v>0</v>
          </cell>
          <cell r="O594">
            <v>4</v>
          </cell>
          <cell r="P594">
            <v>2</v>
          </cell>
          <cell r="Q594">
            <v>8</v>
          </cell>
          <cell r="R594">
            <v>0</v>
          </cell>
          <cell r="S594">
            <v>18</v>
          </cell>
          <cell r="T594">
            <v>0</v>
          </cell>
          <cell r="AL594">
            <v>0</v>
          </cell>
          <cell r="CB594" t="str">
            <v>https://www.politico.com/f/?id=0000016d-6568-d8ed-a36d-ede817180000</v>
          </cell>
        </row>
        <row r="595">
          <cell r="D595" t="str">
            <v>Goucher College</v>
          </cell>
          <cell r="F595" t="str">
            <v>Maryland</v>
          </cell>
          <cell r="G595">
            <v>0</v>
          </cell>
          <cell r="I595">
            <v>43727</v>
          </cell>
          <cell r="J595">
            <v>300</v>
          </cell>
          <cell r="K595" t="str">
            <v>lv</v>
          </cell>
          <cell r="L595">
            <v>33</v>
          </cell>
          <cell r="M595">
            <v>0</v>
          </cell>
          <cell r="N595">
            <v>1</v>
          </cell>
          <cell r="O595">
            <v>5</v>
          </cell>
          <cell r="P595">
            <v>1</v>
          </cell>
          <cell r="Q595">
            <v>10</v>
          </cell>
          <cell r="R595">
            <v>0</v>
          </cell>
          <cell r="S595">
            <v>21</v>
          </cell>
          <cell r="T595">
            <v>1</v>
          </cell>
          <cell r="AL595">
            <v>0.17408548637646554</v>
          </cell>
          <cell r="CB595" t="str">
            <v>https://www.goucher.edu/hughes-center/documents/Goucher-College-Poll-Sept19-Part-3.pdf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43727</v>
          </cell>
          <cell r="J596">
            <v>773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1</v>
          </cell>
          <cell r="Q596">
            <v>16</v>
          </cell>
          <cell r="R596">
            <v>1</v>
          </cell>
          <cell r="S596">
            <v>19</v>
          </cell>
          <cell r="T596">
            <v>2</v>
          </cell>
          <cell r="AL596">
            <v>8.5508784084665798E-6</v>
          </cell>
          <cell r="CB596" t="str">
            <v>https://docs.google.com/spreadsheets/d/e/2PACX-1vSBPJ-FmQzBcTMGsqmVChwsDF1TMWvXjqn_AL5_k17s6a06p-gDzPsb9m2ftkbIGHdRTpntdPXmvKa9/pubhtml/sheet?headers=false&amp;gid=0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43727</v>
          </cell>
          <cell r="J597">
            <v>1343</v>
          </cell>
          <cell r="K597" t="str">
            <v>rv</v>
          </cell>
          <cell r="L597">
            <v>26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16</v>
          </cell>
          <cell r="R597">
            <v>1</v>
          </cell>
          <cell r="S597">
            <v>16</v>
          </cell>
          <cell r="T597">
            <v>2</v>
          </cell>
          <cell r="AL597">
            <v>0</v>
          </cell>
          <cell r="CB597" t="str">
            <v>https://docs.google.com/spreadsheets/d/e/2PACX-1vSBPJ-FmQzBcTMGsqmVChwsDF1TMWvXjqn_AL5_k17s6a06p-gDzPsb9m2ftkbIGHdRTpntdPXmvKa9/pubhtml/sheet?headers=false&amp;gid=0</v>
          </cell>
        </row>
        <row r="598">
          <cell r="D598" t="str">
            <v>University of California, Berkeley</v>
          </cell>
          <cell r="F598" t="str">
            <v>California</v>
          </cell>
          <cell r="G598" t="str">
            <v>B/C</v>
          </cell>
          <cell r="I598">
            <v>43726</v>
          </cell>
          <cell r="J598">
            <v>2272</v>
          </cell>
          <cell r="K598" t="str">
            <v>lv</v>
          </cell>
          <cell r="L598">
            <v>19.600000000000001</v>
          </cell>
          <cell r="M598">
            <v>0</v>
          </cell>
          <cell r="N598">
            <v>0.9</v>
          </cell>
          <cell r="O598">
            <v>6.1</v>
          </cell>
          <cell r="P598">
            <v>1.6</v>
          </cell>
          <cell r="Q598">
            <v>18.899999999999999</v>
          </cell>
          <cell r="R598">
            <v>0.1</v>
          </cell>
          <cell r="S598">
            <v>28.6</v>
          </cell>
          <cell r="T598">
            <v>1.8</v>
          </cell>
          <cell r="AL598">
            <v>6.6204100608957872E-2</v>
          </cell>
          <cell r="CB598" t="str">
            <v>https://escholarship.org/uc/item/2v9530s0</v>
          </cell>
        </row>
        <row r="599">
          <cell r="D599" t="str">
            <v>Tel Opinion Research</v>
          </cell>
          <cell r="F599" t="str">
            <v>Florida</v>
          </cell>
          <cell r="G599" t="str">
            <v>B/C</v>
          </cell>
          <cell r="I599">
            <v>43726</v>
          </cell>
          <cell r="J599">
            <v>800</v>
          </cell>
          <cell r="K599" t="str">
            <v>lv</v>
          </cell>
          <cell r="L599">
            <v>43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10</v>
          </cell>
          <cell r="R599">
            <v>0</v>
          </cell>
          <cell r="S599">
            <v>26</v>
          </cell>
          <cell r="T599">
            <v>0</v>
          </cell>
          <cell r="AL599">
            <v>0</v>
          </cell>
          <cell r="CB599" t="str">
            <v>https://www.politico.com/f/?id=0000016d-6569-d966-ad6d-e77d28f90001</v>
          </cell>
        </row>
        <row r="600">
          <cell r="D600" t="str">
            <v>Tel Opinion Research</v>
          </cell>
          <cell r="F600" t="str">
            <v>Florida</v>
          </cell>
          <cell r="G600" t="str">
            <v>B/C</v>
          </cell>
          <cell r="I600">
            <v>43726</v>
          </cell>
          <cell r="J600">
            <v>800</v>
          </cell>
          <cell r="K600" t="str">
            <v>lv</v>
          </cell>
          <cell r="L600">
            <v>37</v>
          </cell>
          <cell r="M600">
            <v>0</v>
          </cell>
          <cell r="N600">
            <v>0</v>
          </cell>
          <cell r="O600">
            <v>5</v>
          </cell>
          <cell r="P600">
            <v>0</v>
          </cell>
          <cell r="Q600">
            <v>9</v>
          </cell>
          <cell r="R600">
            <v>0</v>
          </cell>
          <cell r="S600">
            <v>18</v>
          </cell>
          <cell r="T600">
            <v>2</v>
          </cell>
          <cell r="AL600">
            <v>3.6879426245476778E-2</v>
          </cell>
          <cell r="CB600" t="str">
            <v>https://www.politico.com/f/?id=0000016d-6569-d966-ad6d-e77d28f90001</v>
          </cell>
        </row>
        <row r="601">
          <cell r="D601" t="str">
            <v>Tel Opinion Research</v>
          </cell>
          <cell r="F601" t="str">
            <v>Florida</v>
          </cell>
          <cell r="G601" t="str">
            <v>B/C</v>
          </cell>
          <cell r="I601">
            <v>43726</v>
          </cell>
          <cell r="J601">
            <v>800</v>
          </cell>
          <cell r="K601" t="str">
            <v>lv</v>
          </cell>
          <cell r="L601">
            <v>24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5</v>
          </cell>
          <cell r="R601">
            <v>0</v>
          </cell>
          <cell r="S601">
            <v>11</v>
          </cell>
          <cell r="T601">
            <v>1</v>
          </cell>
          <cell r="AL601">
            <v>0</v>
          </cell>
          <cell r="CB601" t="str">
            <v>https://www.politico.com/f/?id=0000016d-6569-d966-ad6d-e77d28f90001</v>
          </cell>
        </row>
        <row r="602">
          <cell r="D602" t="str">
            <v>Selzer &amp; Co.</v>
          </cell>
          <cell r="F602" t="str">
            <v>Iowa</v>
          </cell>
          <cell r="G602" t="str">
            <v>A+</v>
          </cell>
          <cell r="I602">
            <v>43726</v>
          </cell>
          <cell r="J602">
            <v>602</v>
          </cell>
          <cell r="K602" t="str">
            <v>lv</v>
          </cell>
          <cell r="L602">
            <v>20</v>
          </cell>
          <cell r="M602">
            <v>0</v>
          </cell>
          <cell r="N602">
            <v>3</v>
          </cell>
          <cell r="O602">
            <v>9</v>
          </cell>
          <cell r="P602">
            <v>3</v>
          </cell>
          <cell r="Q602">
            <v>11</v>
          </cell>
          <cell r="R602">
            <v>2</v>
          </cell>
          <cell r="S602">
            <v>22</v>
          </cell>
          <cell r="T602">
            <v>2</v>
          </cell>
          <cell r="AL602">
            <v>0.29443338800658397</v>
          </cell>
          <cell r="CB602" t="str">
            <v>https://cdn.cnn.com/cnn/2019/images/09/21/desmoinescnnpoll.pdf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43726</v>
          </cell>
          <cell r="J603">
            <v>768</v>
          </cell>
          <cell r="K603" t="str">
            <v>lv</v>
          </cell>
          <cell r="L603">
            <v>34</v>
          </cell>
          <cell r="M603">
            <v>0</v>
          </cell>
          <cell r="N603">
            <v>2</v>
          </cell>
          <cell r="O603">
            <v>5</v>
          </cell>
          <cell r="P603">
            <v>1</v>
          </cell>
          <cell r="Q603">
            <v>14</v>
          </cell>
          <cell r="R603">
            <v>1</v>
          </cell>
          <cell r="S603">
            <v>18</v>
          </cell>
          <cell r="T603">
            <v>2</v>
          </cell>
          <cell r="AL603">
            <v>7.7558213310491498E-6</v>
          </cell>
          <cell r="CB603" t="str">
            <v>https://docs.google.com/spreadsheets/d/e/2PACX-1vQxNZ8yOcDYjYZ-X4N3sGlIyJv2AzHe1DshXx-kk2ZUHmbCkzun8j5mJiNOev0JfcwurOEugE8kBr40/pubhtml/sheet?headers=false&amp;gid=0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43726</v>
          </cell>
          <cell r="J604">
            <v>1326</v>
          </cell>
          <cell r="K604" t="str">
            <v>rv</v>
          </cell>
          <cell r="L604">
            <v>27</v>
          </cell>
          <cell r="M604">
            <v>0</v>
          </cell>
          <cell r="N604">
            <v>2</v>
          </cell>
          <cell r="O604">
            <v>3</v>
          </cell>
          <cell r="P604">
            <v>1</v>
          </cell>
          <cell r="Q604">
            <v>15</v>
          </cell>
          <cell r="R604">
            <v>1</v>
          </cell>
          <cell r="S604">
            <v>16</v>
          </cell>
          <cell r="T604">
            <v>3</v>
          </cell>
          <cell r="AL604">
            <v>0</v>
          </cell>
          <cell r="CB604" t="str">
            <v>https://docs.google.com/spreadsheets/d/e/2PACX-1vQxNZ8yOcDYjYZ-X4N3sGlIyJv2AzHe1DshXx-kk2ZUHmbCkzun8j5mJiNOev0JfcwurOEugE8kBr40/pubhtml/sheet?headers=false&amp;gid=0</v>
          </cell>
        </row>
        <row r="605">
          <cell r="D605" t="str">
            <v>Zogby Interactive/JZ Analytics</v>
          </cell>
          <cell r="F605" t="str">
            <v>US</v>
          </cell>
          <cell r="G605" t="str">
            <v>C</v>
          </cell>
          <cell r="I605">
            <v>43725</v>
          </cell>
          <cell r="J605">
            <v>601</v>
          </cell>
          <cell r="K605" t="str">
            <v>lv</v>
          </cell>
          <cell r="L605">
            <v>31</v>
          </cell>
          <cell r="M605">
            <v>0</v>
          </cell>
          <cell r="N605">
            <v>4</v>
          </cell>
          <cell r="O605">
            <v>6</v>
          </cell>
          <cell r="P605">
            <v>3</v>
          </cell>
          <cell r="Q605">
            <v>17</v>
          </cell>
          <cell r="R605">
            <v>0</v>
          </cell>
          <cell r="S605">
            <v>17</v>
          </cell>
          <cell r="T605">
            <v>2</v>
          </cell>
          <cell r="AL605">
            <v>1.363071953956547E-2</v>
          </cell>
          <cell r="CB605" t="str">
            <v>https://247wallst.com/special-report/2019/09/25/24-7-wall-st-zogby-poll-democratic-primary/</v>
          </cell>
        </row>
        <row r="606">
          <cell r="D606" t="str">
            <v>Fox News/Beacon Research/Shaw &amp; Co. Research</v>
          </cell>
          <cell r="F606" t="str">
            <v>US</v>
          </cell>
          <cell r="G606" t="str">
            <v>A-</v>
          </cell>
          <cell r="I606">
            <v>43725</v>
          </cell>
          <cell r="J606">
            <v>480</v>
          </cell>
          <cell r="K606" t="str">
            <v>lv</v>
          </cell>
          <cell r="L606">
            <v>29</v>
          </cell>
          <cell r="M606">
            <v>0</v>
          </cell>
          <cell r="N606">
            <v>3</v>
          </cell>
          <cell r="O606">
            <v>5</v>
          </cell>
          <cell r="P606">
            <v>2</v>
          </cell>
          <cell r="Q606">
            <v>18</v>
          </cell>
          <cell r="R606">
            <v>1</v>
          </cell>
          <cell r="S606">
            <v>16</v>
          </cell>
          <cell r="T606">
            <v>2</v>
          </cell>
          <cell r="AL606">
            <v>2.1408790971394049E-2</v>
          </cell>
          <cell r="CB606" t="str">
            <v>https://www.foxnews.com/politics/fox-news-poll-september-15-17-2019</v>
          </cell>
        </row>
        <row r="607">
          <cell r="D607" t="str">
            <v>Fox News/Beacon Research/Shaw &amp; Co. Research</v>
          </cell>
          <cell r="F607" t="str">
            <v>US</v>
          </cell>
          <cell r="G607" t="str">
            <v>A-</v>
          </cell>
          <cell r="I607">
            <v>43725</v>
          </cell>
          <cell r="J607">
            <v>480</v>
          </cell>
          <cell r="K607" t="str">
            <v>lv</v>
          </cell>
          <cell r="L607">
            <v>53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37</v>
          </cell>
          <cell r="T607">
            <v>0</v>
          </cell>
          <cell r="AL607">
            <v>0</v>
          </cell>
          <cell r="CB607" t="str">
            <v>https://www.foxnews.com/politics/fox-news-poll-september-15-17-2019</v>
          </cell>
        </row>
        <row r="608">
          <cell r="D608" t="str">
            <v>Civiqs</v>
          </cell>
          <cell r="F608" t="str">
            <v>Iowa</v>
          </cell>
          <cell r="G608">
            <v>0</v>
          </cell>
          <cell r="I608">
            <v>43725</v>
          </cell>
          <cell r="J608">
            <v>572</v>
          </cell>
          <cell r="K608" t="str">
            <v>lv</v>
          </cell>
          <cell r="L608">
            <v>16</v>
          </cell>
          <cell r="M608">
            <v>0</v>
          </cell>
          <cell r="N608">
            <v>2</v>
          </cell>
          <cell r="O608">
            <v>13</v>
          </cell>
          <cell r="P608">
            <v>3</v>
          </cell>
          <cell r="Q608">
            <v>16</v>
          </cell>
          <cell r="R608">
            <v>2</v>
          </cell>
          <cell r="S608">
            <v>24</v>
          </cell>
          <cell r="T608">
            <v>3</v>
          </cell>
          <cell r="AL608">
            <v>5.0939022652084958E-3</v>
          </cell>
          <cell r="CB608" t="str">
            <v>https://civiqs.com/documents/Civiqs_ISU_banner_book_2019_09_release.pdf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43725</v>
          </cell>
          <cell r="J609">
            <v>603</v>
          </cell>
          <cell r="K609" t="str">
            <v>lv</v>
          </cell>
          <cell r="L609">
            <v>25</v>
          </cell>
          <cell r="M609">
            <v>0</v>
          </cell>
          <cell r="N609">
            <v>2</v>
          </cell>
          <cell r="O609">
            <v>8</v>
          </cell>
          <cell r="P609">
            <v>1</v>
          </cell>
          <cell r="Q609">
            <v>15</v>
          </cell>
          <cell r="R609">
            <v>0</v>
          </cell>
          <cell r="S609">
            <v>19</v>
          </cell>
          <cell r="T609">
            <v>3</v>
          </cell>
          <cell r="AL609">
            <v>3.2186315242468949E-5</v>
          </cell>
          <cell r="CB609" t="str">
            <v>https://d25d2506sfb94s.cloudfront.net/cumulus_uploads/document/m1n9ik6irs/econTabReport.pdf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43725</v>
          </cell>
          <cell r="J610">
            <v>799</v>
          </cell>
          <cell r="K610" t="str">
            <v>lv</v>
          </cell>
          <cell r="L610">
            <v>32</v>
          </cell>
          <cell r="M610">
            <v>0</v>
          </cell>
          <cell r="N610">
            <v>3</v>
          </cell>
          <cell r="O610">
            <v>5</v>
          </cell>
          <cell r="P610">
            <v>2</v>
          </cell>
          <cell r="Q610">
            <v>14</v>
          </cell>
          <cell r="R610">
            <v>1</v>
          </cell>
          <cell r="S610">
            <v>15</v>
          </cell>
          <cell r="T610">
            <v>2</v>
          </cell>
          <cell r="AL610">
            <v>7.1817493709371314E-6</v>
          </cell>
          <cell r="CB610" t="str">
            <v>https://docs.google.com/spreadsheets/d/e/2PACX-1vSkjH2s-g-2MUvescdMg8gQxFQiNANdT_xOAkvIViDyrNnP0uHUaAZgoOOYEcTWmUGaWbAqcQwuniN-/pubhtml/sheet?headers=false&amp;gid=0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43725</v>
          </cell>
          <cell r="J611">
            <v>1329</v>
          </cell>
          <cell r="K611" t="str">
            <v>rv</v>
          </cell>
          <cell r="L611">
            <v>27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14</v>
          </cell>
          <cell r="R611">
            <v>1</v>
          </cell>
          <cell r="S611">
            <v>13</v>
          </cell>
          <cell r="T611">
            <v>3</v>
          </cell>
          <cell r="AL611">
            <v>0</v>
          </cell>
          <cell r="CB611" t="str">
            <v>https://docs.google.com/spreadsheets/d/e/2PACX-1vSkjH2s-g-2MUvescdMg8gQxFQiNANdT_xOAkvIViDyrNnP0uHUaAZgoOOYEcTWmUGaWbAqcQwuniN-/pubhtml/sheet?headers=false&amp;gid=0</v>
          </cell>
        </row>
        <row r="612">
          <cell r="D612" t="str">
            <v>Show Me Victories</v>
          </cell>
          <cell r="F612" t="str">
            <v>Missouri</v>
          </cell>
          <cell r="G612">
            <v>0</v>
          </cell>
          <cell r="I612">
            <v>43724</v>
          </cell>
          <cell r="J612">
            <v>400</v>
          </cell>
          <cell r="K612" t="str">
            <v>lv</v>
          </cell>
          <cell r="L612">
            <v>34</v>
          </cell>
          <cell r="M612">
            <v>0</v>
          </cell>
          <cell r="N612">
            <v>1</v>
          </cell>
          <cell r="O612">
            <v>10</v>
          </cell>
          <cell r="P612">
            <v>1</v>
          </cell>
          <cell r="Q612">
            <v>14</v>
          </cell>
          <cell r="R612">
            <v>0</v>
          </cell>
          <cell r="S612">
            <v>22</v>
          </cell>
          <cell r="T612">
            <v>1</v>
          </cell>
          <cell r="AL612">
            <v>1.4557418700839728</v>
          </cell>
          <cell r="CB612" t="str">
            <v>https://files.constantcontact.com/a1529b48301/2b9dc5b1-e472-4676-99c1-4e7d639d53dc.pdf</v>
          </cell>
        </row>
        <row r="613">
          <cell r="D613" t="str">
            <v>Monmouth University</v>
          </cell>
          <cell r="F613" t="str">
            <v>New Jersey</v>
          </cell>
          <cell r="G613" t="str">
            <v>A+</v>
          </cell>
          <cell r="I613">
            <v>43724</v>
          </cell>
          <cell r="J613">
            <v>325</v>
          </cell>
          <cell r="K613" t="str">
            <v>rv</v>
          </cell>
          <cell r="L613">
            <v>26</v>
          </cell>
          <cell r="M613">
            <v>0</v>
          </cell>
          <cell r="N613">
            <v>9</v>
          </cell>
          <cell r="O613">
            <v>6</v>
          </cell>
          <cell r="P613">
            <v>1</v>
          </cell>
          <cell r="Q613">
            <v>18</v>
          </cell>
          <cell r="R613">
            <v>0</v>
          </cell>
          <cell r="S613">
            <v>20</v>
          </cell>
          <cell r="T613">
            <v>1</v>
          </cell>
          <cell r="AL613">
            <v>4.9604462240572254</v>
          </cell>
          <cell r="CB613" t="str">
            <v>https://www.monmouth.edu/polling-institute/documents/monmouthpoll_nj_091919.pdf/</v>
          </cell>
        </row>
        <row r="614">
          <cell r="D614" t="str">
            <v>Civiqs</v>
          </cell>
          <cell r="F614" t="str">
            <v>US</v>
          </cell>
          <cell r="G614">
            <v>0</v>
          </cell>
          <cell r="I614">
            <v>43724</v>
          </cell>
          <cell r="J614">
            <v>1291</v>
          </cell>
          <cell r="K614" t="str">
            <v>lv</v>
          </cell>
          <cell r="L614">
            <v>24</v>
          </cell>
          <cell r="M614">
            <v>0</v>
          </cell>
          <cell r="N614">
            <v>1</v>
          </cell>
          <cell r="O614">
            <v>7</v>
          </cell>
          <cell r="P614">
            <v>1</v>
          </cell>
          <cell r="Q614">
            <v>14</v>
          </cell>
          <cell r="R614">
            <v>1</v>
          </cell>
          <cell r="S614">
            <v>30</v>
          </cell>
          <cell r="T614">
            <v>2</v>
          </cell>
          <cell r="AL614">
            <v>2.3358795844980107</v>
          </cell>
          <cell r="CB614" t="str">
            <v>http://filesforprogress.org/datasets/sep_18/civiqs_debate/post_debate.pdf</v>
          </cell>
        </row>
        <row r="615">
          <cell r="D615" t="str">
            <v>David Binder Research</v>
          </cell>
          <cell r="F615" t="str">
            <v>Iowa</v>
          </cell>
          <cell r="G615">
            <v>0</v>
          </cell>
          <cell r="I615">
            <v>43724</v>
          </cell>
          <cell r="J615">
            <v>500</v>
          </cell>
          <cell r="K615" t="str">
            <v>lv</v>
          </cell>
          <cell r="L615">
            <v>25</v>
          </cell>
          <cell r="M615">
            <v>0</v>
          </cell>
          <cell r="N615">
            <v>2</v>
          </cell>
          <cell r="O615">
            <v>12</v>
          </cell>
          <cell r="P615">
            <v>8</v>
          </cell>
          <cell r="Q615">
            <v>9</v>
          </cell>
          <cell r="R615">
            <v>3</v>
          </cell>
          <cell r="S615">
            <v>23</v>
          </cell>
          <cell r="T615">
            <v>2</v>
          </cell>
          <cell r="AL615">
            <v>2.6007936463642699E-2</v>
          </cell>
          <cell r="CB615" t="str">
            <v>http://www.focusonruralamerica.com/2019/09/18/september-2019-poll-results/</v>
          </cell>
        </row>
        <row r="616">
          <cell r="D616" t="str">
            <v>SurveyUSA</v>
          </cell>
          <cell r="F616" t="str">
            <v>US</v>
          </cell>
          <cell r="G616" t="str">
            <v>A</v>
          </cell>
          <cell r="I616">
            <v>43724</v>
          </cell>
          <cell r="J616">
            <v>1017</v>
          </cell>
          <cell r="K616" t="str">
            <v>lv</v>
          </cell>
          <cell r="L616">
            <v>33</v>
          </cell>
          <cell r="M616">
            <v>0</v>
          </cell>
          <cell r="N616">
            <v>4</v>
          </cell>
          <cell r="O616">
            <v>5</v>
          </cell>
          <cell r="P616">
            <v>1</v>
          </cell>
          <cell r="Q616">
            <v>17</v>
          </cell>
          <cell r="R616">
            <v>0</v>
          </cell>
          <cell r="S616">
            <v>19</v>
          </cell>
          <cell r="T616">
            <v>3</v>
          </cell>
          <cell r="AL616">
            <v>3.7657874698454469E-2</v>
          </cell>
          <cell r="CB616" t="str">
            <v>http://www.surveyusa.com/client/PollReport.aspx?g=af31ac4e-3786-426b-828e-6359cb6c34bb</v>
          </cell>
        </row>
        <row r="617">
          <cell r="D617" t="str">
            <v>NBC News/Wall Street Journal</v>
          </cell>
          <cell r="F617" t="str">
            <v>US</v>
          </cell>
          <cell r="G617" t="str">
            <v>A/B</v>
          </cell>
          <cell r="I617">
            <v>43724</v>
          </cell>
          <cell r="J617">
            <v>506</v>
          </cell>
          <cell r="K617" t="str">
            <v>lv</v>
          </cell>
          <cell r="L617">
            <v>31</v>
          </cell>
          <cell r="M617">
            <v>0</v>
          </cell>
          <cell r="N617">
            <v>2</v>
          </cell>
          <cell r="O617">
            <v>7</v>
          </cell>
          <cell r="P617">
            <v>2</v>
          </cell>
          <cell r="Q617">
            <v>14</v>
          </cell>
          <cell r="R617">
            <v>1</v>
          </cell>
          <cell r="S617">
            <v>25</v>
          </cell>
          <cell r="T617">
            <v>4</v>
          </cell>
          <cell r="AL617">
            <v>1.2368240712511374E-2</v>
          </cell>
          <cell r="CB617" t="str">
            <v>https://www.nbcnews.com/politics/meet-the-press/nbc-wsj-poll-biden-leads-dem-2020-field-warren-s-n1055511</v>
          </cell>
        </row>
        <row r="618">
          <cell r="D618" t="str">
            <v>Emerson College</v>
          </cell>
          <cell r="F618" t="str">
            <v>California</v>
          </cell>
          <cell r="G618" t="str">
            <v>B-</v>
          </cell>
          <cell r="I618">
            <v>43724</v>
          </cell>
          <cell r="J618">
            <v>424</v>
          </cell>
          <cell r="K618" t="str">
            <v>lv</v>
          </cell>
          <cell r="L618">
            <v>25.8</v>
          </cell>
          <cell r="M618">
            <v>0</v>
          </cell>
          <cell r="N618">
            <v>1.4</v>
          </cell>
          <cell r="O618">
            <v>4.3</v>
          </cell>
          <cell r="P618">
            <v>0.3</v>
          </cell>
          <cell r="Q618">
            <v>25.5</v>
          </cell>
          <cell r="R618">
            <v>0.6</v>
          </cell>
          <cell r="S618">
            <v>20.399999999999999</v>
          </cell>
          <cell r="T618">
            <v>6.7</v>
          </cell>
          <cell r="AL618">
            <v>2.3462195025422248</v>
          </cell>
          <cell r="CB618" t="str">
            <v>http://emersonpolling.com/2019/09/17/biden-sanders-warren-in-statistical-tie-in-democratic-primary-harris-struggles-in-home-state/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43724</v>
          </cell>
          <cell r="J619">
            <v>812</v>
          </cell>
          <cell r="K619" t="str">
            <v>lv</v>
          </cell>
          <cell r="L619">
            <v>33</v>
          </cell>
          <cell r="M619">
            <v>0</v>
          </cell>
          <cell r="N619">
            <v>4</v>
          </cell>
          <cell r="O619">
            <v>5</v>
          </cell>
          <cell r="P619">
            <v>1</v>
          </cell>
          <cell r="Q619">
            <v>14</v>
          </cell>
          <cell r="R619">
            <v>1</v>
          </cell>
          <cell r="S619">
            <v>14</v>
          </cell>
          <cell r="T619">
            <v>2</v>
          </cell>
          <cell r="AL619">
            <v>6.6058132423845012E-6</v>
          </cell>
          <cell r="CB619" t="str">
            <v>https://docs.google.com/spreadsheets/d/e/2PACX-1vT7UrPgTU38fAxBCCBmuoeDMTgy1Ot3223aVVQVmTmrd13TqMSToyCsMlzr0hQ3r8IEoXdfX3RnIxpN/pubhtml/sheet?headers=false&amp;gid=0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43724</v>
          </cell>
          <cell r="J620">
            <v>1332</v>
          </cell>
          <cell r="K620" t="str">
            <v>rv</v>
          </cell>
          <cell r="L620">
            <v>29</v>
          </cell>
          <cell r="M620">
            <v>0</v>
          </cell>
          <cell r="N620">
            <v>3</v>
          </cell>
          <cell r="O620">
            <v>4</v>
          </cell>
          <cell r="P620">
            <v>1</v>
          </cell>
          <cell r="Q620">
            <v>14</v>
          </cell>
          <cell r="R620">
            <v>1</v>
          </cell>
          <cell r="S620">
            <v>12</v>
          </cell>
          <cell r="T620">
            <v>2</v>
          </cell>
          <cell r="AL620">
            <v>0</v>
          </cell>
          <cell r="CB620" t="str">
            <v>https://docs.google.com/spreadsheets/d/e/2PACX-1vT7UrPgTU38fAxBCCBmuoeDMTgy1Ot3223aVVQVmTmrd13TqMSToyCsMlzr0hQ3r8IEoXdfX3RnIxpN/pubhtml/sheet?headers=false&amp;gid=0</v>
          </cell>
        </row>
        <row r="621">
          <cell r="D621" t="str">
            <v>Research America Inc.</v>
          </cell>
          <cell r="F621" t="str">
            <v>Virginia</v>
          </cell>
          <cell r="G621" t="str">
            <v>B/C</v>
          </cell>
          <cell r="I621">
            <v>43723</v>
          </cell>
          <cell r="J621">
            <v>882</v>
          </cell>
          <cell r="K621" t="str">
            <v>rv</v>
          </cell>
          <cell r="L621">
            <v>23</v>
          </cell>
          <cell r="M621">
            <v>0</v>
          </cell>
          <cell r="N621">
            <v>1</v>
          </cell>
          <cell r="O621">
            <v>4</v>
          </cell>
          <cell r="P621">
            <v>2</v>
          </cell>
          <cell r="Q621">
            <v>9</v>
          </cell>
          <cell r="R621">
            <v>0</v>
          </cell>
          <cell r="S621">
            <v>9</v>
          </cell>
          <cell r="T621">
            <v>2</v>
          </cell>
          <cell r="AL621">
            <v>2.3986146464534936</v>
          </cell>
          <cell r="CB621" t="str">
            <v>https://www.umw.edu/news/2019/09/27/biden-leads-democratic-nomination-in-virginia-umw-survey-finds/</v>
          </cell>
        </row>
        <row r="622">
          <cell r="D622" t="str">
            <v>Research America Inc.</v>
          </cell>
          <cell r="F622" t="str">
            <v>Virginia</v>
          </cell>
          <cell r="G622" t="str">
            <v>B/C</v>
          </cell>
          <cell r="I622">
            <v>43723</v>
          </cell>
          <cell r="J622">
            <v>1009</v>
          </cell>
          <cell r="K622" t="str">
            <v>a</v>
          </cell>
          <cell r="L622">
            <v>23</v>
          </cell>
          <cell r="M622">
            <v>0</v>
          </cell>
          <cell r="N622">
            <v>1</v>
          </cell>
          <cell r="O622">
            <v>4</v>
          </cell>
          <cell r="P622">
            <v>2</v>
          </cell>
          <cell r="Q622">
            <v>10</v>
          </cell>
          <cell r="R622">
            <v>0</v>
          </cell>
          <cell r="S622">
            <v>10</v>
          </cell>
          <cell r="T622">
            <v>3</v>
          </cell>
          <cell r="AL622">
            <v>0</v>
          </cell>
          <cell r="CB622" t="str">
            <v>https://www.umw.edu/news/wp-content/uploads/sites/7/2019/09/Topline-2-2019.pdf</v>
          </cell>
        </row>
        <row r="623">
          <cell r="D623" t="str">
            <v>Change Research</v>
          </cell>
          <cell r="F623" t="str">
            <v>California</v>
          </cell>
          <cell r="G623" t="str">
            <v>C</v>
          </cell>
          <cell r="I623">
            <v>43723</v>
          </cell>
          <cell r="J623">
            <v>3325</v>
          </cell>
          <cell r="K623" t="str">
            <v>lv</v>
          </cell>
          <cell r="L623">
            <v>18</v>
          </cell>
          <cell r="M623">
            <v>0</v>
          </cell>
          <cell r="N623">
            <v>2</v>
          </cell>
          <cell r="O623">
            <v>10</v>
          </cell>
          <cell r="P623">
            <v>1</v>
          </cell>
          <cell r="Q623">
            <v>23</v>
          </cell>
          <cell r="R623">
            <v>0</v>
          </cell>
          <cell r="S623">
            <v>25</v>
          </cell>
          <cell r="T623">
            <v>3</v>
          </cell>
          <cell r="AL623">
            <v>2.6130136857791707E-2</v>
          </cell>
          <cell r="CB623" t="str">
            <v>https://www.changeresearch.com/california-poll-sept-12-15</v>
          </cell>
        </row>
        <row r="624">
          <cell r="D624" t="str">
            <v>University of Texas at Tyler</v>
          </cell>
          <cell r="F624" t="str">
            <v>Texas</v>
          </cell>
          <cell r="G624" t="str">
            <v>B/C</v>
          </cell>
          <cell r="I624">
            <v>43723</v>
          </cell>
          <cell r="J624">
            <v>474</v>
          </cell>
          <cell r="K624" t="str">
            <v>rv</v>
          </cell>
          <cell r="L624">
            <v>27.7</v>
          </cell>
          <cell r="M624">
            <v>0</v>
          </cell>
          <cell r="N624">
            <v>6.1</v>
          </cell>
          <cell r="O624">
            <v>3.6</v>
          </cell>
          <cell r="P624">
            <v>0.2</v>
          </cell>
          <cell r="Q624">
            <v>17</v>
          </cell>
          <cell r="R624">
            <v>0.6</v>
          </cell>
          <cell r="S624">
            <v>10.9</v>
          </cell>
          <cell r="T624">
            <v>0.8</v>
          </cell>
          <cell r="AL624">
            <v>3.1395068182179478E-2</v>
          </cell>
          <cell r="CB624" t="str">
            <v>https://www.uttyler.edu/politicalscience/files/pollingcenter/UT-Tyler-Poll-Sept19-Toplines-RV-in-Texas.pdf</v>
          </cell>
        </row>
        <row r="625">
          <cell r="D625" t="str">
            <v>Florida Atlantic University</v>
          </cell>
          <cell r="F625" t="str">
            <v>Florida</v>
          </cell>
          <cell r="G625" t="str">
            <v>B/C</v>
          </cell>
          <cell r="I625">
            <v>43723</v>
          </cell>
          <cell r="J625">
            <v>407</v>
          </cell>
          <cell r="K625" t="str">
            <v>lv</v>
          </cell>
          <cell r="L625">
            <v>34</v>
          </cell>
          <cell r="M625">
            <v>0</v>
          </cell>
          <cell r="N625">
            <v>0.9</v>
          </cell>
          <cell r="O625">
            <v>5.2</v>
          </cell>
          <cell r="P625">
            <v>0</v>
          </cell>
          <cell r="Q625">
            <v>14.4</v>
          </cell>
          <cell r="R625">
            <v>0.2</v>
          </cell>
          <cell r="S625">
            <v>23.8</v>
          </cell>
          <cell r="T625">
            <v>1.5</v>
          </cell>
          <cell r="AL625">
            <v>0.25884097382857169</v>
          </cell>
          <cell r="CB625" t="str">
            <v>https://business.fau.edu/departments/economics/business-economics-polling/bepi-polls/bepi-polls-2019/warren-cutting-into-bidens-lead-in-florida.php</v>
          </cell>
        </row>
        <row r="626">
          <cell r="D626" t="str">
            <v>SurveyUSA</v>
          </cell>
          <cell r="F626" t="str">
            <v>California</v>
          </cell>
          <cell r="G626" t="str">
            <v>A</v>
          </cell>
          <cell r="I626">
            <v>43723</v>
          </cell>
          <cell r="J626">
            <v>547</v>
          </cell>
          <cell r="K626" t="str">
            <v>lv</v>
          </cell>
          <cell r="L626">
            <v>27</v>
          </cell>
          <cell r="M626">
            <v>0</v>
          </cell>
          <cell r="N626">
            <v>2</v>
          </cell>
          <cell r="O626">
            <v>3</v>
          </cell>
          <cell r="P626">
            <v>1</v>
          </cell>
          <cell r="Q626">
            <v>18</v>
          </cell>
          <cell r="R626">
            <v>0</v>
          </cell>
          <cell r="S626">
            <v>16</v>
          </cell>
          <cell r="T626">
            <v>7</v>
          </cell>
          <cell r="AL626">
            <v>2.6537786456949354E-2</v>
          </cell>
          <cell r="CB626" t="str">
            <v>http://www.surveyusa.com/client/PollReport.aspx?g=58e0ba48-d312-4f29-9007-67c41aa7d9a5</v>
          </cell>
        </row>
        <row r="627">
          <cell r="D627" t="str">
            <v>Morning Consult</v>
          </cell>
          <cell r="F627" t="str">
            <v>US</v>
          </cell>
          <cell r="G627" t="str">
            <v>B/C</v>
          </cell>
          <cell r="I627">
            <v>43723</v>
          </cell>
          <cell r="J627">
            <v>7487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2</v>
          </cell>
          <cell r="Q627">
            <v>20</v>
          </cell>
          <cell r="R627">
            <v>1</v>
          </cell>
          <cell r="S627">
            <v>18</v>
          </cell>
          <cell r="T627">
            <v>3</v>
          </cell>
          <cell r="AL627">
            <v>2.0908085079402683E-4</v>
          </cell>
          <cell r="CB627" t="str">
            <v>https://morningconsult.com/2020-democratic-primary/</v>
          </cell>
        </row>
        <row r="628">
          <cell r="D628" t="str">
            <v>Capitol Weekly</v>
          </cell>
          <cell r="F628" t="str">
            <v>California</v>
          </cell>
          <cell r="G628">
            <v>0</v>
          </cell>
          <cell r="I628">
            <v>43721</v>
          </cell>
          <cell r="J628">
            <v>599</v>
          </cell>
          <cell r="K628" t="str">
            <v>lv</v>
          </cell>
          <cell r="L628">
            <v>18</v>
          </cell>
          <cell r="M628">
            <v>0</v>
          </cell>
          <cell r="N628">
            <v>1</v>
          </cell>
          <cell r="O628">
            <v>7</v>
          </cell>
          <cell r="P628">
            <v>1</v>
          </cell>
          <cell r="Q628">
            <v>21</v>
          </cell>
          <cell r="R628">
            <v>0</v>
          </cell>
          <cell r="S628">
            <v>29</v>
          </cell>
          <cell r="T628">
            <v>4</v>
          </cell>
          <cell r="AL628">
            <v>4.9649434650716178E-3</v>
          </cell>
          <cell r="CB628" t="str">
            <v>https://www.dropbox.com/s/svk9hn0dof8301b/Sept%202019%20Presidential%20Primary%20Tracking%20Poll%20Toplines%20and%20Crosstabs.xlsx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43721</v>
          </cell>
          <cell r="J629">
            <v>1865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15</v>
          </cell>
          <cell r="R629">
            <v>1</v>
          </cell>
          <cell r="S629">
            <v>15</v>
          </cell>
          <cell r="T629">
            <v>3</v>
          </cell>
          <cell r="AL629">
            <v>0</v>
          </cell>
          <cell r="CB629" t="str">
            <v>https://docs.google.com/spreadsheets/d/e/2PACX-1vSXNDOtTJvnBPQ47XR4J8x1zK7-3TMQNXY2DpvwriUKTkI1hrlzk31f7Qw4v6CCW7Xy2JYqsBw9yQST/pubhtml/sheet?headers=false&amp;gid=0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43721</v>
          </cell>
          <cell r="J630">
            <v>3074</v>
          </cell>
          <cell r="K630" t="str">
            <v>rv</v>
          </cell>
          <cell r="L630">
            <v>29</v>
          </cell>
          <cell r="M630">
            <v>0</v>
          </cell>
          <cell r="N630">
            <v>2</v>
          </cell>
          <cell r="O630">
            <v>4</v>
          </cell>
          <cell r="P630">
            <v>1</v>
          </cell>
          <cell r="Q630">
            <v>16</v>
          </cell>
          <cell r="R630">
            <v>1</v>
          </cell>
          <cell r="S630">
            <v>12</v>
          </cell>
          <cell r="T630">
            <v>3</v>
          </cell>
          <cell r="AL630">
            <v>0</v>
          </cell>
          <cell r="CB630" t="str">
            <v>https://docs.google.com/spreadsheets/d/e/2PACX-1vSXNDOtTJvnBPQ47XR4J8x1zK7-3TMQNXY2DpvwriUKTkI1hrlzk31f7Qw4v6CCW7Xy2JYqsBw9yQST/pubhtml/sheet?headers=false&amp;gid=0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43721</v>
          </cell>
          <cell r="J631">
            <v>799</v>
          </cell>
          <cell r="K631" t="str">
            <v>lv</v>
          </cell>
          <cell r="L631">
            <v>38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14</v>
          </cell>
          <cell r="R631">
            <v>2</v>
          </cell>
          <cell r="S631">
            <v>15</v>
          </cell>
          <cell r="T631">
            <v>2</v>
          </cell>
          <cell r="AL631">
            <v>0</v>
          </cell>
          <cell r="CB631" t="str">
            <v>https://docs.google.com/spreadsheets/d/e/2PACX-1vQJEoQZepPGs1WaZFsHfO5UPq9Lovvfpc1_tpV9p7tLAiEXuAnXNH7u8mGlpctZEnXfLW8lgNOYLijb/pubhtml/sheet?headers=false&amp;gid=0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43721</v>
          </cell>
          <cell r="J632">
            <v>1302</v>
          </cell>
          <cell r="K632" t="str">
            <v>rv</v>
          </cell>
          <cell r="L632">
            <v>31</v>
          </cell>
          <cell r="M632">
            <v>0</v>
          </cell>
          <cell r="N632">
            <v>2</v>
          </cell>
          <cell r="O632">
            <v>4</v>
          </cell>
          <cell r="P632">
            <v>1</v>
          </cell>
          <cell r="Q632">
            <v>15</v>
          </cell>
          <cell r="R632">
            <v>1</v>
          </cell>
          <cell r="S632">
            <v>12</v>
          </cell>
          <cell r="T632">
            <v>2</v>
          </cell>
          <cell r="AL632">
            <v>0</v>
          </cell>
          <cell r="CB632" t="str">
            <v>https://docs.google.com/spreadsheets/d/e/2PACX-1vQJEoQZepPGs1WaZFsHfO5UPq9Lovvfpc1_tpV9p7tLAiEXuAnXNH7u8mGlpctZEnXfLW8lgNOYLijb/pubhtml/sheet?headers=false&amp;gid=0</v>
          </cell>
        </row>
        <row r="633">
          <cell r="D633" t="str">
            <v>Civiqs</v>
          </cell>
          <cell r="F633" t="str">
            <v>US</v>
          </cell>
          <cell r="G633">
            <v>0</v>
          </cell>
          <cell r="I633">
            <v>43720</v>
          </cell>
          <cell r="J633">
            <v>1784</v>
          </cell>
          <cell r="K633" t="str">
            <v>lv</v>
          </cell>
          <cell r="L633">
            <v>23</v>
          </cell>
          <cell r="M633">
            <v>0</v>
          </cell>
          <cell r="N633">
            <v>1</v>
          </cell>
          <cell r="O633">
            <v>7</v>
          </cell>
          <cell r="P633">
            <v>1</v>
          </cell>
          <cell r="Q633">
            <v>15</v>
          </cell>
          <cell r="R633">
            <v>0</v>
          </cell>
          <cell r="S633">
            <v>28</v>
          </cell>
          <cell r="T633">
            <v>2</v>
          </cell>
          <cell r="AL633">
            <v>0.32198941722070151</v>
          </cell>
          <cell r="CB633" t="str">
            <v>http://filesforprogress.org/datasets/sep_18/civiqs_debate/pre_debate.pdf</v>
          </cell>
        </row>
        <row r="634">
          <cell r="D634" t="str">
            <v>Bendixen &amp; Amandi International</v>
          </cell>
          <cell r="F634" t="str">
            <v>Arizona</v>
          </cell>
          <cell r="G634" t="str">
            <v>B/C</v>
          </cell>
          <cell r="I634">
            <v>43720</v>
          </cell>
          <cell r="J634">
            <v>250</v>
          </cell>
          <cell r="K634" t="str">
            <v>rv</v>
          </cell>
          <cell r="L634">
            <v>29</v>
          </cell>
          <cell r="M634">
            <v>0</v>
          </cell>
          <cell r="N634">
            <v>0</v>
          </cell>
          <cell r="O634">
            <v>5</v>
          </cell>
          <cell r="P634">
            <v>1</v>
          </cell>
          <cell r="Q634">
            <v>18</v>
          </cell>
          <cell r="R634">
            <v>0</v>
          </cell>
          <cell r="S634">
            <v>24</v>
          </cell>
          <cell r="T634">
            <v>2</v>
          </cell>
          <cell r="AL634">
            <v>1.4412650585985485</v>
          </cell>
          <cell r="CB634" t="str">
            <v>https://www.politico.com/f/?id=0000016d-410e-d547-a36f-67df39db0001</v>
          </cell>
        </row>
        <row r="635">
          <cell r="D635" t="str">
            <v>Siena College</v>
          </cell>
          <cell r="F635" t="str">
            <v>New York</v>
          </cell>
          <cell r="G635" t="str">
            <v>A-</v>
          </cell>
          <cell r="I635">
            <v>43720</v>
          </cell>
          <cell r="J635">
            <v>359</v>
          </cell>
          <cell r="K635" t="str">
            <v>rv</v>
          </cell>
          <cell r="L635">
            <v>22</v>
          </cell>
          <cell r="M635">
            <v>0</v>
          </cell>
          <cell r="N635">
            <v>0</v>
          </cell>
          <cell r="O635">
            <v>3</v>
          </cell>
          <cell r="P635">
            <v>1</v>
          </cell>
          <cell r="Q635">
            <v>15</v>
          </cell>
          <cell r="R635">
            <v>0</v>
          </cell>
          <cell r="S635">
            <v>17</v>
          </cell>
          <cell r="T635">
            <v>1</v>
          </cell>
          <cell r="AL635">
            <v>5.185511257643121E-2</v>
          </cell>
          <cell r="CB635" t="str">
            <v>https://scri.siena.edu/wp-content/uploads/2019/09/SNY0919-Crosstabs-091719.pdf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43720</v>
          </cell>
          <cell r="J636">
            <v>801</v>
          </cell>
          <cell r="K636" t="str">
            <v>lv</v>
          </cell>
          <cell r="L636">
            <v>38</v>
          </cell>
          <cell r="M636">
            <v>0</v>
          </cell>
          <cell r="N636">
            <v>1</v>
          </cell>
          <cell r="O636">
            <v>4</v>
          </cell>
          <cell r="P636">
            <v>1</v>
          </cell>
          <cell r="Q636">
            <v>14</v>
          </cell>
          <cell r="R636">
            <v>1</v>
          </cell>
          <cell r="S636">
            <v>15</v>
          </cell>
          <cell r="T636">
            <v>2</v>
          </cell>
          <cell r="AL636">
            <v>5.2586151322677609E-6</v>
          </cell>
          <cell r="CB636" t="str">
            <v>https://docs.google.com/spreadsheets/d/e/2PACX-1vSaSLUa2aG2v1VRyV9YDp4174BXC0y5J1LiV9LUV-souN2pO0RBDsSWEbAO9m7mubGJ-2XgVhe0AdTd/pubhtml/sheet?headers=false&amp;gid=0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43720</v>
          </cell>
          <cell r="J637">
            <v>1319</v>
          </cell>
          <cell r="K637" t="str">
            <v>rv</v>
          </cell>
          <cell r="L637">
            <v>32</v>
          </cell>
          <cell r="M637">
            <v>0</v>
          </cell>
          <cell r="N637">
            <v>2</v>
          </cell>
          <cell r="O637">
            <v>3</v>
          </cell>
          <cell r="P637">
            <v>1</v>
          </cell>
          <cell r="Q637">
            <v>15</v>
          </cell>
          <cell r="R637">
            <v>1</v>
          </cell>
          <cell r="S637">
            <v>11</v>
          </cell>
          <cell r="T637">
            <v>2</v>
          </cell>
          <cell r="AL637">
            <v>0</v>
          </cell>
          <cell r="CB637" t="str">
            <v>https://docs.google.com/spreadsheets/d/e/2PACX-1vSaSLUa2aG2v1VRyV9YDp4174BXC0y5J1LiV9LUV-souN2pO0RBDsSWEbAO9m7mubGJ-2XgVhe0AdTd/pubhtml/sheet?headers=false&amp;gid=0</v>
          </cell>
        </row>
        <row r="638">
          <cell r="D638" t="str">
            <v>Change Research</v>
          </cell>
          <cell r="F638" t="str">
            <v>Georgia</v>
          </cell>
          <cell r="G638" t="str">
            <v>C</v>
          </cell>
          <cell r="I638">
            <v>43719</v>
          </cell>
          <cell r="J638">
            <v>755</v>
          </cell>
          <cell r="K638" t="str">
            <v>lv</v>
          </cell>
          <cell r="L638">
            <v>33</v>
          </cell>
          <cell r="M638">
            <v>0</v>
          </cell>
          <cell r="N638">
            <v>2</v>
          </cell>
          <cell r="O638">
            <v>7</v>
          </cell>
          <cell r="P638">
            <v>1</v>
          </cell>
          <cell r="Q638">
            <v>17</v>
          </cell>
          <cell r="R638">
            <v>0</v>
          </cell>
          <cell r="S638">
            <v>22</v>
          </cell>
          <cell r="T638">
            <v>3</v>
          </cell>
          <cell r="AL638">
            <v>1.8702034226427986</v>
          </cell>
          <cell r="CB638" t="str">
            <v>https://www.changeresearch.com/georgia-poll-sept-7-11-2019</v>
          </cell>
        </row>
        <row r="639">
          <cell r="D639" t="str">
            <v>GQR Research (GQRR)</v>
          </cell>
          <cell r="F639" t="str">
            <v>US</v>
          </cell>
          <cell r="G639" t="str">
            <v>C+</v>
          </cell>
          <cell r="I639">
            <v>43719</v>
          </cell>
          <cell r="J639">
            <v>241</v>
          </cell>
          <cell r="K639" t="str">
            <v>lv</v>
          </cell>
          <cell r="L639">
            <v>30</v>
          </cell>
          <cell r="M639">
            <v>0</v>
          </cell>
          <cell r="N639">
            <v>4</v>
          </cell>
          <cell r="O639">
            <v>4</v>
          </cell>
          <cell r="P639">
            <v>2</v>
          </cell>
          <cell r="Q639">
            <v>21</v>
          </cell>
          <cell r="R639">
            <v>0</v>
          </cell>
          <cell r="S639">
            <v>19</v>
          </cell>
          <cell r="T639">
            <v>2</v>
          </cell>
          <cell r="AL639">
            <v>1.4857738645121921</v>
          </cell>
          <cell r="CB639" t="str">
            <v>https://democracycorps.com/wp-content/uploads/2019/09/DCorps_Full-Internal-National-Phone-FQ_091119.pdf</v>
          </cell>
        </row>
        <row r="640">
          <cell r="D640" t="str">
            <v>Harris Insights &amp; Analytics</v>
          </cell>
          <cell r="F640" t="str">
            <v>New Hampshire</v>
          </cell>
          <cell r="G640" t="str">
            <v>C+</v>
          </cell>
          <cell r="I640">
            <v>43719</v>
          </cell>
          <cell r="J640">
            <v>595</v>
          </cell>
          <cell r="K640" t="str">
            <v>lv</v>
          </cell>
          <cell r="L640">
            <v>22</v>
          </cell>
          <cell r="M640">
            <v>0</v>
          </cell>
          <cell r="N640">
            <v>3</v>
          </cell>
          <cell r="O640">
            <v>5</v>
          </cell>
          <cell r="P640">
            <v>1</v>
          </cell>
          <cell r="Q640">
            <v>21</v>
          </cell>
          <cell r="R640">
            <v>2</v>
          </cell>
          <cell r="S640">
            <v>15</v>
          </cell>
          <cell r="T640">
            <v>2</v>
          </cell>
          <cell r="AL640">
            <v>2.1137265290308918</v>
          </cell>
          <cell r="CB640" t="str">
            <v>https://htv-prod-media.s3.amazonaws.com/files/nolablesharrispoll-converted-1568250845.pdf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43719</v>
          </cell>
          <cell r="J641">
            <v>807</v>
          </cell>
          <cell r="K641" t="str">
            <v>lv</v>
          </cell>
          <cell r="L641">
            <v>35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17</v>
          </cell>
          <cell r="R641">
            <v>1</v>
          </cell>
          <cell r="S641">
            <v>15</v>
          </cell>
          <cell r="T641">
            <v>3</v>
          </cell>
          <cell r="AL641">
            <v>4.8578703442470724E-6</v>
          </cell>
          <cell r="CB641" t="str">
            <v>https://docs.google.com/spreadsheets/d/e/2PACX-1vTMhkB4EDFth9MMuPkxAi_yTDKZHSZOUJbVSi6agvDZ9tMyaVhLBxLmmahYm2xDPnRqqkyfA27--VlF/pubhtml/sheet?headers=false&amp;gid=0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43719</v>
          </cell>
          <cell r="J642">
            <v>1313</v>
          </cell>
          <cell r="K642" t="str">
            <v>rv</v>
          </cell>
          <cell r="L642">
            <v>30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18</v>
          </cell>
          <cell r="R642">
            <v>1</v>
          </cell>
          <cell r="S642">
            <v>11</v>
          </cell>
          <cell r="T642">
            <v>2</v>
          </cell>
          <cell r="AL642">
            <v>0</v>
          </cell>
          <cell r="CB642" t="str">
            <v>https://docs.google.com/spreadsheets/d/e/2PACX-1vTMhkB4EDFth9MMuPkxAi_yTDKZHSZOUJbVSi6agvDZ9tMyaVhLBxLmmahYm2xDPnRqqkyfA27--VlF/pubhtml/sheet?headers=false&amp;gid=0</v>
          </cell>
        </row>
        <row r="643">
          <cell r="D643" t="str">
            <v>McLaughlin &amp; Associates</v>
          </cell>
          <cell r="F643" t="str">
            <v>US</v>
          </cell>
          <cell r="G643" t="str">
            <v>C/D</v>
          </cell>
          <cell r="I643">
            <v>43718</v>
          </cell>
          <cell r="J643">
            <v>454</v>
          </cell>
          <cell r="K643" t="str">
            <v>lv</v>
          </cell>
          <cell r="L643">
            <v>28</v>
          </cell>
          <cell r="M643">
            <v>0</v>
          </cell>
          <cell r="N643">
            <v>4</v>
          </cell>
          <cell r="O643">
            <v>6</v>
          </cell>
          <cell r="P643">
            <v>1</v>
          </cell>
          <cell r="Q643">
            <v>21</v>
          </cell>
          <cell r="R643">
            <v>0</v>
          </cell>
          <cell r="S643">
            <v>12</v>
          </cell>
          <cell r="T643">
            <v>2</v>
          </cell>
          <cell r="AL643">
            <v>5.2954854431479055E-3</v>
          </cell>
          <cell r="CB643" t="str">
            <v>https://mclaughlinonline.com/pols/wp-content/uploads/2019/09/National-Monthly-Omnibus-September-Public.pdf</v>
          </cell>
        </row>
        <row r="644">
          <cell r="D644" t="str">
            <v>Ipsos</v>
          </cell>
          <cell r="F644" t="str">
            <v>US</v>
          </cell>
          <cell r="G644" t="str">
            <v>B+</v>
          </cell>
          <cell r="I644">
            <v>43718</v>
          </cell>
          <cell r="J644">
            <v>557</v>
          </cell>
          <cell r="K644" t="str">
            <v>rv</v>
          </cell>
          <cell r="L644">
            <v>22</v>
          </cell>
          <cell r="M644">
            <v>0</v>
          </cell>
          <cell r="N644">
            <v>3</v>
          </cell>
          <cell r="O644">
            <v>4</v>
          </cell>
          <cell r="P644">
            <v>1</v>
          </cell>
          <cell r="Q644">
            <v>16</v>
          </cell>
          <cell r="R644">
            <v>1</v>
          </cell>
          <cell r="S644">
            <v>11</v>
          </cell>
          <cell r="T644">
            <v>3</v>
          </cell>
          <cell r="AL644">
            <v>1.0809136983204551E-4</v>
          </cell>
          <cell r="CB644" t="str">
            <v>https://www.ipsos.com/sites/default/files/ct/news/documents/2019-09/2019_reuters_tracking_-_core_political_democratic_primary_tracker_09_11_2019_.pdf</v>
          </cell>
        </row>
        <row r="645">
          <cell r="D645" t="str">
            <v>Ipsos</v>
          </cell>
          <cell r="F645" t="str">
            <v>US</v>
          </cell>
          <cell r="G645" t="str">
            <v>B+</v>
          </cell>
          <cell r="I645">
            <v>43718</v>
          </cell>
          <cell r="J645">
            <v>615</v>
          </cell>
          <cell r="K645" t="str">
            <v>a</v>
          </cell>
          <cell r="L645">
            <v>22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16</v>
          </cell>
          <cell r="R645">
            <v>1</v>
          </cell>
          <cell r="S645">
            <v>11</v>
          </cell>
          <cell r="T645">
            <v>3</v>
          </cell>
          <cell r="AL645">
            <v>0</v>
          </cell>
          <cell r="CB645" t="str">
            <v>https://twitter.com/Cmkahn/status/1177226882716196867</v>
          </cell>
        </row>
        <row r="646">
          <cell r="D646" t="str">
            <v>RKM Research and Communications Inc.</v>
          </cell>
          <cell r="F646" t="str">
            <v>New Hampshire</v>
          </cell>
          <cell r="G646" t="str">
            <v>A/B</v>
          </cell>
          <cell r="I646">
            <v>43718</v>
          </cell>
          <cell r="J646">
            <v>425</v>
          </cell>
          <cell r="K646" t="str">
            <v>lv</v>
          </cell>
          <cell r="L646">
            <v>21.2</v>
          </cell>
          <cell r="M646">
            <v>0</v>
          </cell>
          <cell r="N646">
            <v>0.5</v>
          </cell>
          <cell r="O646">
            <v>4.5</v>
          </cell>
          <cell r="P646">
            <v>0.5</v>
          </cell>
          <cell r="Q646">
            <v>28.5</v>
          </cell>
          <cell r="R646">
            <v>0</v>
          </cell>
          <cell r="S646">
            <v>17.2</v>
          </cell>
          <cell r="T646">
            <v>5.2</v>
          </cell>
          <cell r="AL646">
            <v>1.087592804859965E-2</v>
          </cell>
          <cell r="CB646" t="str">
            <v>https://www.franklinpierce.edu/institutes/mfcc/FPU%20NH%20Presidential%20Poll%202019%20Pre-Houston%20Debate%20Tables.pdf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43718</v>
          </cell>
          <cell r="J647">
            <v>632</v>
          </cell>
          <cell r="K647" t="str">
            <v>lv</v>
          </cell>
          <cell r="L647">
            <v>24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17</v>
          </cell>
          <cell r="R647">
            <v>0</v>
          </cell>
          <cell r="S647">
            <v>24</v>
          </cell>
          <cell r="T647">
            <v>2</v>
          </cell>
          <cell r="AL647">
            <v>2.9650934492387564E-5</v>
          </cell>
          <cell r="CB647" t="str">
            <v>https://d25d2506sfb94s.cloudfront.net/cumulus_uploads/document/hrk03f83zc/econTabReport.pdf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43718</v>
          </cell>
          <cell r="J648">
            <v>815</v>
          </cell>
          <cell r="K648" t="str">
            <v>lv</v>
          </cell>
          <cell r="L648">
            <v>33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17</v>
          </cell>
          <cell r="R648">
            <v>1</v>
          </cell>
          <cell r="S648">
            <v>15</v>
          </cell>
          <cell r="T648">
            <v>3</v>
          </cell>
          <cell r="AL648">
            <v>4.5004320392666773E-6</v>
          </cell>
          <cell r="CB648" t="str">
            <v>https://docs.google.com/spreadsheets/d/e/2PACX-1vTE1c2Mq7YHTYTgA680o5dIrYZgNwWSoqYsZBlnJt38fU22ZQBMyjt7zdL-OX23wutNG_3tQm4ZVd8M/pubhtml/sheet?headers=false&amp;gid=0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43718</v>
          </cell>
          <cell r="J649">
            <v>1339</v>
          </cell>
          <cell r="K649" t="str">
            <v>rv</v>
          </cell>
          <cell r="L649">
            <v>29</v>
          </cell>
          <cell r="M649">
            <v>0</v>
          </cell>
          <cell r="N649">
            <v>2</v>
          </cell>
          <cell r="O649">
            <v>4</v>
          </cell>
          <cell r="P649">
            <v>2</v>
          </cell>
          <cell r="Q649">
            <v>17</v>
          </cell>
          <cell r="R649">
            <v>2</v>
          </cell>
          <cell r="S649">
            <v>12</v>
          </cell>
          <cell r="T649">
            <v>3</v>
          </cell>
          <cell r="AL649">
            <v>0</v>
          </cell>
          <cell r="CB649" t="str">
            <v>https://docs.google.com/spreadsheets/d/e/2PACX-1vTE1c2Mq7YHTYTgA680o5dIrYZgNwWSoqYsZBlnJt38fU22ZQBMyjt7zdL-OX23wutNG_3tQm4ZVd8M/pubhtml/sheet?headers=false&amp;gid=0</v>
          </cell>
        </row>
        <row r="650">
          <cell r="D650" t="str">
            <v>SSRS</v>
          </cell>
          <cell r="F650" t="str">
            <v>US</v>
          </cell>
          <cell r="G650" t="str">
            <v>A/B</v>
          </cell>
          <cell r="I650">
            <v>43717</v>
          </cell>
          <cell r="J650">
            <v>908</v>
          </cell>
          <cell r="K650" t="str">
            <v>rv</v>
          </cell>
          <cell r="L650">
            <v>24</v>
          </cell>
          <cell r="M650">
            <v>0</v>
          </cell>
          <cell r="N650">
            <v>2</v>
          </cell>
          <cell r="O650">
            <v>6</v>
          </cell>
          <cell r="P650">
            <v>1</v>
          </cell>
          <cell r="Q650">
            <v>17</v>
          </cell>
          <cell r="R650">
            <v>1</v>
          </cell>
          <cell r="S650">
            <v>18</v>
          </cell>
          <cell r="T650">
            <v>2</v>
          </cell>
          <cell r="AL650">
            <v>2.3123955653681597E-2</v>
          </cell>
          <cell r="CB650" t="str">
            <v>https://cdn.cnn.com/cnn/2019/images/09/11/rel10b.-.2020.pdf</v>
          </cell>
        </row>
        <row r="651">
          <cell r="D651" t="str">
            <v>Quinnipiac University</v>
          </cell>
          <cell r="F651" t="str">
            <v>Texas</v>
          </cell>
          <cell r="G651" t="str">
            <v>A</v>
          </cell>
          <cell r="I651">
            <v>43717</v>
          </cell>
          <cell r="J651">
            <v>456</v>
          </cell>
          <cell r="K651" t="str">
            <v>rv</v>
          </cell>
          <cell r="L651">
            <v>28</v>
          </cell>
          <cell r="M651">
            <v>0</v>
          </cell>
          <cell r="N651">
            <v>1</v>
          </cell>
          <cell r="O651">
            <v>3</v>
          </cell>
          <cell r="P651">
            <v>2</v>
          </cell>
          <cell r="Q651">
            <v>12</v>
          </cell>
          <cell r="R651">
            <v>0</v>
          </cell>
          <cell r="S651">
            <v>18</v>
          </cell>
          <cell r="T651">
            <v>1</v>
          </cell>
          <cell r="AL651">
            <v>4.7616725170931637</v>
          </cell>
          <cell r="CB651" t="str">
            <v>https://poll.qu.edu/texas/release-detail?ReleaseID=3640</v>
          </cell>
        </row>
        <row r="652">
          <cell r="D652" t="str">
            <v>Emerson College</v>
          </cell>
          <cell r="F652" t="str">
            <v>New Hampshire</v>
          </cell>
          <cell r="G652" t="str">
            <v>B-</v>
          </cell>
          <cell r="I652">
            <v>43717</v>
          </cell>
          <cell r="J652">
            <v>483</v>
          </cell>
          <cell r="K652" t="str">
            <v>lv</v>
          </cell>
          <cell r="L652">
            <v>24.1</v>
          </cell>
          <cell r="M652">
            <v>0</v>
          </cell>
          <cell r="N652">
            <v>4.3</v>
          </cell>
          <cell r="O652">
            <v>10.8</v>
          </cell>
          <cell r="P652">
            <v>1.1000000000000001</v>
          </cell>
          <cell r="Q652">
            <v>12.9</v>
          </cell>
          <cell r="R652">
            <v>1.2</v>
          </cell>
          <cell r="S652">
            <v>20.5</v>
          </cell>
          <cell r="T652">
            <v>3.1</v>
          </cell>
          <cell r="AL652">
            <v>1.7956588429663268E-3</v>
          </cell>
          <cell r="CB652" t="str">
            <v>http://emersonpolling.com/2019/09/10/sanders-slips-in-new-hampshire-biden-warren-take-lead/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43717</v>
          </cell>
          <cell r="J653">
            <v>788</v>
          </cell>
          <cell r="K653" t="str">
            <v>lv</v>
          </cell>
          <cell r="L653">
            <v>30</v>
          </cell>
          <cell r="M653">
            <v>0</v>
          </cell>
          <cell r="N653">
            <v>3</v>
          </cell>
          <cell r="O653">
            <v>5</v>
          </cell>
          <cell r="P653">
            <v>1</v>
          </cell>
          <cell r="Q653">
            <v>17</v>
          </cell>
          <cell r="R653">
            <v>1</v>
          </cell>
          <cell r="S653">
            <v>15</v>
          </cell>
          <cell r="T653">
            <v>3</v>
          </cell>
          <cell r="AL653">
            <v>3.9613834964412213E-6</v>
          </cell>
          <cell r="CB653" t="str">
            <v>https://docs.google.com/spreadsheets/d/e/2PACX-1vRnyCBVSBMr-HmZXxWZASzzHz1XHiG480fEDqEEuuqvfwOOyfoLk6mVpGc2cabZpNijSCqNPqiTe4X_/pubhtml/sheet?headers=false&amp;gid=0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43717</v>
          </cell>
          <cell r="J654">
            <v>1322</v>
          </cell>
          <cell r="K654" t="str">
            <v>rv</v>
          </cell>
          <cell r="L654">
            <v>26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17</v>
          </cell>
          <cell r="R654">
            <v>2</v>
          </cell>
          <cell r="S654">
            <v>13</v>
          </cell>
          <cell r="T654">
            <v>3</v>
          </cell>
          <cell r="AL654">
            <v>0</v>
          </cell>
          <cell r="CB654" t="str">
            <v>https://docs.google.com/spreadsheets/d/e/2PACX-1vRnyCBVSBMr-HmZXxWZASzzHz1XHiG480fEDqEEuuqvfwOOyfoLk6mVpGc2cabZpNijSCqNPqiTe4X_/pubhtml/sheet?headers=false&amp;gid=0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43716</v>
          </cell>
          <cell r="J655">
            <v>454</v>
          </cell>
          <cell r="K655" t="str">
            <v>rv</v>
          </cell>
          <cell r="L655">
            <v>27</v>
          </cell>
          <cell r="M655">
            <v>0</v>
          </cell>
          <cell r="N655">
            <v>3</v>
          </cell>
          <cell r="O655">
            <v>4</v>
          </cell>
          <cell r="P655">
            <v>1</v>
          </cell>
          <cell r="Q655">
            <v>15</v>
          </cell>
          <cell r="R655">
            <v>1</v>
          </cell>
          <cell r="S655">
            <v>12</v>
          </cell>
          <cell r="T655">
            <v>5</v>
          </cell>
          <cell r="AL655">
            <v>0</v>
          </cell>
          <cell r="CB655" t="str">
            <v>https://thehill.com/hilltv/rising/460934-harris-and-yang-ticked-up-three-front-runners-dip-slightly</v>
          </cell>
        </row>
        <row r="656">
          <cell r="D656" t="str">
            <v>USC Dornsife/LA Times</v>
          </cell>
          <cell r="F656" t="str">
            <v>US</v>
          </cell>
          <cell r="G656" t="str">
            <v>B/C</v>
          </cell>
          <cell r="I656">
            <v>43716</v>
          </cell>
          <cell r="J656">
            <v>2462</v>
          </cell>
          <cell r="K656" t="str">
            <v>lv</v>
          </cell>
          <cell r="L656">
            <v>28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13</v>
          </cell>
          <cell r="R656">
            <v>0</v>
          </cell>
          <cell r="S656">
            <v>11</v>
          </cell>
          <cell r="T656">
            <v>2</v>
          </cell>
          <cell r="AL656">
            <v>0.14560380937112979</v>
          </cell>
          <cell r="CB656" t="str">
            <v>https://drive.google.com/file/d/1b8wZOfldlNWoaN4ajvl-c-g_Vvao-t5C/view</v>
          </cell>
        </row>
        <row r="657">
          <cell r="D657" t="str">
            <v>YouGov</v>
          </cell>
          <cell r="F657" t="str">
            <v>Texas</v>
          </cell>
          <cell r="G657" t="str">
            <v>B-</v>
          </cell>
          <cell r="I657">
            <v>43716</v>
          </cell>
          <cell r="J657">
            <v>552</v>
          </cell>
          <cell r="K657" t="str">
            <v>lv</v>
          </cell>
          <cell r="L657">
            <v>26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12</v>
          </cell>
          <cell r="R657">
            <v>0</v>
          </cell>
          <cell r="S657">
            <v>18</v>
          </cell>
          <cell r="T657">
            <v>3</v>
          </cell>
          <cell r="AL657">
            <v>3.8637008963834714E-2</v>
          </cell>
          <cell r="CB657" t="str">
            <v>https://www.texastribune.org/2019/09/11/beto-orourke-falls-behind-joe-biden-elizabeth-warren-texas/</v>
          </cell>
        </row>
        <row r="658">
          <cell r="D658" t="str">
            <v>Morning Consult</v>
          </cell>
          <cell r="F658" t="str">
            <v>US</v>
          </cell>
          <cell r="G658" t="str">
            <v>B/C</v>
          </cell>
          <cell r="I658">
            <v>43716</v>
          </cell>
          <cell r="J658">
            <v>17824</v>
          </cell>
          <cell r="K658" t="str">
            <v>lv</v>
          </cell>
          <cell r="L658">
            <v>33</v>
          </cell>
          <cell r="M658">
            <v>0</v>
          </cell>
          <cell r="N658">
            <v>3</v>
          </cell>
          <cell r="O658">
            <v>5</v>
          </cell>
          <cell r="P658">
            <v>1</v>
          </cell>
          <cell r="Q658">
            <v>21</v>
          </cell>
          <cell r="R658">
            <v>1</v>
          </cell>
          <cell r="S658">
            <v>16</v>
          </cell>
          <cell r="T658">
            <v>3</v>
          </cell>
          <cell r="AL658">
            <v>2.5950123651542908E-4</v>
          </cell>
          <cell r="CB658" t="str">
            <v>https://morningconsult.com/2020-democratic-primary/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43716</v>
          </cell>
          <cell r="J659">
            <v>1350</v>
          </cell>
          <cell r="K659" t="str">
            <v>rv</v>
          </cell>
          <cell r="L659">
            <v>27</v>
          </cell>
          <cell r="M659">
            <v>0</v>
          </cell>
          <cell r="N659">
            <v>3</v>
          </cell>
          <cell r="O659">
            <v>5</v>
          </cell>
          <cell r="P659">
            <v>1</v>
          </cell>
          <cell r="Q659">
            <v>17</v>
          </cell>
          <cell r="R659">
            <v>1</v>
          </cell>
          <cell r="S659">
            <v>13</v>
          </cell>
          <cell r="T659">
            <v>3</v>
          </cell>
          <cell r="AL659">
            <v>3.8502556188657921E-6</v>
          </cell>
          <cell r="CB659" t="str">
            <v>https://scottrasmussen.com/3-day-dems-voting-for-trends/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43715</v>
          </cell>
          <cell r="J660">
            <v>1350</v>
          </cell>
          <cell r="K660" t="str">
            <v>rv</v>
          </cell>
          <cell r="L660">
            <v>26</v>
          </cell>
          <cell r="M660">
            <v>0</v>
          </cell>
          <cell r="N660">
            <v>2</v>
          </cell>
          <cell r="O660">
            <v>5</v>
          </cell>
          <cell r="P660">
            <v>1</v>
          </cell>
          <cell r="Q660">
            <v>17</v>
          </cell>
          <cell r="R660">
            <v>1</v>
          </cell>
          <cell r="S660">
            <v>13</v>
          </cell>
          <cell r="T660">
            <v>2</v>
          </cell>
          <cell r="AL660">
            <v>3.7028621697013289E-6</v>
          </cell>
          <cell r="CB660" t="str">
            <v>https://scottrasmussen.com/3-day-dems-voting-for-trends/</v>
          </cell>
        </row>
        <row r="661">
          <cell r="D661" t="str">
            <v>Benenson Strategy Group</v>
          </cell>
          <cell r="F661" t="str">
            <v>US</v>
          </cell>
          <cell r="G661" t="str">
            <v>B/C</v>
          </cell>
          <cell r="I661">
            <v>43714</v>
          </cell>
          <cell r="J661">
            <v>762</v>
          </cell>
          <cell r="K661" t="str">
            <v>lv</v>
          </cell>
          <cell r="L661">
            <v>28</v>
          </cell>
          <cell r="M661">
            <v>0</v>
          </cell>
          <cell r="N661">
            <v>3</v>
          </cell>
          <cell r="O661">
            <v>8</v>
          </cell>
          <cell r="P661">
            <v>0</v>
          </cell>
          <cell r="Q661">
            <v>21</v>
          </cell>
          <cell r="R661">
            <v>0</v>
          </cell>
          <cell r="S661">
            <v>14</v>
          </cell>
          <cell r="T661">
            <v>2</v>
          </cell>
          <cell r="AL661">
            <v>2.4850497442511661</v>
          </cell>
          <cell r="CB661" t="str">
            <v>http://dfer.org/wp-content/uploads/2019/09/DFER-BSG-Polling-Results-9.12.19.pdf</v>
          </cell>
        </row>
        <row r="662">
          <cell r="D662" t="str">
            <v>YouGov</v>
          </cell>
          <cell r="F662" t="str">
            <v>US</v>
          </cell>
          <cell r="G662" t="str">
            <v>B-</v>
          </cell>
          <cell r="I662">
            <v>43714</v>
          </cell>
          <cell r="J662">
            <v>1002</v>
          </cell>
          <cell r="K662" t="str">
            <v>lv</v>
          </cell>
          <cell r="L662">
            <v>27</v>
          </cell>
          <cell r="M662">
            <v>0</v>
          </cell>
          <cell r="N662">
            <v>2</v>
          </cell>
          <cell r="O662">
            <v>6</v>
          </cell>
          <cell r="P662">
            <v>1</v>
          </cell>
          <cell r="Q662">
            <v>15</v>
          </cell>
          <cell r="R662">
            <v>0</v>
          </cell>
          <cell r="S662">
            <v>24</v>
          </cell>
          <cell r="T662">
            <v>2</v>
          </cell>
          <cell r="AL662">
            <v>3.2939129226524302E-5</v>
          </cell>
          <cell r="CB662" t="str">
            <v>https://www.fairvote.org/democratic_primary_2020_poll</v>
          </cell>
        </row>
        <row r="663">
          <cell r="D663" t="str">
            <v>YouGov</v>
          </cell>
          <cell r="F663" t="str">
            <v>US</v>
          </cell>
          <cell r="G663" t="str">
            <v>B-</v>
          </cell>
          <cell r="I663">
            <v>43714</v>
          </cell>
          <cell r="J663">
            <v>1002</v>
          </cell>
          <cell r="K663" t="str">
            <v>lv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36</v>
          </cell>
          <cell r="R663">
            <v>0</v>
          </cell>
          <cell r="S663">
            <v>55</v>
          </cell>
          <cell r="T663">
            <v>0</v>
          </cell>
          <cell r="AL663">
            <v>0</v>
          </cell>
          <cell r="CB663" t="str">
            <v>https://www.fairvote.org/democratic_primary_2020_poll</v>
          </cell>
        </row>
        <row r="664">
          <cell r="D664" t="str">
            <v>YouGov</v>
          </cell>
          <cell r="F664" t="str">
            <v>US</v>
          </cell>
          <cell r="G664" t="str">
            <v>B-</v>
          </cell>
          <cell r="I664">
            <v>43714</v>
          </cell>
          <cell r="J664">
            <v>1002</v>
          </cell>
          <cell r="K664" t="str">
            <v>lv</v>
          </cell>
          <cell r="L664">
            <v>43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49</v>
          </cell>
          <cell r="T664">
            <v>0</v>
          </cell>
          <cell r="AL664">
            <v>0</v>
          </cell>
          <cell r="CB664" t="str">
            <v>https://www.fairvote.org/democratic_primary_2020_poll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43714</v>
          </cell>
          <cell r="J665">
            <v>1002</v>
          </cell>
          <cell r="K665" t="str">
            <v>lv</v>
          </cell>
          <cell r="L665">
            <v>51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40</v>
          </cell>
          <cell r="R665">
            <v>0</v>
          </cell>
          <cell r="S665">
            <v>0</v>
          </cell>
          <cell r="T665">
            <v>0</v>
          </cell>
          <cell r="AL665">
            <v>0</v>
          </cell>
          <cell r="CB665" t="str">
            <v>https://www.fairvote.org/democratic_primary_2020_poll</v>
          </cell>
        </row>
        <row r="666">
          <cell r="D666" t="str">
            <v>Univision/University of Houston/Latino Decisions/North Star Opinion Research</v>
          </cell>
          <cell r="F666" t="str">
            <v>Texas</v>
          </cell>
          <cell r="G666">
            <v>0</v>
          </cell>
          <cell r="I666">
            <v>43714</v>
          </cell>
          <cell r="J666">
            <v>552</v>
          </cell>
          <cell r="K666" t="str">
            <v>lv</v>
          </cell>
          <cell r="L666">
            <v>20</v>
          </cell>
          <cell r="M666">
            <v>0</v>
          </cell>
          <cell r="N666">
            <v>3</v>
          </cell>
          <cell r="O666">
            <v>1</v>
          </cell>
          <cell r="P666">
            <v>0</v>
          </cell>
          <cell r="Q666">
            <v>13</v>
          </cell>
          <cell r="R666">
            <v>1</v>
          </cell>
          <cell r="S666">
            <v>12</v>
          </cell>
          <cell r="T666">
            <v>1</v>
          </cell>
          <cell r="AL666">
            <v>1.6198175046500367</v>
          </cell>
          <cell r="CB666" t="str">
            <v>https://static.univision.com/especiales/noticias/infografias/2019/encuesta-septiembre/univision_national_texas_poll.pdf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43714</v>
          </cell>
          <cell r="J667">
            <v>1891</v>
          </cell>
          <cell r="K667" t="str">
            <v>lv</v>
          </cell>
          <cell r="L667">
            <v>33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2</v>
          </cell>
          <cell r="AL667">
            <v>3.430143932736635E-6</v>
          </cell>
          <cell r="CB667" t="str">
            <v>https://docs.google.com/spreadsheets/d/e/2PACX-1vSTDGMU9a2-Y6TaI6C1FOzBfkeEMeFLOpu-AvSdNKhWtG26QI5FHS9S7pcRZG7UJjv1bu9MYqbyN-Qr/pubhtml/sheet?headers=false&amp;gid=0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43714</v>
          </cell>
          <cell r="J668">
            <v>3137</v>
          </cell>
          <cell r="K668" t="str">
            <v>rv</v>
          </cell>
          <cell r="L668">
            <v>28</v>
          </cell>
          <cell r="M668">
            <v>0</v>
          </cell>
          <cell r="N668">
            <v>2</v>
          </cell>
          <cell r="O668">
            <v>5</v>
          </cell>
          <cell r="P668">
            <v>1</v>
          </cell>
          <cell r="Q668">
            <v>17</v>
          </cell>
          <cell r="R668">
            <v>1</v>
          </cell>
          <cell r="S668">
            <v>13</v>
          </cell>
          <cell r="T668">
            <v>2</v>
          </cell>
          <cell r="AL668">
            <v>0</v>
          </cell>
          <cell r="CB668" t="str">
            <v>https://docs.google.com/spreadsheets/d/e/2PACX-1vSTDGMU9a2-Y6TaI6C1FOzBfkeEMeFLOpu-AvSdNKhWtG26QI5FHS9S7pcRZG7UJjv1bu9MYqbyN-Qr/pubhtml/sheet?headers=false&amp;gid=0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43714</v>
          </cell>
          <cell r="J669">
            <v>829</v>
          </cell>
          <cell r="K669" t="str">
            <v>lv</v>
          </cell>
          <cell r="L669">
            <v>33</v>
          </cell>
          <cell r="M669">
            <v>0</v>
          </cell>
          <cell r="N669">
            <v>2</v>
          </cell>
          <cell r="O669">
            <v>4</v>
          </cell>
          <cell r="P669">
            <v>1</v>
          </cell>
          <cell r="Q669">
            <v>15</v>
          </cell>
          <cell r="R669">
            <v>1</v>
          </cell>
          <cell r="S669">
            <v>14</v>
          </cell>
          <cell r="T669">
            <v>3</v>
          </cell>
          <cell r="AL669">
            <v>0</v>
          </cell>
          <cell r="CB669" t="str">
            <v>https://docs.google.com/spreadsheets/d/e/2PACX-1vTC5l5S7QCN1dbSrK1bsJTuM60UIhwC612Fft8lNBGkCuH5GesFWPg0Mtdvqvppi1VjUaahj87UamL_/pubhtml/sheet?headers=false&amp;gid=0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43714</v>
          </cell>
          <cell r="J670">
            <v>1352</v>
          </cell>
          <cell r="K670" t="str">
            <v>rv</v>
          </cell>
          <cell r="L670">
            <v>29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13</v>
          </cell>
          <cell r="T670">
            <v>2</v>
          </cell>
          <cell r="AL670">
            <v>0</v>
          </cell>
          <cell r="CB670" t="str">
            <v>https://docs.google.com/spreadsheets/d/e/2PACX-1vTC5l5S7QCN1dbSrK1bsJTuM60UIhwC612Fft8lNBGkCuH5GesFWPg0Mtdvqvppi1VjUaahj87UamL_/pubhtml/sheet?headers=false&amp;gid=0</v>
          </cell>
        </row>
        <row r="671">
          <cell r="D671" t="str">
            <v>Ragnar Research Partners</v>
          </cell>
          <cell r="F671" t="str">
            <v>Texas</v>
          </cell>
          <cell r="G671">
            <v>0</v>
          </cell>
          <cell r="I671">
            <v>43713</v>
          </cell>
          <cell r="J671">
            <v>600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6</v>
          </cell>
          <cell r="P671">
            <v>0</v>
          </cell>
          <cell r="Q671">
            <v>12</v>
          </cell>
          <cell r="R671">
            <v>0</v>
          </cell>
          <cell r="S671">
            <v>15</v>
          </cell>
          <cell r="T671">
            <v>0</v>
          </cell>
          <cell r="AL671">
            <v>1.4259961804384458</v>
          </cell>
          <cell r="CB671" t="str">
            <v>https://www.ragnarresearch.com/Inforgraphic_pages/Infographics/Democratic_Primary_TX%20STW_Memo_v1.0_190910.pdf</v>
          </cell>
        </row>
        <row r="672">
          <cell r="D672" t="str">
            <v>ABC News/Washington Post</v>
          </cell>
          <cell r="F672" t="str">
            <v>US</v>
          </cell>
          <cell r="G672" t="str">
            <v>A+</v>
          </cell>
          <cell r="I672">
            <v>43713</v>
          </cell>
          <cell r="J672">
            <v>437</v>
          </cell>
          <cell r="K672" t="str">
            <v>a</v>
          </cell>
          <cell r="L672">
            <v>27</v>
          </cell>
          <cell r="M672">
            <v>0</v>
          </cell>
          <cell r="N672">
            <v>1</v>
          </cell>
          <cell r="O672">
            <v>4</v>
          </cell>
          <cell r="P672">
            <v>1</v>
          </cell>
          <cell r="Q672">
            <v>19</v>
          </cell>
          <cell r="R672">
            <v>0</v>
          </cell>
          <cell r="S672">
            <v>17</v>
          </cell>
          <cell r="T672">
            <v>3</v>
          </cell>
          <cell r="AL672">
            <v>0</v>
          </cell>
          <cell r="CB672" t="str">
            <v>https://www.washingtonpost.com/context/sept-2-5-2019-washington-post-abc-news-poll/d4e18b36-79bf-492d-91e3-d1c7a49d37e2/</v>
          </cell>
        </row>
        <row r="673">
          <cell r="D673" t="str">
            <v>ABC News/Washington Post</v>
          </cell>
          <cell r="F673" t="str">
            <v>US</v>
          </cell>
          <cell r="G673" t="str">
            <v>A+</v>
          </cell>
          <cell r="I673">
            <v>43713</v>
          </cell>
          <cell r="J673">
            <v>391</v>
          </cell>
          <cell r="K673" t="str">
            <v>rv</v>
          </cell>
          <cell r="L673">
            <v>29</v>
          </cell>
          <cell r="M673">
            <v>0</v>
          </cell>
          <cell r="N673">
            <v>1</v>
          </cell>
          <cell r="O673">
            <v>4</v>
          </cell>
          <cell r="P673">
            <v>2</v>
          </cell>
          <cell r="Q673">
            <v>19</v>
          </cell>
          <cell r="R673">
            <v>1</v>
          </cell>
          <cell r="S673">
            <v>18</v>
          </cell>
          <cell r="T673">
            <v>3</v>
          </cell>
          <cell r="AL673">
            <v>7.1860384434161021E-3</v>
          </cell>
          <cell r="CB673" t="str">
            <v>https://www.washingtonpost.com/context/sept-2-5-2019-washington-post-abc-news-poll/d4e18b36-79bf-492d-91e3-d1c7a49d37e2/</v>
          </cell>
        </row>
        <row r="674">
          <cell r="D674" t="str">
            <v>Suffolk University</v>
          </cell>
          <cell r="F674" t="str">
            <v>Massachusetts</v>
          </cell>
          <cell r="G674" t="str">
            <v>A-</v>
          </cell>
          <cell r="I674">
            <v>43713</v>
          </cell>
          <cell r="J674">
            <v>500</v>
          </cell>
          <cell r="K674" t="str">
            <v>lv</v>
          </cell>
          <cell r="L674">
            <v>25.8</v>
          </cell>
          <cell r="M674">
            <v>0</v>
          </cell>
          <cell r="N674">
            <v>1.4</v>
          </cell>
          <cell r="O674">
            <v>5</v>
          </cell>
          <cell r="P674">
            <v>0</v>
          </cell>
          <cell r="Q674">
            <v>8.4</v>
          </cell>
          <cell r="R674">
            <v>0</v>
          </cell>
          <cell r="S674">
            <v>23.6</v>
          </cell>
          <cell r="T674">
            <v>0.6</v>
          </cell>
          <cell r="AL674">
            <v>4.4351383337736401</v>
          </cell>
          <cell r="CB674" t="str">
            <v>https://www.bostonglobe.com/2019/09/07/read-full-results-suffolk-university-boston-globe-poll/4kjM6UIh4psGG4mNiePkOP/story.html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43713</v>
          </cell>
          <cell r="J675">
            <v>846</v>
          </cell>
          <cell r="K675" t="str">
            <v>lv</v>
          </cell>
          <cell r="L675">
            <v>33</v>
          </cell>
          <cell r="M675">
            <v>0</v>
          </cell>
          <cell r="N675">
            <v>1</v>
          </cell>
          <cell r="O675">
            <v>4</v>
          </cell>
          <cell r="P675">
            <v>1</v>
          </cell>
          <cell r="Q675">
            <v>15</v>
          </cell>
          <cell r="R675">
            <v>1</v>
          </cell>
          <cell r="S675">
            <v>15</v>
          </cell>
          <cell r="T675">
            <v>3</v>
          </cell>
          <cell r="AL675">
            <v>3.0376459936984098E-6</v>
          </cell>
          <cell r="CB675" t="str">
            <v>https://docs.google.com/spreadsheets/d/e/2PACX-1vREuRuADWhhFFEtk1CMZ3mbMg8Bdf1hG3A7bGEmqz2qjXnPvugIYo_7nE2wfa_ouoqehDcPupPcLyn6/pubhtml/sheet?headers=false&amp;gid=0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43713</v>
          </cell>
          <cell r="J676">
            <v>1372</v>
          </cell>
          <cell r="K676" t="str">
            <v>rv</v>
          </cell>
          <cell r="L676">
            <v>30</v>
          </cell>
          <cell r="M676">
            <v>0</v>
          </cell>
          <cell r="N676">
            <v>1</v>
          </cell>
          <cell r="O676">
            <v>4</v>
          </cell>
          <cell r="P676">
            <v>1</v>
          </cell>
          <cell r="Q676">
            <v>16</v>
          </cell>
          <cell r="R676">
            <v>1</v>
          </cell>
          <cell r="S676">
            <v>13</v>
          </cell>
          <cell r="T676">
            <v>2</v>
          </cell>
          <cell r="AL676">
            <v>0</v>
          </cell>
          <cell r="CB676" t="str">
            <v>https://docs.google.com/spreadsheets/d/e/2PACX-1vREuRuADWhhFFEtk1CMZ3mbMg8Bdf1hG3A7bGEmqz2qjXnPvugIYo_7nE2wfa_ouoqehDcPupPcLyn6/pubhtml/sheet?headers=false&amp;gid=0</v>
          </cell>
        </row>
        <row r="677">
          <cell r="D677" t="str">
            <v>TargetPoint/GQR Research</v>
          </cell>
          <cell r="F677" t="str">
            <v>US</v>
          </cell>
          <cell r="G677">
            <v>0</v>
          </cell>
          <cell r="I677">
            <v>43712</v>
          </cell>
          <cell r="J677">
            <v>600</v>
          </cell>
          <cell r="K677" t="str">
            <v>lv</v>
          </cell>
          <cell r="L677">
            <v>26</v>
          </cell>
          <cell r="M677">
            <v>0</v>
          </cell>
          <cell r="N677">
            <v>1</v>
          </cell>
          <cell r="O677">
            <v>5</v>
          </cell>
          <cell r="P677">
            <v>2</v>
          </cell>
          <cell r="Q677">
            <v>15</v>
          </cell>
          <cell r="R677">
            <v>0</v>
          </cell>
          <cell r="S677">
            <v>23</v>
          </cell>
          <cell r="T677">
            <v>0</v>
          </cell>
          <cell r="AL677">
            <v>1.5062597425367901</v>
          </cell>
          <cell r="CB677" t="str">
            <v>https://www.savethechildrenactionnetwork.org/wp-content/uploads/2019/09/SCAN-national-Democratic-primary-public-memo.pdf</v>
          </cell>
        </row>
        <row r="678">
          <cell r="D678" t="str">
            <v>YouGov</v>
          </cell>
          <cell r="F678" t="str">
            <v>South Carolina</v>
          </cell>
          <cell r="G678" t="str">
            <v>B-</v>
          </cell>
          <cell r="I678">
            <v>43712</v>
          </cell>
          <cell r="J678">
            <v>785</v>
          </cell>
          <cell r="K678" t="str">
            <v>lv</v>
          </cell>
          <cell r="L678">
            <v>43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18</v>
          </cell>
          <cell r="R678">
            <v>1</v>
          </cell>
          <cell r="S678">
            <v>14</v>
          </cell>
          <cell r="T678">
            <v>1</v>
          </cell>
          <cell r="AL678">
            <v>1.3138684968413264E-2</v>
          </cell>
          <cell r="CB678" t="str">
            <v>https://drive.google.com/file/d/1jqA3l_nC6bMk3_0rLpv4bj81pwJ3n4Aw/view</v>
          </cell>
        </row>
        <row r="679">
          <cell r="D679" t="str">
            <v>YouGov</v>
          </cell>
          <cell r="F679" t="str">
            <v>Nevada</v>
          </cell>
          <cell r="G679" t="str">
            <v>B-</v>
          </cell>
          <cell r="I679">
            <v>43712</v>
          </cell>
          <cell r="J679">
            <v>563</v>
          </cell>
          <cell r="K679" t="str">
            <v>lv</v>
          </cell>
          <cell r="L679">
            <v>27</v>
          </cell>
          <cell r="M679">
            <v>0</v>
          </cell>
          <cell r="N679">
            <v>1</v>
          </cell>
          <cell r="O679">
            <v>4</v>
          </cell>
          <cell r="P679">
            <v>0</v>
          </cell>
          <cell r="Q679">
            <v>29</v>
          </cell>
          <cell r="R679">
            <v>2</v>
          </cell>
          <cell r="S679">
            <v>18</v>
          </cell>
          <cell r="T679">
            <v>1</v>
          </cell>
          <cell r="AL679">
            <v>0.30780324070142873</v>
          </cell>
          <cell r="CB679" t="str">
            <v>https://drive.google.com/file/d/1K3TfoNHJhcFyat86hNxB63qCx5cieI89/view</v>
          </cell>
        </row>
        <row r="680">
          <cell r="D680" t="str">
            <v>YouGov</v>
          </cell>
          <cell r="F680" t="str">
            <v>Iowa</v>
          </cell>
          <cell r="G680" t="str">
            <v>B-</v>
          </cell>
          <cell r="I680">
            <v>43712</v>
          </cell>
          <cell r="J680">
            <v>682</v>
          </cell>
          <cell r="K680" t="str">
            <v>lv</v>
          </cell>
          <cell r="L680">
            <v>29</v>
          </cell>
          <cell r="M680">
            <v>0</v>
          </cell>
          <cell r="N680">
            <v>2</v>
          </cell>
          <cell r="O680">
            <v>7</v>
          </cell>
          <cell r="P680">
            <v>2</v>
          </cell>
          <cell r="Q680">
            <v>26</v>
          </cell>
          <cell r="R680">
            <v>2</v>
          </cell>
          <cell r="S680">
            <v>17</v>
          </cell>
          <cell r="T680">
            <v>1</v>
          </cell>
          <cell r="AL680">
            <v>2.1380201231315881E-2</v>
          </cell>
          <cell r="CB680" t="str">
            <v>https://drive.google.com/file/d/1COIH-m2a-0WUpiTfhf-_GddIsopndHkT/view</v>
          </cell>
        </row>
        <row r="681">
          <cell r="D681" t="str">
            <v>YouGov</v>
          </cell>
          <cell r="F681" t="str">
            <v>New Hampshire</v>
          </cell>
          <cell r="G681" t="str">
            <v>B-</v>
          </cell>
          <cell r="I681">
            <v>43712</v>
          </cell>
          <cell r="J681">
            <v>492</v>
          </cell>
          <cell r="K681" t="str">
            <v>lv</v>
          </cell>
          <cell r="L681">
            <v>26</v>
          </cell>
          <cell r="M681">
            <v>0</v>
          </cell>
          <cell r="N681">
            <v>2</v>
          </cell>
          <cell r="O681">
            <v>8</v>
          </cell>
          <cell r="P681">
            <v>1</v>
          </cell>
          <cell r="Q681">
            <v>25</v>
          </cell>
          <cell r="R681">
            <v>1</v>
          </cell>
          <cell r="S681">
            <v>27</v>
          </cell>
          <cell r="T681">
            <v>1</v>
          </cell>
          <cell r="AL681">
            <v>1.0762446470316316E-2</v>
          </cell>
          <cell r="CB681" t="str">
            <v>https://drive.google.com/file/d/1Kfm2wuL7e5CwPdliQ-LDb3e8CX8LmAVk/view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43712</v>
          </cell>
          <cell r="J682">
            <v>842</v>
          </cell>
          <cell r="K682" t="str">
            <v>lv</v>
          </cell>
          <cell r="L682">
            <v>33</v>
          </cell>
          <cell r="M682">
            <v>0</v>
          </cell>
          <cell r="N682">
            <v>2</v>
          </cell>
          <cell r="O682">
            <v>6</v>
          </cell>
          <cell r="P682">
            <v>1</v>
          </cell>
          <cell r="Q682">
            <v>15</v>
          </cell>
          <cell r="R682">
            <v>1</v>
          </cell>
          <cell r="S682">
            <v>15</v>
          </cell>
          <cell r="T682">
            <v>2</v>
          </cell>
          <cell r="AL682">
            <v>2.8282054096706882E-6</v>
          </cell>
          <cell r="CB682" t="str">
            <v>https://docs.google.com/spreadsheets/d/e/2PACX-1vTE99AOa9thOYcbCYRwDlcfIeCWpqnoEZhswtKAYAibaJXaxIRjMp5Ut-SMMn34thTg_mnB7BYZ5YVx/pubhtml/sheet?headers=false&amp;gid=0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43712</v>
          </cell>
          <cell r="J683">
            <v>1347</v>
          </cell>
          <cell r="K683" t="str">
            <v>rv</v>
          </cell>
          <cell r="L683">
            <v>30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16</v>
          </cell>
          <cell r="R683">
            <v>1</v>
          </cell>
          <cell r="S683">
            <v>12</v>
          </cell>
          <cell r="T683">
            <v>2</v>
          </cell>
          <cell r="AL683">
            <v>0</v>
          </cell>
          <cell r="CB683" t="str">
            <v>https://docs.google.com/spreadsheets/d/e/2PACX-1vTE99AOa9thOYcbCYRwDlcfIeCWpqnoEZhswtKAYAibaJXaxIRjMp5Ut-SMMn34thTg_mnB7BYZ5YVx/pubhtml/sheet?headers=false&amp;gid=0</v>
          </cell>
        </row>
        <row r="684">
          <cell r="D684" t="str">
            <v>Swayable</v>
          </cell>
          <cell r="F684" t="str">
            <v>US</v>
          </cell>
          <cell r="G684">
            <v>0</v>
          </cell>
          <cell r="I684">
            <v>43700</v>
          </cell>
          <cell r="J684">
            <v>1849</v>
          </cell>
          <cell r="K684" t="str">
            <v>lv</v>
          </cell>
          <cell r="L684">
            <v>32.799999999999997</v>
          </cell>
          <cell r="M684">
            <v>0</v>
          </cell>
          <cell r="N684">
            <v>2.2000000000000002</v>
          </cell>
          <cell r="O684">
            <v>3.2</v>
          </cell>
          <cell r="P684">
            <v>1.4</v>
          </cell>
          <cell r="Q684">
            <v>17.899999999999999</v>
          </cell>
          <cell r="R684">
            <v>1.9</v>
          </cell>
          <cell r="S684">
            <v>15.6</v>
          </cell>
          <cell r="T684">
            <v>1.1000000000000001</v>
          </cell>
          <cell r="AL684">
            <v>1.7866197798189123E-3</v>
          </cell>
          <cell r="CB684" t="str">
            <v>https://swayable.com/insights/primaries2019</v>
          </cell>
        </row>
        <row r="685">
          <cell r="D685" t="str">
            <v>Swayable</v>
          </cell>
          <cell r="F685" t="str">
            <v>US</v>
          </cell>
          <cell r="G685">
            <v>0</v>
          </cell>
          <cell r="I685">
            <v>43700</v>
          </cell>
          <cell r="J685">
            <v>3790</v>
          </cell>
          <cell r="K685" t="str">
            <v>a</v>
          </cell>
          <cell r="L685">
            <v>28.1</v>
          </cell>
          <cell r="M685">
            <v>0</v>
          </cell>
          <cell r="N685">
            <v>2</v>
          </cell>
          <cell r="O685">
            <v>3.1</v>
          </cell>
          <cell r="P685">
            <v>1.2</v>
          </cell>
          <cell r="Q685">
            <v>21</v>
          </cell>
          <cell r="R685">
            <v>1.3</v>
          </cell>
          <cell r="S685">
            <v>13.1</v>
          </cell>
          <cell r="T685">
            <v>3.3</v>
          </cell>
          <cell r="AL685">
            <v>0</v>
          </cell>
          <cell r="CB685" t="str">
            <v>https://swayable.com/insights/primaries2019</v>
          </cell>
        </row>
        <row r="686">
          <cell r="D686" t="str">
            <v>YouGov</v>
          </cell>
          <cell r="F686" t="str">
            <v>US</v>
          </cell>
          <cell r="G686" t="str">
            <v>B-</v>
          </cell>
          <cell r="I686">
            <v>43711</v>
          </cell>
          <cell r="J686">
            <v>518</v>
          </cell>
          <cell r="K686" t="str">
            <v>lv</v>
          </cell>
          <cell r="L686">
            <v>26</v>
          </cell>
          <cell r="M686">
            <v>0</v>
          </cell>
          <cell r="N686">
            <v>1</v>
          </cell>
          <cell r="O686">
            <v>6</v>
          </cell>
          <cell r="P686">
            <v>0</v>
          </cell>
          <cell r="Q686">
            <v>14</v>
          </cell>
          <cell r="R686">
            <v>0</v>
          </cell>
          <cell r="S686">
            <v>21</v>
          </cell>
          <cell r="T686">
            <v>3</v>
          </cell>
          <cell r="AL686">
            <v>1.9153044306288948E-5</v>
          </cell>
          <cell r="CB686" t="str">
            <v>https://d25d2506sfb94s.cloudfront.net/cumulus_uploads/document/3gj4ffirhi/econTabReport.pdf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43711</v>
          </cell>
          <cell r="J687">
            <v>808</v>
          </cell>
          <cell r="K687" t="str">
            <v>lv</v>
          </cell>
          <cell r="L687">
            <v>34</v>
          </cell>
          <cell r="M687">
            <v>0</v>
          </cell>
          <cell r="N687">
            <v>1</v>
          </cell>
          <cell r="O687">
            <v>6</v>
          </cell>
          <cell r="P687">
            <v>1</v>
          </cell>
          <cell r="Q687">
            <v>16</v>
          </cell>
          <cell r="R687">
            <v>2</v>
          </cell>
          <cell r="S687">
            <v>15</v>
          </cell>
          <cell r="T687">
            <v>2</v>
          </cell>
          <cell r="AL687">
            <v>2.5991642094502871E-6</v>
          </cell>
          <cell r="CB687" t="str">
            <v>https://docs.google.com/spreadsheets/d/e/2PACX-1vRsRMq5qXalfIePpndGSvb4yueJ2hLZKoQVJct9K00eXKK8E-KSY2GcB2MDAFuUH6ytl6okXrh0OdMg/pubhtml/sheet?headers=false&amp;gid=0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43711</v>
          </cell>
          <cell r="J688">
            <v>1346</v>
          </cell>
          <cell r="K688" t="str">
            <v>rv</v>
          </cell>
          <cell r="L688">
            <v>28</v>
          </cell>
          <cell r="M688">
            <v>0</v>
          </cell>
          <cell r="N688">
            <v>1</v>
          </cell>
          <cell r="O688">
            <v>5</v>
          </cell>
          <cell r="P688">
            <v>1</v>
          </cell>
          <cell r="Q688">
            <v>18</v>
          </cell>
          <cell r="R688">
            <v>1</v>
          </cell>
          <cell r="S688">
            <v>11</v>
          </cell>
          <cell r="T688">
            <v>2</v>
          </cell>
          <cell r="AL688">
            <v>0</v>
          </cell>
          <cell r="CB688" t="str">
            <v>https://docs.google.com/spreadsheets/d/e/2PACX-1vRsRMq5qXalfIePpndGSvb4yueJ2hLZKoQVJct9K00eXKK8E-KSY2GcB2MDAFuUH6ytl6okXrh0OdMg/pubhtml/sheet?headers=false&amp;gid=0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43710</v>
          </cell>
          <cell r="J689">
            <v>1350</v>
          </cell>
          <cell r="K689" t="str">
            <v>rv</v>
          </cell>
          <cell r="L689">
            <v>27</v>
          </cell>
          <cell r="M689">
            <v>0</v>
          </cell>
          <cell r="N689">
            <v>2</v>
          </cell>
          <cell r="O689">
            <v>6</v>
          </cell>
          <cell r="P689">
            <v>1</v>
          </cell>
          <cell r="Q689">
            <v>18</v>
          </cell>
          <cell r="R689">
            <v>2</v>
          </cell>
          <cell r="S689">
            <v>12</v>
          </cell>
          <cell r="T689">
            <v>1</v>
          </cell>
          <cell r="AL689">
            <v>2.7040322739334082E-6</v>
          </cell>
          <cell r="CB689" t="str">
            <v>https://scottrasmussen.com/3-day-dems-voting-for-trends/</v>
          </cell>
        </row>
        <row r="690">
          <cell r="D690" t="str">
            <v>Morning Consult</v>
          </cell>
          <cell r="F690" t="str">
            <v>US</v>
          </cell>
          <cell r="G690" t="str">
            <v>B/C</v>
          </cell>
          <cell r="I690">
            <v>43709</v>
          </cell>
          <cell r="J690">
            <v>16736</v>
          </cell>
          <cell r="K690" t="str">
            <v>lv</v>
          </cell>
          <cell r="L690">
            <v>32</v>
          </cell>
          <cell r="M690">
            <v>0</v>
          </cell>
          <cell r="N690">
            <v>3</v>
          </cell>
          <cell r="O690">
            <v>5</v>
          </cell>
          <cell r="P690">
            <v>1</v>
          </cell>
          <cell r="Q690">
            <v>20</v>
          </cell>
          <cell r="R690">
            <v>1</v>
          </cell>
          <cell r="S690">
            <v>16</v>
          </cell>
          <cell r="T690">
            <v>3</v>
          </cell>
          <cell r="AL690">
            <v>2.2322092548472222E-4</v>
          </cell>
          <cell r="CB690" t="str">
            <v>https://morningconsult.com/2020-democratic-primary/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43709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2</v>
          </cell>
          <cell r="O691">
            <v>4</v>
          </cell>
          <cell r="P691">
            <v>1</v>
          </cell>
          <cell r="Q691">
            <v>18</v>
          </cell>
          <cell r="R691">
            <v>2</v>
          </cell>
          <cell r="S691">
            <v>12</v>
          </cell>
          <cell r="T691">
            <v>1</v>
          </cell>
          <cell r="AL691">
            <v>2.4578919828673818E-6</v>
          </cell>
          <cell r="CB691" t="str">
            <v>https://scottrasmussen.com/3-day-dems-voting-for-trends/</v>
          </cell>
        </row>
        <row r="692">
          <cell r="D692" t="str">
            <v>Capitol Weekly</v>
          </cell>
          <cell r="F692" t="str">
            <v>California</v>
          </cell>
          <cell r="G692">
            <v>0</v>
          </cell>
          <cell r="I692">
            <v>43708</v>
          </cell>
          <cell r="J692">
            <v>728</v>
          </cell>
          <cell r="K692" t="str">
            <v>lv</v>
          </cell>
          <cell r="L692">
            <v>26.5</v>
          </cell>
          <cell r="M692">
            <v>0</v>
          </cell>
          <cell r="N692">
            <v>1.4</v>
          </cell>
          <cell r="O692">
            <v>8.6999999999999993</v>
          </cell>
          <cell r="P692">
            <v>1.1000000000000001</v>
          </cell>
          <cell r="Q692">
            <v>13.6</v>
          </cell>
          <cell r="R692">
            <v>0.8</v>
          </cell>
          <cell r="S692">
            <v>23.2</v>
          </cell>
          <cell r="T692">
            <v>2.9</v>
          </cell>
          <cell r="AL692">
            <v>3.2041765283824341E-3</v>
          </cell>
          <cell r="CB692" t="str">
            <v>https://public.tableau.com/profile/capitol.weekly#!/vizhome/2020PrimaryTrackingSurvey_15626518585990/CA120POLLSTORY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43708</v>
          </cell>
          <cell r="J693">
            <v>1350</v>
          </cell>
          <cell r="K693" t="str">
            <v>rv</v>
          </cell>
          <cell r="L693">
            <v>29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1</v>
          </cell>
          <cell r="AL693">
            <v>2.3745096384218465E-6</v>
          </cell>
          <cell r="CB693" t="str">
            <v>https://scottrasmussen.com/3-day-dems-voting-for-trends/</v>
          </cell>
        </row>
        <row r="694">
          <cell r="D694" t="str">
            <v>IBD/TIPP</v>
          </cell>
          <cell r="F694" t="str">
            <v>US</v>
          </cell>
          <cell r="G694" t="str">
            <v>A/B</v>
          </cell>
          <cell r="I694">
            <v>43707</v>
          </cell>
          <cell r="J694">
            <v>360</v>
          </cell>
          <cell r="K694" t="str">
            <v>rv</v>
          </cell>
          <cell r="L694">
            <v>28</v>
          </cell>
          <cell r="M694">
            <v>0</v>
          </cell>
          <cell r="N694">
            <v>4</v>
          </cell>
          <cell r="O694">
            <v>5</v>
          </cell>
          <cell r="P694">
            <v>1</v>
          </cell>
          <cell r="Q694">
            <v>12</v>
          </cell>
          <cell r="R694">
            <v>0</v>
          </cell>
          <cell r="S694">
            <v>24</v>
          </cell>
          <cell r="T694">
            <v>1</v>
          </cell>
          <cell r="AL694">
            <v>1.3581693459611606E-2</v>
          </cell>
          <cell r="CB694" t="str">
            <v>https://projects.fivethirtyeight.com/polls/20190903_National.xlsx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43707</v>
          </cell>
          <cell r="J695">
            <v>816</v>
          </cell>
          <cell r="K695" t="str">
            <v>lv</v>
          </cell>
          <cell r="L695">
            <v>36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13</v>
          </cell>
          <cell r="R695">
            <v>0</v>
          </cell>
          <cell r="S695">
            <v>13</v>
          </cell>
          <cell r="T695">
            <v>1</v>
          </cell>
          <cell r="AL695">
            <v>0</v>
          </cell>
          <cell r="CB695" t="str">
            <v>https://docs.google.com/spreadsheets/d/e/2PACX-1vRwbb5Cpmcf6XWY9LC-zWNcPS41ap-RZztw11B-aVx51zMdTOXcWX6dak6z75u7GmzG3CjCTvrhANMA/pubhtml/sheet?headers=false&amp;gid=0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43707</v>
          </cell>
          <cell r="J696">
            <v>1331</v>
          </cell>
          <cell r="K696" t="str">
            <v>rv</v>
          </cell>
          <cell r="L696">
            <v>31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14</v>
          </cell>
          <cell r="R696">
            <v>1</v>
          </cell>
          <cell r="S696">
            <v>11</v>
          </cell>
          <cell r="T696">
            <v>2</v>
          </cell>
          <cell r="AL696">
            <v>0</v>
          </cell>
          <cell r="CB696" t="str">
            <v>https://docs.google.com/spreadsheets/d/e/2PACX-1vRwbb5Cpmcf6XWY9LC-zWNcPS41ap-RZztw11B-aVx51zMdTOXcWX6dak6z75u7GmzG3CjCTvrhANMA/pubhtml/sheet?headers=false&amp;gid=0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43707</v>
          </cell>
          <cell r="J697">
            <v>1870</v>
          </cell>
          <cell r="K697" t="str">
            <v>lv</v>
          </cell>
          <cell r="L697">
            <v>36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13</v>
          </cell>
          <cell r="R697">
            <v>1</v>
          </cell>
          <cell r="S697">
            <v>14</v>
          </cell>
          <cell r="T697">
            <v>2</v>
          </cell>
          <cell r="AL697">
            <v>2.209627462464583E-6</v>
          </cell>
          <cell r="CB697" t="str">
            <v>https://docs.google.com/spreadsheets/d/e/2PACX-1vTP7hxNFW2jSZBPsPUap7osztMLtQXqg3zPCCIL63BBPho-PbPfyM_VvWb9t-qrKQB3Fdtztgc0b8T-/pubhtml/sheet?headers=false&amp;gid=0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43707</v>
          </cell>
          <cell r="J698">
            <v>3114</v>
          </cell>
          <cell r="K698" t="str">
            <v>rv</v>
          </cell>
          <cell r="L698">
            <v>31</v>
          </cell>
          <cell r="M698">
            <v>0</v>
          </cell>
          <cell r="N698">
            <v>3</v>
          </cell>
          <cell r="O698">
            <v>3</v>
          </cell>
          <cell r="P698">
            <v>1</v>
          </cell>
          <cell r="Q698">
            <v>15</v>
          </cell>
          <cell r="R698">
            <v>1</v>
          </cell>
          <cell r="S698">
            <v>11</v>
          </cell>
          <cell r="T698">
            <v>2</v>
          </cell>
          <cell r="AL698">
            <v>0</v>
          </cell>
          <cell r="CB698" t="str">
            <v>https://docs.google.com/spreadsheets/d/e/2PACX-1vTP7hxNFW2jSZBPsPUap7osztMLtQXqg3zPCCIL63BBPho-PbPfyM_VvWb9t-qrKQB3Fdtztgc0b8T-/pubhtml/sheet?headers=false&amp;gid=0</v>
          </cell>
        </row>
        <row r="699">
          <cell r="D699" t="str">
            <v>Claster Consulting</v>
          </cell>
          <cell r="F699" t="str">
            <v>US</v>
          </cell>
          <cell r="G699">
            <v>0</v>
          </cell>
          <cell r="I699">
            <v>43706</v>
          </cell>
          <cell r="J699">
            <v>752</v>
          </cell>
          <cell r="K699" t="str">
            <v>lv</v>
          </cell>
          <cell r="L699">
            <v>22</v>
          </cell>
          <cell r="M699">
            <v>0</v>
          </cell>
          <cell r="N699">
            <v>3</v>
          </cell>
          <cell r="O699">
            <v>3</v>
          </cell>
          <cell r="P699">
            <v>2</v>
          </cell>
          <cell r="Q699">
            <v>19</v>
          </cell>
          <cell r="R699">
            <v>0</v>
          </cell>
          <cell r="S699">
            <v>14</v>
          </cell>
          <cell r="T699">
            <v>2</v>
          </cell>
          <cell r="AL699">
            <v>1.7614803117957618</v>
          </cell>
          <cell r="CB699" t="str">
            <v>https://greenbankus.com/wp-content/uploads/2019/08/Coalition-for-Green-Capital-Aug-2019.pdf</v>
          </cell>
        </row>
        <row r="700">
          <cell r="D700" t="str">
            <v>Marquette University Law School</v>
          </cell>
          <cell r="F700" t="str">
            <v>Wisconsin</v>
          </cell>
          <cell r="G700" t="str">
            <v>A/B</v>
          </cell>
          <cell r="I700">
            <v>43706</v>
          </cell>
          <cell r="J700">
            <v>444</v>
          </cell>
          <cell r="K700" t="str">
            <v>rv</v>
          </cell>
          <cell r="L700">
            <v>28</v>
          </cell>
          <cell r="M700">
            <v>0</v>
          </cell>
          <cell r="N700">
            <v>1</v>
          </cell>
          <cell r="O700">
            <v>6</v>
          </cell>
          <cell r="P700">
            <v>1</v>
          </cell>
          <cell r="Q700">
            <v>20</v>
          </cell>
          <cell r="R700">
            <v>1</v>
          </cell>
          <cell r="S700">
            <v>17</v>
          </cell>
          <cell r="T700">
            <v>2</v>
          </cell>
          <cell r="AL700">
            <v>1.5189763281104156E-2</v>
          </cell>
          <cell r="CB700" t="str">
            <v>https://law.marquette.edu/poll/wp-content/uploads/2019/09/MLSP53Toplines.pdf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43706</v>
          </cell>
          <cell r="J701">
            <v>809</v>
          </cell>
          <cell r="K701" t="str">
            <v>lv</v>
          </cell>
          <cell r="L701">
            <v>37</v>
          </cell>
          <cell r="M701">
            <v>0</v>
          </cell>
          <cell r="N701">
            <v>3</v>
          </cell>
          <cell r="O701">
            <v>4</v>
          </cell>
          <cell r="P701">
            <v>1</v>
          </cell>
          <cell r="Q701">
            <v>13</v>
          </cell>
          <cell r="R701">
            <v>1</v>
          </cell>
          <cell r="S701">
            <v>13</v>
          </cell>
          <cell r="T701">
            <v>1</v>
          </cell>
          <cell r="AL701">
            <v>1.9387036870705618E-6</v>
          </cell>
          <cell r="CB701" t="str">
            <v>https://docs.google.com/spreadsheets/d/e/2PACX-1vQWliNXpilOeF0xnS2w_1VkaAZpzdwPYCJSZEE3Q6nDkSeUXh84rc6VFvhspORc513LO1fO0OoFeFtt/pubhtml/sheet?headers=false&amp;gid=0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43706</v>
          </cell>
          <cell r="J702">
            <v>1330</v>
          </cell>
          <cell r="K702" t="str">
            <v>rv</v>
          </cell>
          <cell r="L702">
            <v>32</v>
          </cell>
          <cell r="M702">
            <v>0</v>
          </cell>
          <cell r="N702">
            <v>3</v>
          </cell>
          <cell r="O702">
            <v>3</v>
          </cell>
          <cell r="P702">
            <v>1</v>
          </cell>
          <cell r="Q702">
            <v>14</v>
          </cell>
          <cell r="R702">
            <v>1</v>
          </cell>
          <cell r="S702">
            <v>11</v>
          </cell>
          <cell r="T702">
            <v>2</v>
          </cell>
          <cell r="AL702">
            <v>0</v>
          </cell>
          <cell r="CB702" t="str">
            <v>https://docs.google.com/spreadsheets/d/e/2PACX-1vQWliNXpilOeF0xnS2w_1VkaAZpzdwPYCJSZEE3Q6nDkSeUXh84rc6VFvhspORc513LO1fO0OoFeFtt/pubhtml/sheet?headers=false&amp;gid=0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43705</v>
          </cell>
          <cell r="J703">
            <v>985</v>
          </cell>
          <cell r="K703" t="str">
            <v>rv</v>
          </cell>
          <cell r="L703">
            <v>32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16</v>
          </cell>
          <cell r="R703">
            <v>1</v>
          </cell>
          <cell r="S703">
            <v>13</v>
          </cell>
          <cell r="T703">
            <v>2</v>
          </cell>
          <cell r="AL703">
            <v>0</v>
          </cell>
          <cell r="CB703" t="str">
            <v>https://harvardharrispoll.com/wp-content/uploads/2019/09/HHP_August2019_Topline_RegisteredVoters.pdf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43705</v>
          </cell>
          <cell r="J704">
            <v>813</v>
          </cell>
          <cell r="K704" t="str">
            <v>lv</v>
          </cell>
          <cell r="L704">
            <v>38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13</v>
          </cell>
          <cell r="R704">
            <v>1</v>
          </cell>
          <cell r="S704">
            <v>13</v>
          </cell>
          <cell r="T704">
            <v>2</v>
          </cell>
          <cell r="AL704">
            <v>1.7763451195369644E-6</v>
          </cell>
          <cell r="CB704" t="str">
            <v>https://docs.google.com/spreadsheets/d/e/2PACX-1vSy9RLHZyJNAYZ7I0UwLL3FISQC331l1Pymbft_joVC6ojj_ZIRvR81QUl0mCk5vbHeXAGQHTNxm1bt/pubhtml/sheet?headers=false&amp;gid=0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43705</v>
          </cell>
          <cell r="J705">
            <v>1331</v>
          </cell>
          <cell r="K705" t="str">
            <v>rv</v>
          </cell>
          <cell r="L705">
            <v>33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14</v>
          </cell>
          <cell r="R705">
            <v>1</v>
          </cell>
          <cell r="S705">
            <v>11</v>
          </cell>
          <cell r="T705">
            <v>2</v>
          </cell>
          <cell r="AL705">
            <v>0</v>
          </cell>
          <cell r="CB705" t="str">
            <v>https://docs.google.com/spreadsheets/d/e/2PACX-1vSy9RLHZyJNAYZ7I0UwLL3FISQC331l1Pymbft_joVC6ojj_ZIRvR81QUl0mCk5vbHeXAGQHTNxm1bt/pubhtml/sheet?headers=false&amp;gid=0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43704</v>
          </cell>
          <cell r="J706">
            <v>570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5</v>
          </cell>
          <cell r="P706">
            <v>1</v>
          </cell>
          <cell r="Q706">
            <v>14</v>
          </cell>
          <cell r="R706">
            <v>1</v>
          </cell>
          <cell r="S706">
            <v>20</v>
          </cell>
          <cell r="T706">
            <v>2</v>
          </cell>
          <cell r="AL706">
            <v>1.8114806392807434E-5</v>
          </cell>
          <cell r="CB706" t="str">
            <v>https://d25d2506sfb94s.cloudfront.net/cumulus_uploads/document/b17i8aeg5p/econTabReport.pdf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43704</v>
          </cell>
          <cell r="J707">
            <v>775</v>
          </cell>
          <cell r="K707" t="str">
            <v>lv</v>
          </cell>
          <cell r="L707">
            <v>37</v>
          </cell>
          <cell r="M707">
            <v>0</v>
          </cell>
          <cell r="N707">
            <v>3</v>
          </cell>
          <cell r="O707">
            <v>4</v>
          </cell>
          <cell r="P707">
            <v>1</v>
          </cell>
          <cell r="Q707">
            <v>13</v>
          </cell>
          <cell r="R707">
            <v>2</v>
          </cell>
          <cell r="S707">
            <v>13</v>
          </cell>
          <cell r="T707">
            <v>2</v>
          </cell>
          <cell r="AL707">
            <v>1.6417131666333439E-6</v>
          </cell>
          <cell r="CB707" t="str">
            <v>https://docs.google.com/spreadsheets/d/e/2PACX-1vTS1IwxqkfvLgjNxeWUFLzw2Snm0B9frZlSyxVOEB0kHjKwQ-x_ll828rL4KpGvbKGE_bAd7Ezp9gLU/pubhtml/sheet?headers=false&amp;gid=0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43704</v>
          </cell>
          <cell r="J708">
            <v>1318</v>
          </cell>
          <cell r="K708" t="str">
            <v>rv</v>
          </cell>
          <cell r="L708">
            <v>32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15</v>
          </cell>
          <cell r="R708">
            <v>2</v>
          </cell>
          <cell r="S708">
            <v>10</v>
          </cell>
          <cell r="T708">
            <v>2</v>
          </cell>
          <cell r="AL708">
            <v>0</v>
          </cell>
          <cell r="CB708" t="str">
            <v>https://docs.google.com/spreadsheets/d/e/2PACX-1vTS1IwxqkfvLgjNxeWUFLzw2Snm0B9frZlSyxVOEB0kHjKwQ-x_ll828rL4KpGvbKGE_bAd7Ezp9gLU/pubhtml/sheet?headers=false&amp;gid=0</v>
          </cell>
        </row>
        <row r="709">
          <cell r="D709" t="str">
            <v>Change Research</v>
          </cell>
          <cell r="F709" t="str">
            <v>US</v>
          </cell>
          <cell r="G709" t="str">
            <v>C</v>
          </cell>
          <cell r="I709">
            <v>43703</v>
          </cell>
          <cell r="J709">
            <v>874</v>
          </cell>
          <cell r="K709" t="str">
            <v>lv</v>
          </cell>
          <cell r="L709">
            <v>19</v>
          </cell>
          <cell r="M709">
            <v>0</v>
          </cell>
          <cell r="N709">
            <v>3</v>
          </cell>
          <cell r="O709">
            <v>9</v>
          </cell>
          <cell r="P709">
            <v>1</v>
          </cell>
          <cell r="Q709">
            <v>22</v>
          </cell>
          <cell r="R709">
            <v>1</v>
          </cell>
          <cell r="S709">
            <v>29</v>
          </cell>
          <cell r="T709">
            <v>2</v>
          </cell>
          <cell r="AL709">
            <v>6.7534124303411075E-2</v>
          </cell>
          <cell r="CB709" t="str">
            <v>https://www.changeresearch.com/national-poll-aug-23-26-2019</v>
          </cell>
        </row>
        <row r="710">
          <cell r="D710" t="str">
            <v>Quinnipiac University</v>
          </cell>
          <cell r="F710" t="str">
            <v>US</v>
          </cell>
          <cell r="G710" t="str">
            <v>A</v>
          </cell>
          <cell r="I710">
            <v>43703</v>
          </cell>
          <cell r="J710">
            <v>648</v>
          </cell>
          <cell r="K710" t="str">
            <v>rv</v>
          </cell>
          <cell r="L710">
            <v>32</v>
          </cell>
          <cell r="M710">
            <v>0</v>
          </cell>
          <cell r="N710">
            <v>1</v>
          </cell>
          <cell r="O710">
            <v>5</v>
          </cell>
          <cell r="P710">
            <v>1</v>
          </cell>
          <cell r="Q710">
            <v>15</v>
          </cell>
          <cell r="R710">
            <v>0</v>
          </cell>
          <cell r="S710">
            <v>19</v>
          </cell>
          <cell r="T710">
            <v>3</v>
          </cell>
          <cell r="AL710">
            <v>4.0616702271305824E-3</v>
          </cell>
          <cell r="CB710" t="str">
            <v>https://poll.qu.edu/national/release-detail?ReleaseID=3638</v>
          </cell>
        </row>
        <row r="711">
          <cell r="D711" t="str">
            <v>Emerson College</v>
          </cell>
          <cell r="F711" t="str">
            <v>US</v>
          </cell>
          <cell r="G711" t="str">
            <v>B-</v>
          </cell>
          <cell r="I711">
            <v>43703</v>
          </cell>
          <cell r="J711">
            <v>627</v>
          </cell>
          <cell r="K711" t="str">
            <v>lv</v>
          </cell>
          <cell r="L711">
            <v>31.2</v>
          </cell>
          <cell r="M711">
            <v>0</v>
          </cell>
          <cell r="N711">
            <v>2.9</v>
          </cell>
          <cell r="O711">
            <v>3.1</v>
          </cell>
          <cell r="P711">
            <v>0.8</v>
          </cell>
          <cell r="Q711">
            <v>24.3</v>
          </cell>
          <cell r="R711">
            <v>0</v>
          </cell>
          <cell r="S711">
            <v>15.1</v>
          </cell>
          <cell r="T711">
            <v>4.4000000000000004</v>
          </cell>
          <cell r="AL711">
            <v>7.2788616670797475E-3</v>
          </cell>
          <cell r="CB711" t="str">
            <v>http://emersonpolling.com/2019/08/27/august-national-poll-sanders-closing-gap-with-biden-mayor-pete-fades/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43703</v>
          </cell>
          <cell r="J712">
            <v>786</v>
          </cell>
          <cell r="K712" t="str">
            <v>lv</v>
          </cell>
          <cell r="L712">
            <v>36</v>
          </cell>
          <cell r="M712">
            <v>0</v>
          </cell>
          <cell r="N712">
            <v>3</v>
          </cell>
          <cell r="O712">
            <v>5</v>
          </cell>
          <cell r="P712">
            <v>1</v>
          </cell>
          <cell r="Q712">
            <v>14</v>
          </cell>
          <cell r="R712">
            <v>1</v>
          </cell>
          <cell r="S712">
            <v>14</v>
          </cell>
          <cell r="T712">
            <v>2</v>
          </cell>
          <cell r="AL712">
            <v>1.5564014173285014E-6</v>
          </cell>
          <cell r="CB712" t="str">
            <v>https://docs.google.com/spreadsheets/d/e/2PACX-1vRKBhXsb7jnqSaKL_TKS4IfD5EtIIsd9uYzm0w-6mrRX6A61Oa-aNyFIWN_vW6e9ZbaxKQjOF_LJAb_/pubhtml/sheet?headers=false&amp;gid=0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43703</v>
          </cell>
          <cell r="J713">
            <v>1341</v>
          </cell>
          <cell r="K713" t="str">
            <v>rv</v>
          </cell>
          <cell r="L713">
            <v>31</v>
          </cell>
          <cell r="M713">
            <v>0</v>
          </cell>
          <cell r="N713">
            <v>3</v>
          </cell>
          <cell r="O713">
            <v>4</v>
          </cell>
          <cell r="P713">
            <v>1</v>
          </cell>
          <cell r="Q713">
            <v>16</v>
          </cell>
          <cell r="R713">
            <v>1</v>
          </cell>
          <cell r="S713">
            <v>10</v>
          </cell>
          <cell r="T713">
            <v>3</v>
          </cell>
          <cell r="AL713">
            <v>0</v>
          </cell>
          <cell r="CB713" t="str">
            <v>https://docs.google.com/spreadsheets/d/e/2PACX-1vRKBhXsb7jnqSaKL_TKS4IfD5EtIIsd9uYzm0w-6mrRX6A61Oa-aNyFIWN_vW6e9ZbaxKQjOF_LJAb_/pubhtml/sheet?headers=false&amp;gid=0</v>
          </cell>
        </row>
        <row r="714">
          <cell r="D714" t="str">
            <v>Climate Nexus</v>
          </cell>
          <cell r="F714" t="str">
            <v>Texas</v>
          </cell>
          <cell r="G714">
            <v>0</v>
          </cell>
          <cell r="I714">
            <v>43702</v>
          </cell>
          <cell r="J714">
            <v>639</v>
          </cell>
          <cell r="K714" t="str">
            <v>lv</v>
          </cell>
          <cell r="L714">
            <v>24</v>
          </cell>
          <cell r="M714">
            <v>0</v>
          </cell>
          <cell r="N714">
            <v>2</v>
          </cell>
          <cell r="O714">
            <v>3</v>
          </cell>
          <cell r="P714">
            <v>0</v>
          </cell>
          <cell r="Q714">
            <v>12</v>
          </cell>
          <cell r="R714">
            <v>1</v>
          </cell>
          <cell r="S714">
            <v>12</v>
          </cell>
          <cell r="T714">
            <v>1</v>
          </cell>
          <cell r="AL714">
            <v>1.6136805882562215</v>
          </cell>
          <cell r="CB714" t="str">
            <v>https://climatenexus.org/wp-content/uploads/Texas-Poll-Toplines-and-Crosstabs-PR1921.pdf</v>
          </cell>
        </row>
        <row r="715">
          <cell r="D715" t="str">
            <v>Texas Lyceum</v>
          </cell>
          <cell r="F715" t="str">
            <v>Texas</v>
          </cell>
          <cell r="G715">
            <v>0</v>
          </cell>
          <cell r="I715">
            <v>43702</v>
          </cell>
          <cell r="J715">
            <v>358</v>
          </cell>
          <cell r="K715" t="str">
            <v>lv</v>
          </cell>
          <cell r="L715">
            <v>24</v>
          </cell>
          <cell r="M715">
            <v>0</v>
          </cell>
          <cell r="N715">
            <v>2</v>
          </cell>
          <cell r="O715">
            <v>3</v>
          </cell>
          <cell r="P715">
            <v>3</v>
          </cell>
          <cell r="Q715">
            <v>13</v>
          </cell>
          <cell r="R715">
            <v>0</v>
          </cell>
          <cell r="S715">
            <v>15</v>
          </cell>
          <cell r="T715">
            <v>2</v>
          </cell>
          <cell r="AL715">
            <v>0.16217173797451204</v>
          </cell>
          <cell r="CB715" t="str">
            <v>https://www.texaslyceum.org/assets/docs/Poll/2019/2019_Texas%20Lyceum_TOPLINES.pdf</v>
          </cell>
        </row>
        <row r="716">
          <cell r="D716" t="str">
            <v>Suffolk University</v>
          </cell>
          <cell r="F716" t="str">
            <v>US</v>
          </cell>
          <cell r="G716" t="str">
            <v>A-</v>
          </cell>
          <cell r="I716">
            <v>43702</v>
          </cell>
          <cell r="J716">
            <v>424</v>
          </cell>
          <cell r="K716" t="str">
            <v>lv</v>
          </cell>
          <cell r="L716">
            <v>32.31</v>
          </cell>
          <cell r="M716">
            <v>0</v>
          </cell>
          <cell r="N716">
            <v>1.65</v>
          </cell>
          <cell r="O716">
            <v>6.37</v>
          </cell>
          <cell r="P716">
            <v>0</v>
          </cell>
          <cell r="Q716">
            <v>12.26</v>
          </cell>
          <cell r="R716">
            <v>0.24</v>
          </cell>
          <cell r="S716">
            <v>13.68</v>
          </cell>
          <cell r="T716">
            <v>2.83</v>
          </cell>
          <cell r="AL716">
            <v>0.14156952105078441</v>
          </cell>
          <cell r="CB716" t="str">
            <v>https://www.suffolk.edu/-/media/suffolk/documents/academics/research-at-suffolk/suprc/polls/national/2019/8_28_2019_marginals_pdftxt.pdf</v>
          </cell>
        </row>
        <row r="717">
          <cell r="D717" t="str">
            <v>Morning Consult</v>
          </cell>
          <cell r="F717" t="str">
            <v>US</v>
          </cell>
          <cell r="G717" t="str">
            <v>B/C</v>
          </cell>
          <cell r="I717">
            <v>43702</v>
          </cell>
          <cell r="J717">
            <v>17303</v>
          </cell>
          <cell r="K717" t="str">
            <v>lv</v>
          </cell>
          <cell r="L717">
            <v>33</v>
          </cell>
          <cell r="M717">
            <v>0</v>
          </cell>
          <cell r="N717">
            <v>3</v>
          </cell>
          <cell r="O717">
            <v>5</v>
          </cell>
          <cell r="P717">
            <v>1</v>
          </cell>
          <cell r="Q717">
            <v>20</v>
          </cell>
          <cell r="R717">
            <v>1</v>
          </cell>
          <cell r="S717">
            <v>15</v>
          </cell>
          <cell r="T717">
            <v>2</v>
          </cell>
          <cell r="AL717">
            <v>2.0048865555981127E-4</v>
          </cell>
          <cell r="CB717" t="str">
            <v>https://morningconsult.com/2020-democratic-primary/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43702</v>
          </cell>
          <cell r="J718">
            <v>1350</v>
          </cell>
          <cell r="K718" t="str">
            <v>rv</v>
          </cell>
          <cell r="L718">
            <v>29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16</v>
          </cell>
          <cell r="R718">
            <v>1</v>
          </cell>
          <cell r="S718">
            <v>12</v>
          </cell>
          <cell r="T718">
            <v>2</v>
          </cell>
          <cell r="AL718">
            <v>1.5277284281909756E-6</v>
          </cell>
          <cell r="CB718" t="str">
            <v>https://scottrasmussen.com/3-day-dems-voting-for-trends/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43701</v>
          </cell>
          <cell r="J719">
            <v>465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4</v>
          </cell>
          <cell r="P719">
            <v>1</v>
          </cell>
          <cell r="Q719">
            <v>17</v>
          </cell>
          <cell r="R719">
            <v>1</v>
          </cell>
          <cell r="S719">
            <v>14</v>
          </cell>
          <cell r="T719">
            <v>2</v>
          </cell>
          <cell r="AL719">
            <v>1.1456514971478117E-6</v>
          </cell>
          <cell r="CB719" t="str">
            <v>https://thehill.com/hilltv/what-americas-thinking/459016-warren-gains-on-sanders-biden-in-new-national-poll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43701</v>
          </cell>
          <cell r="J720">
            <v>1350</v>
          </cell>
          <cell r="K720" t="str">
            <v>rv</v>
          </cell>
          <cell r="L720">
            <v>30</v>
          </cell>
          <cell r="M720">
            <v>0</v>
          </cell>
          <cell r="N720">
            <v>2</v>
          </cell>
          <cell r="O720">
            <v>3</v>
          </cell>
          <cell r="P720">
            <v>1</v>
          </cell>
          <cell r="Q720">
            <v>16</v>
          </cell>
          <cell r="R720">
            <v>1</v>
          </cell>
          <cell r="S720">
            <v>13</v>
          </cell>
          <cell r="T720">
            <v>2</v>
          </cell>
          <cell r="AL720">
            <v>0</v>
          </cell>
          <cell r="CB720" t="str">
            <v>https://scottrasmussen.com/3-day-dems-voting-for-trends/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43700</v>
          </cell>
          <cell r="J721">
            <v>3132</v>
          </cell>
          <cell r="K721" t="str">
            <v>rv</v>
          </cell>
          <cell r="L721">
            <v>28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17</v>
          </cell>
          <cell r="R721">
            <v>1</v>
          </cell>
          <cell r="S721">
            <v>10</v>
          </cell>
          <cell r="T721">
            <v>2</v>
          </cell>
          <cell r="AL721">
            <v>0</v>
          </cell>
          <cell r="CB721" t="str">
            <v>https://docs.google.com/spreadsheets/d/e/2PACX-1vQSHcoPBuiYJPo9W_dHGVfBwV2XTs29fwcPR6bUJahrJDxJJPmg2j-5OdfhArvF0tOVVXbg0KofI109/pubhtml/sheet?headers=false&amp;gid=0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43700</v>
          </cell>
          <cell r="J722">
            <v>1343</v>
          </cell>
          <cell r="K722" t="str">
            <v>rv</v>
          </cell>
          <cell r="L722">
            <v>28</v>
          </cell>
          <cell r="M722">
            <v>0</v>
          </cell>
          <cell r="N722">
            <v>2</v>
          </cell>
          <cell r="O722">
            <v>3</v>
          </cell>
          <cell r="P722">
            <v>1</v>
          </cell>
          <cell r="Q722">
            <v>18</v>
          </cell>
          <cell r="R722">
            <v>1</v>
          </cell>
          <cell r="S722">
            <v>12</v>
          </cell>
          <cell r="T722">
            <v>2</v>
          </cell>
          <cell r="AL722">
            <v>1.4352149344539735E-6</v>
          </cell>
          <cell r="CB722" t="str">
            <v>https://docs.google.com/spreadsheets/d/e/2PACX-1vSZuhVfm_X97CenPHh5gQRvpmWQk2hpxtRp7IAJHETr0YANOnvDV6qyWza756mHLzvbbYnpaqHYYQ2s/pubhtml/sheet?headers=false&amp;gid=0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43699</v>
          </cell>
          <cell r="J723">
            <v>1356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4</v>
          </cell>
          <cell r="P723">
            <v>1</v>
          </cell>
          <cell r="Q723">
            <v>17</v>
          </cell>
          <cell r="R723">
            <v>1</v>
          </cell>
          <cell r="S723">
            <v>10</v>
          </cell>
          <cell r="T723">
            <v>2</v>
          </cell>
          <cell r="AL723">
            <v>1.3980341328426753E-6</v>
          </cell>
          <cell r="CB723" t="str">
            <v>https://docs.google.com/spreadsheets/d/e/2PACX-1vRiX5eb9kxU8IyEXISuk9Tf7GXe-W8NvRDBWgjABUdT8iWJRIbptnm1Xa1h65pTPuzVCIeABgJn4pEJ/pubhtml/sheet?headers=false&amp;gid=0</v>
          </cell>
        </row>
        <row r="724">
          <cell r="D724" t="str">
            <v>Echelon Insights</v>
          </cell>
          <cell r="F724" t="str">
            <v>US</v>
          </cell>
          <cell r="G724">
            <v>0</v>
          </cell>
          <cell r="I724">
            <v>43698</v>
          </cell>
          <cell r="J724">
            <v>479</v>
          </cell>
          <cell r="K724" t="str">
            <v>rv</v>
          </cell>
          <cell r="L724">
            <v>30</v>
          </cell>
          <cell r="M724">
            <v>0</v>
          </cell>
          <cell r="N724">
            <v>4</v>
          </cell>
          <cell r="O724">
            <v>3</v>
          </cell>
          <cell r="P724">
            <v>0</v>
          </cell>
          <cell r="Q724">
            <v>19</v>
          </cell>
          <cell r="R724">
            <v>0</v>
          </cell>
          <cell r="S724">
            <v>11</v>
          </cell>
          <cell r="T724">
            <v>1</v>
          </cell>
          <cell r="AL724">
            <v>5.9463399583846118E-4</v>
          </cell>
          <cell r="CB724" t="str">
            <v>http://echeloninsights.com/wp-content/uploads/Omnibus-August-2019_Dem-Primary.pdf</v>
          </cell>
        </row>
        <row r="725">
          <cell r="D725" t="str">
            <v>Echelon Insights</v>
          </cell>
          <cell r="F725" t="str">
            <v>US</v>
          </cell>
          <cell r="G725">
            <v>0</v>
          </cell>
          <cell r="I725">
            <v>43698</v>
          </cell>
          <cell r="J725">
            <v>479</v>
          </cell>
          <cell r="K725" t="str">
            <v>rv</v>
          </cell>
          <cell r="L725">
            <v>55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AL725">
            <v>0</v>
          </cell>
          <cell r="CB725" t="str">
            <v>http://echeloninsights.com/wp-content/uploads/Omnibus-August-2019_Dem-Primary.pdf</v>
          </cell>
        </row>
        <row r="726">
          <cell r="D726" t="str">
            <v>Echelon Insights</v>
          </cell>
          <cell r="F726" t="str">
            <v>US</v>
          </cell>
          <cell r="G726">
            <v>0</v>
          </cell>
          <cell r="I726">
            <v>43698</v>
          </cell>
          <cell r="J726">
            <v>479</v>
          </cell>
          <cell r="K726" t="str">
            <v>rv</v>
          </cell>
          <cell r="L726">
            <v>52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32</v>
          </cell>
          <cell r="T726">
            <v>0</v>
          </cell>
          <cell r="AL726">
            <v>0</v>
          </cell>
          <cell r="CB726" t="str">
            <v>http://echeloninsights.com/wp-content/uploads/Omnibus-August-2019_Dem-Primary.pdf</v>
          </cell>
        </row>
        <row r="727">
          <cell r="D727" t="str">
            <v>Echelon Insights</v>
          </cell>
          <cell r="F727" t="str">
            <v>US</v>
          </cell>
          <cell r="G727">
            <v>0</v>
          </cell>
          <cell r="I727">
            <v>43698</v>
          </cell>
          <cell r="J727">
            <v>479</v>
          </cell>
          <cell r="K727" t="str">
            <v>rv</v>
          </cell>
          <cell r="L727">
            <v>55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35</v>
          </cell>
          <cell r="R727">
            <v>0</v>
          </cell>
          <cell r="S727">
            <v>0</v>
          </cell>
          <cell r="T727">
            <v>0</v>
          </cell>
          <cell r="AL727">
            <v>0</v>
          </cell>
          <cell r="CB727" t="str">
            <v>http://echeloninsights.com/wp-content/uploads/Omnibus-August-2019_Dem-Primary.pdf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43698</v>
          </cell>
          <cell r="J728">
            <v>1326</v>
          </cell>
          <cell r="K728" t="str">
            <v>rv</v>
          </cell>
          <cell r="L728">
            <v>28</v>
          </cell>
          <cell r="M728">
            <v>0</v>
          </cell>
          <cell r="N728">
            <v>2</v>
          </cell>
          <cell r="O728">
            <v>4</v>
          </cell>
          <cell r="P728">
            <v>1</v>
          </cell>
          <cell r="Q728">
            <v>17</v>
          </cell>
          <cell r="R728">
            <v>1</v>
          </cell>
          <cell r="S728">
            <v>10</v>
          </cell>
          <cell r="T728">
            <v>2</v>
          </cell>
          <cell r="AL728">
            <v>1.3451364816150651E-6</v>
          </cell>
          <cell r="CB728" t="str">
            <v>https://docs.google.com/spreadsheets/d/e/2PACX-1vSpkfBpgfuh3VYa9EFn4XoRZGPHc94ZOg1lr6LX01cnFO-XrgKgfbgYGo8r6RbNptJ-cHANcIN0R4a4/pubhtml/sheet?headers=false&amp;gid=0</v>
          </cell>
        </row>
        <row r="729">
          <cell r="D729" t="str">
            <v>Change Research</v>
          </cell>
          <cell r="F729" t="str">
            <v>New Jersey</v>
          </cell>
          <cell r="G729" t="str">
            <v>C</v>
          </cell>
          <cell r="I729">
            <v>43697</v>
          </cell>
          <cell r="J729">
            <v>635</v>
          </cell>
          <cell r="K729" t="str">
            <v>lv</v>
          </cell>
          <cell r="L729">
            <v>26</v>
          </cell>
          <cell r="M729">
            <v>0</v>
          </cell>
          <cell r="N729">
            <v>5</v>
          </cell>
          <cell r="O729">
            <v>12</v>
          </cell>
          <cell r="P729">
            <v>0</v>
          </cell>
          <cell r="Q729">
            <v>21</v>
          </cell>
          <cell r="R729">
            <v>1</v>
          </cell>
          <cell r="S729">
            <v>23</v>
          </cell>
          <cell r="T729">
            <v>1</v>
          </cell>
          <cell r="AL729">
            <v>1.5756394423593945</v>
          </cell>
          <cell r="CB729" t="str">
            <v>https://www.changeresearch.com/new-jersey-poll-august-16-20-2019</v>
          </cell>
        </row>
        <row r="730">
          <cell r="D730" t="str">
            <v>Monmouth University</v>
          </cell>
          <cell r="F730" t="str">
            <v>US</v>
          </cell>
          <cell r="G730" t="str">
            <v>A+</v>
          </cell>
          <cell r="I730">
            <v>43697</v>
          </cell>
          <cell r="J730">
            <v>298</v>
          </cell>
          <cell r="K730" t="str">
            <v>rv</v>
          </cell>
          <cell r="L730">
            <v>19</v>
          </cell>
          <cell r="M730">
            <v>0</v>
          </cell>
          <cell r="N730">
            <v>4</v>
          </cell>
          <cell r="O730">
            <v>4</v>
          </cell>
          <cell r="P730">
            <v>1</v>
          </cell>
          <cell r="Q730">
            <v>20</v>
          </cell>
          <cell r="R730">
            <v>0</v>
          </cell>
          <cell r="S730">
            <v>20</v>
          </cell>
          <cell r="T730">
            <v>3</v>
          </cell>
          <cell r="AL730">
            <v>1.9046599047612679E-2</v>
          </cell>
          <cell r="CB730" t="str">
            <v>https://www.monmouth.edu/polling-institute/documents/monmouthpoll_us_082619.pdf/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43697</v>
          </cell>
          <cell r="J731">
            <v>559</v>
          </cell>
          <cell r="K731" t="str">
            <v>lv</v>
          </cell>
          <cell r="L731">
            <v>22</v>
          </cell>
          <cell r="M731">
            <v>0</v>
          </cell>
          <cell r="N731">
            <v>2</v>
          </cell>
          <cell r="O731">
            <v>7</v>
          </cell>
          <cell r="P731">
            <v>0</v>
          </cell>
          <cell r="Q731">
            <v>19</v>
          </cell>
          <cell r="R731">
            <v>0</v>
          </cell>
          <cell r="S731">
            <v>17</v>
          </cell>
          <cell r="T731">
            <v>1</v>
          </cell>
          <cell r="AL731">
            <v>1.6384407056741176E-5</v>
          </cell>
          <cell r="CB731" t="str">
            <v>https://d25d2506sfb94s.cloudfront.net/cumulus_uploads/document/u4gcv1suy6/econTabReport.pdf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43697</v>
          </cell>
          <cell r="J732">
            <v>1335</v>
          </cell>
          <cell r="K732" t="str">
            <v>rv</v>
          </cell>
          <cell r="L732">
            <v>28</v>
          </cell>
          <cell r="M732">
            <v>0</v>
          </cell>
          <cell r="N732">
            <v>3</v>
          </cell>
          <cell r="O732">
            <v>4</v>
          </cell>
          <cell r="P732">
            <v>1</v>
          </cell>
          <cell r="Q732">
            <v>17</v>
          </cell>
          <cell r="R732">
            <v>1</v>
          </cell>
          <cell r="S732">
            <v>9</v>
          </cell>
          <cell r="T732">
            <v>2</v>
          </cell>
          <cell r="AL732">
            <v>1.3095736915890842E-6</v>
          </cell>
          <cell r="CB732" t="str">
            <v>https://docs.google.com/spreadsheets/d/e/2PACX-1vQ3xkVPbuzVLmkZ3cSkrGQZ49ZufaSgYmxYl3u28SXsei00hlSy-tIrsj3-t-aWh-kApfJDCiGM9MMO/pubhtml/sheet?headers=false&amp;gid=0</v>
          </cell>
        </row>
        <row r="733">
          <cell r="D733" t="str">
            <v>Emerson College</v>
          </cell>
          <cell r="F733" t="str">
            <v>Colorado</v>
          </cell>
          <cell r="G733" t="str">
            <v>B-</v>
          </cell>
          <cell r="I733">
            <v>43696</v>
          </cell>
          <cell r="J733">
            <v>403</v>
          </cell>
          <cell r="K733" t="str">
            <v>lv</v>
          </cell>
          <cell r="L733">
            <v>24.5</v>
          </cell>
          <cell r="M733">
            <v>0</v>
          </cell>
          <cell r="N733">
            <v>2.2999999999999998</v>
          </cell>
          <cell r="O733">
            <v>4.7</v>
          </cell>
          <cell r="P733">
            <v>0.1</v>
          </cell>
          <cell r="Q733">
            <v>25.7</v>
          </cell>
          <cell r="R733">
            <v>0</v>
          </cell>
          <cell r="S733">
            <v>20.399999999999999</v>
          </cell>
          <cell r="T733">
            <v>3.6</v>
          </cell>
          <cell r="AL733">
            <v>1.9939074270831547</v>
          </cell>
          <cell r="CB733" t="str">
            <v>http://emersonpolling.com/2019/08/20/colorado-2020-sanders-biden-and-warren-lead-democratic-field-democrats-look-to-gain-senate-seat/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43696</v>
          </cell>
          <cell r="J734">
            <v>1341</v>
          </cell>
          <cell r="K734" t="str">
            <v>rv</v>
          </cell>
          <cell r="L734">
            <v>27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17</v>
          </cell>
          <cell r="R734">
            <v>1</v>
          </cell>
          <cell r="S734">
            <v>9</v>
          </cell>
          <cell r="T734">
            <v>2</v>
          </cell>
          <cell r="AL734">
            <v>1.2741006365306691E-6</v>
          </cell>
          <cell r="CB734" t="str">
            <v>https://docs.google.com/spreadsheets/d/e/2PACX-1vT6RgR2fUNV_Ft7PmKzRmwVq5R7hL-BxFPlNUv9W5MFPp_gqqbn3lABw511M7ysJVS8HXMxQZCfitnd/pubhtml/sheet?headers=false&amp;gid=0</v>
          </cell>
        </row>
        <row r="735">
          <cell r="D735" t="str">
            <v>Swayable</v>
          </cell>
          <cell r="F735" t="str">
            <v>US</v>
          </cell>
          <cell r="G735">
            <v>0</v>
          </cell>
          <cell r="I735">
            <v>43683</v>
          </cell>
          <cell r="J735">
            <v>1958</v>
          </cell>
          <cell r="K735" t="str">
            <v>lv</v>
          </cell>
          <cell r="L735">
            <v>31</v>
          </cell>
          <cell r="M735">
            <v>0</v>
          </cell>
          <cell r="N735">
            <v>3.2</v>
          </cell>
          <cell r="O735">
            <v>4.5</v>
          </cell>
          <cell r="P735">
            <v>1.1000000000000001</v>
          </cell>
          <cell r="Q735">
            <v>16.8</v>
          </cell>
          <cell r="R735">
            <v>0</v>
          </cell>
          <cell r="S735">
            <v>14.5</v>
          </cell>
          <cell r="T735">
            <v>1.6</v>
          </cell>
          <cell r="AL735">
            <v>9.7043209392684842E-4</v>
          </cell>
          <cell r="CB735" t="str">
            <v>https://swayable.com/insights/primaries2019</v>
          </cell>
        </row>
        <row r="736">
          <cell r="D736" t="str">
            <v>Swayable</v>
          </cell>
          <cell r="F736" t="str">
            <v>US</v>
          </cell>
          <cell r="G736">
            <v>0</v>
          </cell>
          <cell r="I736">
            <v>43683</v>
          </cell>
          <cell r="J736">
            <v>4016</v>
          </cell>
          <cell r="K736" t="str">
            <v>a</v>
          </cell>
          <cell r="L736">
            <v>26.6</v>
          </cell>
          <cell r="M736">
            <v>0</v>
          </cell>
          <cell r="N736">
            <v>2.7</v>
          </cell>
          <cell r="O736">
            <v>3.6</v>
          </cell>
          <cell r="P736">
            <v>1.4</v>
          </cell>
          <cell r="Q736">
            <v>19.600000000000001</v>
          </cell>
          <cell r="R736">
            <v>0</v>
          </cell>
          <cell r="S736">
            <v>12.1</v>
          </cell>
          <cell r="T736">
            <v>2.2000000000000002</v>
          </cell>
          <cell r="AL736">
            <v>0</v>
          </cell>
          <cell r="CB736" t="str">
            <v>https://swayable.com/insights/primaries2019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43695</v>
          </cell>
          <cell r="J737">
            <v>1350</v>
          </cell>
          <cell r="K737" t="str">
            <v>rv</v>
          </cell>
          <cell r="L737">
            <v>26</v>
          </cell>
          <cell r="M737">
            <v>0</v>
          </cell>
          <cell r="N737">
            <v>2</v>
          </cell>
          <cell r="O737">
            <v>4</v>
          </cell>
          <cell r="P737">
            <v>1</v>
          </cell>
          <cell r="Q737">
            <v>17</v>
          </cell>
          <cell r="R737">
            <v>1</v>
          </cell>
          <cell r="S737">
            <v>10</v>
          </cell>
          <cell r="T737">
            <v>2</v>
          </cell>
          <cell r="AL737">
            <v>1.0525382330079689E-6</v>
          </cell>
          <cell r="CB737" t="str">
            <v>https://scottrasmussen.com/3-day-dems-voting-for-trends/</v>
          </cell>
        </row>
        <row r="738">
          <cell r="D738" t="str">
            <v>SSRS</v>
          </cell>
          <cell r="F738" t="str">
            <v>US</v>
          </cell>
          <cell r="G738" t="str">
            <v>A/B</v>
          </cell>
          <cell r="I738">
            <v>43695</v>
          </cell>
          <cell r="J738">
            <v>402</v>
          </cell>
          <cell r="K738" t="str">
            <v>rv</v>
          </cell>
          <cell r="L738">
            <v>29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15</v>
          </cell>
          <cell r="R738">
            <v>1</v>
          </cell>
          <cell r="S738">
            <v>14</v>
          </cell>
          <cell r="T738">
            <v>1</v>
          </cell>
          <cell r="AL738">
            <v>8.6434620859196371E-3</v>
          </cell>
          <cell r="CB738" t="str">
            <v>https://cdn.cnn.com/cnn/2019/images/08/19/rel9a.-.democrats.2020.pdf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43695</v>
          </cell>
          <cell r="J739">
            <v>909</v>
          </cell>
          <cell r="K739" t="str">
            <v>rv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33</v>
          </cell>
          <cell r="T739">
            <v>0</v>
          </cell>
          <cell r="AL739">
            <v>0</v>
          </cell>
          <cell r="CB739" t="str">
            <v>https://scottrasmussen.com/crosstabs-aug-16-18-two-day-totals/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43695</v>
          </cell>
          <cell r="J740">
            <v>909</v>
          </cell>
          <cell r="K740" t="str">
            <v>rv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43</v>
          </cell>
          <cell r="R740">
            <v>0</v>
          </cell>
          <cell r="S740">
            <v>37</v>
          </cell>
          <cell r="T740">
            <v>0</v>
          </cell>
          <cell r="AL740">
            <v>0</v>
          </cell>
          <cell r="CB740" t="str">
            <v>https://scottrasmussen.com/crosstabs-aug-16-18-two-day-totals/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43695</v>
          </cell>
          <cell r="J741">
            <v>909</v>
          </cell>
          <cell r="K741" t="str">
            <v>rv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42</v>
          </cell>
          <cell r="R741">
            <v>0</v>
          </cell>
          <cell r="S741">
            <v>0</v>
          </cell>
          <cell r="T741">
            <v>0</v>
          </cell>
          <cell r="AL741">
            <v>0</v>
          </cell>
          <cell r="CB741" t="str">
            <v>https://scottrasmussen.com/crosstabs-aug-16-18-two-day-totals/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43695</v>
          </cell>
          <cell r="J742">
            <v>909</v>
          </cell>
          <cell r="K742" t="str">
            <v>rv</v>
          </cell>
          <cell r="L742">
            <v>39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41</v>
          </cell>
          <cell r="T742">
            <v>0</v>
          </cell>
          <cell r="AL742">
            <v>0</v>
          </cell>
          <cell r="CB742" t="str">
            <v>https://scottrasmussen.com/crosstabs-aug-16-18-two-day-totals/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43695</v>
          </cell>
          <cell r="J743">
            <v>909</v>
          </cell>
          <cell r="K743" t="str">
            <v>rv</v>
          </cell>
          <cell r="L743">
            <v>42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AL743">
            <v>0</v>
          </cell>
          <cell r="CB743" t="str">
            <v>https://scottrasmussen.com/crosstabs-aug-16-18-two-day-totals/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43695</v>
          </cell>
          <cell r="J744">
            <v>909</v>
          </cell>
          <cell r="K744" t="str">
            <v>rv</v>
          </cell>
          <cell r="L744">
            <v>44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38</v>
          </cell>
          <cell r="R744">
            <v>0</v>
          </cell>
          <cell r="S744">
            <v>0</v>
          </cell>
          <cell r="T744">
            <v>0</v>
          </cell>
          <cell r="AL744">
            <v>0</v>
          </cell>
          <cell r="CB744" t="str">
            <v>https://scottrasmussen.com/crosstabs-aug-16-18-two-day-totals/</v>
          </cell>
        </row>
        <row r="745">
          <cell r="D745" t="str">
            <v>Morning Consult</v>
          </cell>
          <cell r="F745" t="str">
            <v>US</v>
          </cell>
          <cell r="G745" t="str">
            <v>B/C</v>
          </cell>
          <cell r="I745">
            <v>43695</v>
          </cell>
          <cell r="J745">
            <v>17115</v>
          </cell>
          <cell r="K745" t="str">
            <v>lv</v>
          </cell>
          <cell r="L745">
            <v>31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20</v>
          </cell>
          <cell r="R745">
            <v>1</v>
          </cell>
          <cell r="S745">
            <v>15</v>
          </cell>
          <cell r="T745">
            <v>3</v>
          </cell>
          <cell r="AL745">
            <v>1.7740920778950238E-4</v>
          </cell>
          <cell r="CB745" t="str">
            <v>https://morningconsult.com/2020-democratic-primary/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43694</v>
          </cell>
          <cell r="J746">
            <v>1350</v>
          </cell>
          <cell r="K746" t="str">
            <v>rv</v>
          </cell>
          <cell r="L746">
            <v>26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16</v>
          </cell>
          <cell r="R746">
            <v>1</v>
          </cell>
          <cell r="S746">
            <v>11</v>
          </cell>
          <cell r="T746">
            <v>2</v>
          </cell>
          <cell r="AL746">
            <v>1.0240435425247933E-6</v>
          </cell>
          <cell r="CB746" t="str">
            <v>https://scottrasmussen.com/3-day-dems-voting-for-trends/</v>
          </cell>
        </row>
        <row r="747">
          <cell r="D747" t="str">
            <v>Gravis Marketing</v>
          </cell>
          <cell r="F747" t="str">
            <v>Nevada</v>
          </cell>
          <cell r="G747" t="str">
            <v>C+</v>
          </cell>
          <cell r="I747">
            <v>43693</v>
          </cell>
          <cell r="J747">
            <v>382</v>
          </cell>
          <cell r="K747" t="str">
            <v>rv</v>
          </cell>
          <cell r="L747">
            <v>25</v>
          </cell>
          <cell r="M747">
            <v>0</v>
          </cell>
          <cell r="N747">
            <v>3</v>
          </cell>
          <cell r="O747">
            <v>5</v>
          </cell>
          <cell r="P747">
            <v>2</v>
          </cell>
          <cell r="Q747">
            <v>10</v>
          </cell>
          <cell r="R747">
            <v>6</v>
          </cell>
          <cell r="S747">
            <v>15</v>
          </cell>
          <cell r="T747">
            <v>2</v>
          </cell>
          <cell r="AL747">
            <v>1.4307513088153221</v>
          </cell>
          <cell r="CB747" t="str">
            <v>http://orlando-politics.com/wp-content/uploads/2019/08/Nevada-General-and-Democratic-Caucus-August-16-2019.pdf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43693</v>
          </cell>
          <cell r="J748">
            <v>3118</v>
          </cell>
          <cell r="K748" t="str">
            <v>rv</v>
          </cell>
          <cell r="L748">
            <v>29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15</v>
          </cell>
          <cell r="R748">
            <v>1</v>
          </cell>
          <cell r="S748">
            <v>11</v>
          </cell>
          <cell r="T748">
            <v>2</v>
          </cell>
          <cell r="AL748">
            <v>0</v>
          </cell>
          <cell r="CB748" t="str">
            <v>https://docs.google.com/spreadsheets/d/e/2PACX-1vT62_Q_LqzJnHPcihzY-4KloC-pX6nQqloVcb-d1nPkTqknRPNOH2fqPhxASRUGWo1OaK0TxEqzFBdj/pubhtml/sheet?headers=false&amp;gid=0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43693</v>
          </cell>
          <cell r="J749">
            <v>1317</v>
          </cell>
          <cell r="K749" t="str">
            <v>rv</v>
          </cell>
          <cell r="L749">
            <v>27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16</v>
          </cell>
          <cell r="R749">
            <v>1</v>
          </cell>
          <cell r="S749">
            <v>12</v>
          </cell>
          <cell r="T749">
            <v>2</v>
          </cell>
          <cell r="AL749">
            <v>0</v>
          </cell>
          <cell r="CB749" t="str">
            <v>https://docs.google.com/spreadsheets/d/e/2PACX-1vR4u8p1FyRDkBaH5T2lzzPbFSP8EwJwGeeftLnEvqTBHvCKafQSK4ZYmmREfk3FgKak86J6YjTNADHq/pubhtml/sheet?headers=false&amp;gid=0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43692</v>
          </cell>
          <cell r="J750">
            <v>1336</v>
          </cell>
          <cell r="K750" t="str">
            <v>rv</v>
          </cell>
          <cell r="L750">
            <v>28</v>
          </cell>
          <cell r="M750">
            <v>0</v>
          </cell>
          <cell r="N750">
            <v>2</v>
          </cell>
          <cell r="O750">
            <v>3</v>
          </cell>
          <cell r="P750">
            <v>1</v>
          </cell>
          <cell r="Q750">
            <v>14</v>
          </cell>
          <cell r="R750">
            <v>1</v>
          </cell>
          <cell r="S750">
            <v>12</v>
          </cell>
          <cell r="T750">
            <v>3</v>
          </cell>
          <cell r="AL750">
            <v>9.6588224950896476E-7</v>
          </cell>
          <cell r="CB750" t="str">
            <v>https://docs.google.com/spreadsheets/d/e/2PACX-1vSwQ21LM6gfLgTNdctbfauyKqMhCIO0RxhNiIi3G3oPwOS2YF_bgOAZxSIfy_g6CIQi7jKnExKZL6Yl/pubhtml/sheet?headers=false&amp;gid=0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43691</v>
          </cell>
          <cell r="J751">
            <v>1342</v>
          </cell>
          <cell r="K751" t="str">
            <v>rv</v>
          </cell>
          <cell r="L751">
            <v>29</v>
          </cell>
          <cell r="M751">
            <v>0</v>
          </cell>
          <cell r="N751">
            <v>2</v>
          </cell>
          <cell r="O751">
            <v>3</v>
          </cell>
          <cell r="P751">
            <v>1</v>
          </cell>
          <cell r="Q751">
            <v>14</v>
          </cell>
          <cell r="R751">
            <v>1</v>
          </cell>
          <cell r="S751">
            <v>11</v>
          </cell>
          <cell r="T751">
            <v>3</v>
          </cell>
          <cell r="AL751">
            <v>9.4190978826463275E-7</v>
          </cell>
          <cell r="CB751" t="str">
            <v>https://docs.google.com/spreadsheets/d/e/2PACX-1vQk2yljF5Ia5pxnu91watOfDsZDpi0PA-x3gu7iyN28bFg2tGJ42EGwDColF6wT57ge81N_OJxQpldj/pubhtml/sheet?headers=false&amp;gid=0</v>
          </cell>
        </row>
        <row r="752">
          <cell r="D752" t="str">
            <v>Fox News/Beacon Research/Shaw &amp; Co. Research</v>
          </cell>
          <cell r="F752" t="str">
            <v>US</v>
          </cell>
          <cell r="G752" t="str">
            <v>A-</v>
          </cell>
          <cell r="I752">
            <v>43690</v>
          </cell>
          <cell r="J752">
            <v>483</v>
          </cell>
          <cell r="K752" t="str">
            <v>lv</v>
          </cell>
          <cell r="L752">
            <v>31</v>
          </cell>
          <cell r="M752">
            <v>0</v>
          </cell>
          <cell r="N752">
            <v>3</v>
          </cell>
          <cell r="O752">
            <v>3</v>
          </cell>
          <cell r="P752">
            <v>2</v>
          </cell>
          <cell r="Q752">
            <v>10</v>
          </cell>
          <cell r="R752">
            <v>1</v>
          </cell>
          <cell r="S752">
            <v>20</v>
          </cell>
          <cell r="T752">
            <v>3</v>
          </cell>
          <cell r="AL752">
            <v>7.6100515228697827E-3</v>
          </cell>
          <cell r="CB752" t="str">
            <v>https://www.foxnews.com/politics/fox-news-poll-8-15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43690</v>
          </cell>
          <cell r="J753">
            <v>592</v>
          </cell>
          <cell r="K753" t="str">
            <v>lv</v>
          </cell>
          <cell r="L753">
            <v>21</v>
          </cell>
          <cell r="M753">
            <v>0</v>
          </cell>
          <cell r="N753">
            <v>2</v>
          </cell>
          <cell r="O753">
            <v>5</v>
          </cell>
          <cell r="P753">
            <v>1</v>
          </cell>
          <cell r="Q753">
            <v>16</v>
          </cell>
          <cell r="R753">
            <v>1</v>
          </cell>
          <cell r="S753">
            <v>20</v>
          </cell>
          <cell r="T753">
            <v>1</v>
          </cell>
          <cell r="AL753">
            <v>1.5351656087797208E-5</v>
          </cell>
          <cell r="CB753" t="str">
            <v>https://d25d2506sfb94s.cloudfront.net/cumulus_uploads/document/mujbtdyiti/econTabReport.pdf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43690</v>
          </cell>
          <cell r="J754">
            <v>1350</v>
          </cell>
          <cell r="K754" t="str">
            <v>rv</v>
          </cell>
          <cell r="L754">
            <v>28</v>
          </cell>
          <cell r="M754">
            <v>0</v>
          </cell>
          <cell r="N754">
            <v>2</v>
          </cell>
          <cell r="O754">
            <v>3</v>
          </cell>
          <cell r="P754">
            <v>1</v>
          </cell>
          <cell r="Q754">
            <v>15</v>
          </cell>
          <cell r="R754">
            <v>1</v>
          </cell>
          <cell r="S754">
            <v>10</v>
          </cell>
          <cell r="T754">
            <v>2</v>
          </cell>
          <cell r="AL754">
            <v>9.1920097301676538E-7</v>
          </cell>
          <cell r="CB754" t="str">
            <v>https://docs.google.com/spreadsheets/d/e/2PACX-1vRdu6xxpLMi9r7uuEiVEIFaPAKPol47_v7tu8eZD9FpwYnYgEdbSsHOTGeJI7Xr0n39csLXIiX412Eu/pubhtml/sheet?headers=false&amp;gid=0</v>
          </cell>
        </row>
        <row r="755">
          <cell r="D755" t="str">
            <v>Change Research</v>
          </cell>
          <cell r="F755" t="str">
            <v>South Carolina</v>
          </cell>
          <cell r="G755" t="str">
            <v>C</v>
          </cell>
          <cell r="I755">
            <v>43689</v>
          </cell>
          <cell r="J755">
            <v>521</v>
          </cell>
          <cell r="K755" t="str">
            <v>lv</v>
          </cell>
          <cell r="L755">
            <v>36</v>
          </cell>
          <cell r="M755">
            <v>0</v>
          </cell>
          <cell r="N755">
            <v>4</v>
          </cell>
          <cell r="O755">
            <v>5</v>
          </cell>
          <cell r="P755">
            <v>1</v>
          </cell>
          <cell r="Q755">
            <v>16</v>
          </cell>
          <cell r="R755">
            <v>1</v>
          </cell>
          <cell r="S755">
            <v>17</v>
          </cell>
          <cell r="T755">
            <v>1</v>
          </cell>
          <cell r="AL755">
            <v>6.5590625117770704E-3</v>
          </cell>
          <cell r="CB755" t="str">
            <v>https://www.postandcourier.com/politics/biden-keeps-large-lead-in-sc-s-democratic-presidential-primary/article_d5064164-be11-11e9-8de3-03c1577ccfa6.html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43689</v>
          </cell>
          <cell r="J756">
            <v>1346</v>
          </cell>
          <cell r="K756" t="str">
            <v>rv</v>
          </cell>
          <cell r="L756">
            <v>30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16</v>
          </cell>
          <cell r="R756">
            <v>1</v>
          </cell>
          <cell r="S756">
            <v>10</v>
          </cell>
          <cell r="T756">
            <v>2</v>
          </cell>
          <cell r="AL756">
            <v>8.9409864708933075E-7</v>
          </cell>
          <cell r="CB756" t="str">
            <v>https://docs.google.com/spreadsheets/d/e/2PACX-1vQvPtDcv8S1TFz2d1vllhlybZUVkn55iWj9EFixFO6V6aMsESwAnHclB0xW6aDK8-icNduc9c5eYf3_/pubhtml/sheet?headers=false&amp;gid=0</v>
          </cell>
        </row>
        <row r="757">
          <cell r="D757" t="str">
            <v>Change Research</v>
          </cell>
          <cell r="F757" t="str">
            <v>Iowa</v>
          </cell>
          <cell r="G757" t="str">
            <v>C</v>
          </cell>
          <cell r="I757">
            <v>43688</v>
          </cell>
          <cell r="J757">
            <v>621</v>
          </cell>
          <cell r="K757" t="str">
            <v>lv</v>
          </cell>
          <cell r="L757">
            <v>17</v>
          </cell>
          <cell r="M757">
            <v>0</v>
          </cell>
          <cell r="N757">
            <v>3</v>
          </cell>
          <cell r="O757">
            <v>13</v>
          </cell>
          <cell r="P757">
            <v>2</v>
          </cell>
          <cell r="Q757">
            <v>17</v>
          </cell>
          <cell r="R757">
            <v>2</v>
          </cell>
          <cell r="S757">
            <v>28</v>
          </cell>
          <cell r="T757">
            <v>1</v>
          </cell>
          <cell r="AL757">
            <v>5.5774362455294373E-2</v>
          </cell>
          <cell r="CB757" t="str">
            <v>https://www.changeresearch.com/iowa-poll-august-9-11-2019</v>
          </cell>
        </row>
        <row r="758">
          <cell r="D758" t="str">
            <v>Change Research</v>
          </cell>
          <cell r="F758" t="str">
            <v>Wisconsin</v>
          </cell>
          <cell r="G758" t="str">
            <v>C</v>
          </cell>
          <cell r="I758">
            <v>43688</v>
          </cell>
          <cell r="J758">
            <v>626</v>
          </cell>
          <cell r="K758" t="str">
            <v>lv</v>
          </cell>
          <cell r="L758">
            <v>20</v>
          </cell>
          <cell r="M758">
            <v>0</v>
          </cell>
          <cell r="N758">
            <v>1</v>
          </cell>
          <cell r="O758">
            <v>9</v>
          </cell>
          <cell r="P758">
            <v>2</v>
          </cell>
          <cell r="Q758">
            <v>24</v>
          </cell>
          <cell r="R758">
            <v>1</v>
          </cell>
          <cell r="S758">
            <v>29</v>
          </cell>
          <cell r="T758">
            <v>2</v>
          </cell>
          <cell r="AL758">
            <v>0.1887794601374625</v>
          </cell>
          <cell r="CB758" t="str">
            <v>https://crooked.com/articles/pollercoaster-2020-wisconsin/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43688</v>
          </cell>
          <cell r="J759">
            <v>17117</v>
          </cell>
          <cell r="K759" t="str">
            <v>lv</v>
          </cell>
          <cell r="L759">
            <v>33</v>
          </cell>
          <cell r="M759">
            <v>0</v>
          </cell>
          <cell r="N759">
            <v>3</v>
          </cell>
          <cell r="O759">
            <v>5</v>
          </cell>
          <cell r="P759">
            <v>1</v>
          </cell>
          <cell r="Q759">
            <v>20</v>
          </cell>
          <cell r="R759">
            <v>1</v>
          </cell>
          <cell r="S759">
            <v>14</v>
          </cell>
          <cell r="T759">
            <v>2</v>
          </cell>
          <cell r="AL759">
            <v>1.5828881900312454E-4</v>
          </cell>
          <cell r="CB759" t="str">
            <v>https://morningconsult.com/2020-democratic-primary/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43688</v>
          </cell>
          <cell r="J760">
            <v>1350</v>
          </cell>
          <cell r="K760" t="str">
            <v>rv</v>
          </cell>
          <cell r="L760">
            <v>30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9</v>
          </cell>
          <cell r="T760">
            <v>2</v>
          </cell>
          <cell r="AL760">
            <v>8.3504991814728968E-7</v>
          </cell>
          <cell r="CB760" t="str">
            <v>https://scottrasmussen.com/3-day-dems-voting-for-trends/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43687</v>
          </cell>
          <cell r="J761">
            <v>451</v>
          </cell>
          <cell r="K761" t="str">
            <v>rv</v>
          </cell>
          <cell r="L761">
            <v>31</v>
          </cell>
          <cell r="M761">
            <v>0</v>
          </cell>
          <cell r="N761">
            <v>1</v>
          </cell>
          <cell r="O761">
            <v>4</v>
          </cell>
          <cell r="P761">
            <v>2</v>
          </cell>
          <cell r="Q761">
            <v>16</v>
          </cell>
          <cell r="R761">
            <v>1</v>
          </cell>
          <cell r="S761">
            <v>10</v>
          </cell>
          <cell r="T761">
            <v>1</v>
          </cell>
          <cell r="AL761">
            <v>0</v>
          </cell>
          <cell r="CB761" t="str">
            <v>https://thehill.com/hilltv/what-americas-thinking/457430-biden-sanders-warren-support-dips-in-new-poll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43687</v>
          </cell>
          <cell r="J762">
            <v>1350</v>
          </cell>
          <cell r="K762" t="str">
            <v>rv</v>
          </cell>
          <cell r="L762">
            <v>31</v>
          </cell>
          <cell r="M762">
            <v>0</v>
          </cell>
          <cell r="N762">
            <v>2</v>
          </cell>
          <cell r="O762">
            <v>5</v>
          </cell>
          <cell r="P762">
            <v>1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0</v>
          </cell>
          <cell r="CB762" t="str">
            <v>https://scottrasmussen.com/3-day-dems-voting-for-trends/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43686</v>
          </cell>
          <cell r="J763">
            <v>3088</v>
          </cell>
          <cell r="K763" t="str">
            <v>rv</v>
          </cell>
          <cell r="L763">
            <v>28</v>
          </cell>
          <cell r="M763">
            <v>0</v>
          </cell>
          <cell r="N763">
            <v>3</v>
          </cell>
          <cell r="O763">
            <v>3</v>
          </cell>
          <cell r="P763">
            <v>1</v>
          </cell>
          <cell r="Q763">
            <v>16</v>
          </cell>
          <cell r="R763">
            <v>1</v>
          </cell>
          <cell r="S763">
            <v>10</v>
          </cell>
          <cell r="T763">
            <v>1</v>
          </cell>
          <cell r="AL763">
            <v>1.0011925751208808E-6</v>
          </cell>
          <cell r="CB763" t="str">
            <v>https://docs.google.com/spreadsheets/d/e/2PACX-1vT-hjbkb0DH44WP2BkHSrTPVvzppzW_aeB1ZqfWP8kziPF5aZGL94tB8jNTCCv1ndWT8X69H6MT6is2/pubhtml/sheet?headers=false&amp;gid=0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43686</v>
          </cell>
          <cell r="J764">
            <v>1318</v>
          </cell>
          <cell r="K764" t="str">
            <v>rv</v>
          </cell>
          <cell r="L764">
            <v>29</v>
          </cell>
          <cell r="M764">
            <v>0</v>
          </cell>
          <cell r="N764">
            <v>3</v>
          </cell>
          <cell r="O764">
            <v>4</v>
          </cell>
          <cell r="P764">
            <v>1</v>
          </cell>
          <cell r="Q764">
            <v>15</v>
          </cell>
          <cell r="R764">
            <v>1</v>
          </cell>
          <cell r="S764">
            <v>8</v>
          </cell>
          <cell r="T764">
            <v>1</v>
          </cell>
          <cell r="AL764">
            <v>0</v>
          </cell>
          <cell r="CB764" t="str">
            <v>https://docs.google.com/spreadsheets/d/e/2PACX-1vQc3FmUpQRO92VtUBe1VNODic_Huv9l3SHwAZIFvRbksbBQYAu4LaOeGTKUPghZ1trAANehATUkImk8/pubhtml/sheet?headers=false&amp;gid=0</v>
          </cell>
        </row>
        <row r="765">
          <cell r="D765" t="str">
            <v>Change Research</v>
          </cell>
          <cell r="F765" t="str">
            <v>Nevada</v>
          </cell>
          <cell r="G765" t="str">
            <v>C</v>
          </cell>
          <cell r="I765">
            <v>43685</v>
          </cell>
          <cell r="J765">
            <v>439</v>
          </cell>
          <cell r="K765" t="str">
            <v>lv</v>
          </cell>
          <cell r="L765">
            <v>26</v>
          </cell>
          <cell r="M765">
            <v>0</v>
          </cell>
          <cell r="N765">
            <v>0</v>
          </cell>
          <cell r="O765">
            <v>7</v>
          </cell>
          <cell r="P765">
            <v>1</v>
          </cell>
          <cell r="Q765">
            <v>22</v>
          </cell>
          <cell r="R765">
            <v>3</v>
          </cell>
          <cell r="S765">
            <v>23</v>
          </cell>
          <cell r="T765">
            <v>1</v>
          </cell>
          <cell r="AL765">
            <v>1.2997312666505545</v>
          </cell>
          <cell r="CB765" t="str">
            <v>https://www.changeresearch.com/nevada-poll-august-2-8-2019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43685</v>
          </cell>
          <cell r="J766">
            <v>1316</v>
          </cell>
          <cell r="K766" t="str">
            <v>rv</v>
          </cell>
          <cell r="L766">
            <v>27</v>
          </cell>
          <cell r="M766">
            <v>0</v>
          </cell>
          <cell r="N766">
            <v>3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9</v>
          </cell>
          <cell r="T766">
            <v>1</v>
          </cell>
          <cell r="AL766">
            <v>7.6544144703001865E-7</v>
          </cell>
          <cell r="CB766" t="str">
            <v>https://docs.google.com/spreadsheets/d/e/2PACX-1vTUihhcVuK6hILjjt6Yw4lyXSz4XYo4RRuSW4dba49_exGeWkL1tSBd_tfMTZzR_DMeJ2hm0dvxzxKP/pubhtml/sheet?headers=false&amp;gid=0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43684</v>
          </cell>
          <cell r="J767">
            <v>1319</v>
          </cell>
          <cell r="K767" t="str">
            <v>rv</v>
          </cell>
          <cell r="L767">
            <v>25</v>
          </cell>
          <cell r="M767">
            <v>0</v>
          </cell>
          <cell r="N767">
            <v>3</v>
          </cell>
          <cell r="O767">
            <v>4</v>
          </cell>
          <cell r="P767">
            <v>1</v>
          </cell>
          <cell r="Q767">
            <v>17</v>
          </cell>
          <cell r="R767">
            <v>1</v>
          </cell>
          <cell r="S767">
            <v>11</v>
          </cell>
          <cell r="T767">
            <v>1</v>
          </cell>
          <cell r="AL767">
            <v>7.4693622408981927E-7</v>
          </cell>
          <cell r="CB767" t="str">
            <v>https://docs.google.com/spreadsheets/d/e/2PACX-1vT8Q4jaJVZrQsNMpFYM-g9TSQJNVZCqLVfmHRfAfjS2uGcw0SGKM_dYje9wkJJk0AxJleCvo0bckVuF/pubhtml/sheet?headers=false&amp;gid=0</v>
          </cell>
        </row>
        <row r="768">
          <cell r="D768" t="str">
            <v>Gravis Marketing</v>
          </cell>
          <cell r="F768" t="str">
            <v>New Hampshire</v>
          </cell>
          <cell r="G768" t="str">
            <v>C+</v>
          </cell>
          <cell r="I768">
            <v>43683</v>
          </cell>
          <cell r="J768">
            <v>250</v>
          </cell>
          <cell r="K768" t="str">
            <v>lv</v>
          </cell>
          <cell r="L768">
            <v>15</v>
          </cell>
          <cell r="M768">
            <v>0</v>
          </cell>
          <cell r="N768">
            <v>0</v>
          </cell>
          <cell r="O768">
            <v>8</v>
          </cell>
          <cell r="P768">
            <v>4</v>
          </cell>
          <cell r="Q768">
            <v>21</v>
          </cell>
          <cell r="R768">
            <v>4</v>
          </cell>
          <cell r="S768">
            <v>12</v>
          </cell>
          <cell r="T768">
            <v>4</v>
          </cell>
          <cell r="AL768">
            <v>1.2678192349415101</v>
          </cell>
          <cell r="CB768" t="str">
            <v>http://orlando-politics.com/wp-content/uploads/2019/08/New-Hampshire-August-8-2019-v2.pdf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43683</v>
          </cell>
          <cell r="J769">
            <v>573</v>
          </cell>
          <cell r="K769" t="str">
            <v>lv</v>
          </cell>
          <cell r="L769">
            <v>22</v>
          </cell>
          <cell r="M769">
            <v>0</v>
          </cell>
          <cell r="N769">
            <v>1</v>
          </cell>
          <cell r="O769">
            <v>8</v>
          </cell>
          <cell r="P769">
            <v>0</v>
          </cell>
          <cell r="Q769">
            <v>13</v>
          </cell>
          <cell r="R769">
            <v>1</v>
          </cell>
          <cell r="S769">
            <v>16</v>
          </cell>
          <cell r="T769">
            <v>2</v>
          </cell>
          <cell r="AL769">
            <v>1.3872150827109722E-5</v>
          </cell>
          <cell r="CB769" t="str">
            <v>https://d25d2506sfb94s.cloudfront.net/cumulus_uploads/document/7jv630mjdk/econTabReport.pdf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43683</v>
          </cell>
          <cell r="J770">
            <v>1319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3</v>
          </cell>
          <cell r="P770">
            <v>1</v>
          </cell>
          <cell r="Q770">
            <v>17</v>
          </cell>
          <cell r="R770">
            <v>1</v>
          </cell>
          <cell r="S770">
            <v>11</v>
          </cell>
          <cell r="T770">
            <v>1</v>
          </cell>
          <cell r="AL770">
            <v>7.2833565254184234E-7</v>
          </cell>
          <cell r="CB770" t="str">
            <v>https://docs.google.com/spreadsheets/d/e/2PACX-1vQ_BOdzRDxC7dcvuFr9bmczzMkVKAAAUh3t87P7JTErNX6ULAFQC3NXm2h_vXU75A8x6ejgbIcIcnj8/pubhtml/sheet?headers=false&amp;gid=0</v>
          </cell>
        </row>
        <row r="771">
          <cell r="D771" t="str">
            <v>SurveyUSA</v>
          </cell>
          <cell r="F771" t="str">
            <v>North Carolina</v>
          </cell>
          <cell r="G771" t="str">
            <v>A</v>
          </cell>
          <cell r="I771">
            <v>43682</v>
          </cell>
          <cell r="J771">
            <v>534</v>
          </cell>
          <cell r="K771" t="str">
            <v>lv</v>
          </cell>
          <cell r="L771">
            <v>36</v>
          </cell>
          <cell r="M771">
            <v>0</v>
          </cell>
          <cell r="N771">
            <v>1</v>
          </cell>
          <cell r="O771">
            <v>5</v>
          </cell>
          <cell r="P771">
            <v>0</v>
          </cell>
          <cell r="Q771">
            <v>15</v>
          </cell>
          <cell r="R771">
            <v>0</v>
          </cell>
          <cell r="S771">
            <v>13</v>
          </cell>
          <cell r="T771">
            <v>1</v>
          </cell>
          <cell r="AL771">
            <v>0.6068455143858168</v>
          </cell>
          <cell r="CB771" t="str">
            <v>http://www.surveyusa.com/client/PollReport.aspx?g=29ae3168-9e12-474f-a207-f9a662509d55</v>
          </cell>
        </row>
        <row r="772">
          <cell r="D772" t="str">
            <v>SurveyUSA</v>
          </cell>
          <cell r="F772" t="str">
            <v>California</v>
          </cell>
          <cell r="G772" t="str">
            <v>A</v>
          </cell>
          <cell r="I772">
            <v>43682</v>
          </cell>
          <cell r="J772">
            <v>528</v>
          </cell>
          <cell r="K772" t="str">
            <v>lv</v>
          </cell>
          <cell r="L772">
            <v>25</v>
          </cell>
          <cell r="M772">
            <v>0</v>
          </cell>
          <cell r="N772">
            <v>1</v>
          </cell>
          <cell r="O772">
            <v>6</v>
          </cell>
          <cell r="P772">
            <v>0</v>
          </cell>
          <cell r="Q772">
            <v>18</v>
          </cell>
          <cell r="R772">
            <v>0</v>
          </cell>
          <cell r="S772">
            <v>21</v>
          </cell>
          <cell r="T772">
            <v>1</v>
          </cell>
          <cell r="AL772">
            <v>1.4064386236316636E-2</v>
          </cell>
          <cell r="CB772" t="str">
            <v>http://www.surveyusa.com/client/PollReport.aspx?g=949b0f46-a4a4-4480-b675-711e9d6fd657</v>
          </cell>
        </row>
        <row r="773">
          <cell r="D773" t="str">
            <v>SurveyUSA</v>
          </cell>
          <cell r="F773" t="str">
            <v>US</v>
          </cell>
          <cell r="G773" t="str">
            <v>A</v>
          </cell>
          <cell r="I773">
            <v>43682</v>
          </cell>
          <cell r="J773">
            <v>999</v>
          </cell>
          <cell r="K773" t="str">
            <v>lv</v>
          </cell>
          <cell r="L773">
            <v>33</v>
          </cell>
          <cell r="M773">
            <v>0</v>
          </cell>
          <cell r="N773">
            <v>1</v>
          </cell>
          <cell r="O773">
            <v>8</v>
          </cell>
          <cell r="P773">
            <v>1</v>
          </cell>
          <cell r="Q773">
            <v>20</v>
          </cell>
          <cell r="R773">
            <v>0</v>
          </cell>
          <cell r="S773">
            <v>19</v>
          </cell>
          <cell r="T773">
            <v>0</v>
          </cell>
          <cell r="AL773">
            <v>2.0100287606721348E-2</v>
          </cell>
          <cell r="CB773" t="str">
            <v>http://www.surveyusa.com/client/PollReport.aspx?g=1736552c-4e9a-461e-ba78-2cc6729082fd</v>
          </cell>
        </row>
        <row r="774">
          <cell r="D774" t="str">
            <v>Ipsos</v>
          </cell>
          <cell r="F774" t="str">
            <v>US</v>
          </cell>
          <cell r="G774" t="str">
            <v>B+</v>
          </cell>
          <cell r="I774">
            <v>43682</v>
          </cell>
          <cell r="J774">
            <v>1023</v>
          </cell>
          <cell r="K774" t="str">
            <v>rv</v>
          </cell>
          <cell r="L774">
            <v>25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20</v>
          </cell>
          <cell r="R774">
            <v>0</v>
          </cell>
          <cell r="S774">
            <v>10</v>
          </cell>
          <cell r="T774">
            <v>2</v>
          </cell>
          <cell r="AL774">
            <v>1.0156806000166884E-4</v>
          </cell>
          <cell r="CB774" t="str">
            <v>https://www.ipsos.com/sites/default/files/ct/news/documents/2019-08/topline_reuters_democratic_horserace_08_06_2019.pdf</v>
          </cell>
        </row>
        <row r="775">
          <cell r="D775" t="str">
            <v>Quinnipiac University</v>
          </cell>
          <cell r="F775" t="str">
            <v>US</v>
          </cell>
          <cell r="G775" t="str">
            <v>A</v>
          </cell>
          <cell r="I775">
            <v>43682</v>
          </cell>
          <cell r="J775">
            <v>807</v>
          </cell>
          <cell r="K775" t="str">
            <v>rv</v>
          </cell>
          <cell r="L775">
            <v>32</v>
          </cell>
          <cell r="M775">
            <v>0</v>
          </cell>
          <cell r="N775">
            <v>2</v>
          </cell>
          <cell r="O775">
            <v>5</v>
          </cell>
          <cell r="P775">
            <v>1</v>
          </cell>
          <cell r="Q775">
            <v>14</v>
          </cell>
          <cell r="R775">
            <v>0</v>
          </cell>
          <cell r="S775">
            <v>21</v>
          </cell>
          <cell r="T775">
            <v>1</v>
          </cell>
          <cell r="AL775">
            <v>3.2183166024368037E-3</v>
          </cell>
          <cell r="CB775" t="str">
            <v>https://poll.qu.edu/national/release-detail?ReleaseID=3637</v>
          </cell>
        </row>
        <row r="776">
          <cell r="D776" t="str">
            <v>Ipsos</v>
          </cell>
          <cell r="F776" t="str">
            <v>US</v>
          </cell>
          <cell r="G776" t="str">
            <v>B+</v>
          </cell>
          <cell r="I776">
            <v>43682</v>
          </cell>
          <cell r="J776">
            <v>1258</v>
          </cell>
          <cell r="K776" t="str">
            <v>a</v>
          </cell>
          <cell r="L776">
            <v>22.4</v>
          </cell>
          <cell r="M776">
            <v>0</v>
          </cell>
          <cell r="N776">
            <v>2.6</v>
          </cell>
          <cell r="O776">
            <v>3.9</v>
          </cell>
          <cell r="P776">
            <v>0.7</v>
          </cell>
          <cell r="Q776">
            <v>18.399999999999999</v>
          </cell>
          <cell r="R776">
            <v>0.3</v>
          </cell>
          <cell r="S776">
            <v>8.6999999999999993</v>
          </cell>
          <cell r="T776">
            <v>2.1</v>
          </cell>
          <cell r="AL776">
            <v>0</v>
          </cell>
          <cell r="CB776" t="str">
            <v>https://graphics.reuters.com/USA-ELECTION-POLL/0100B05G09P/index.html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43682</v>
          </cell>
          <cell r="J777">
            <v>1339</v>
          </cell>
          <cell r="K777" t="str">
            <v>rv</v>
          </cell>
          <cell r="L777">
            <v>27</v>
          </cell>
          <cell r="M777">
            <v>0</v>
          </cell>
          <cell r="N777">
            <v>3</v>
          </cell>
          <cell r="O777">
            <v>2</v>
          </cell>
          <cell r="P777">
            <v>1</v>
          </cell>
          <cell r="Q777">
            <v>16</v>
          </cell>
          <cell r="R777">
            <v>1</v>
          </cell>
          <cell r="S777">
            <v>11</v>
          </cell>
          <cell r="T777">
            <v>2</v>
          </cell>
          <cell r="AL777">
            <v>7.1454372515101391E-7</v>
          </cell>
          <cell r="CB777" t="str">
            <v>https://docs.google.com/spreadsheets/d/e/2PACX-1vSVetctSpLRFECuXGpU24Zq51Cp_Tzy1pCpjuC4f_oWXSkrANdxYTuuNnEcYylhpAx6sEz0alWBslzT/pubhtml/sheet?headers=false&amp;gid=0</v>
          </cell>
        </row>
        <row r="778">
          <cell r="D778" t="str">
            <v>Pew Research Center</v>
          </cell>
          <cell r="F778" t="str">
            <v>US</v>
          </cell>
          <cell r="G778" t="str">
            <v>B/C</v>
          </cell>
          <cell r="I778">
            <v>43681</v>
          </cell>
          <cell r="J778">
            <v>1757</v>
          </cell>
          <cell r="K778" t="str">
            <v>rv</v>
          </cell>
          <cell r="L778">
            <v>26</v>
          </cell>
          <cell r="M778">
            <v>0</v>
          </cell>
          <cell r="N778">
            <v>1</v>
          </cell>
          <cell r="O778">
            <v>5</v>
          </cell>
          <cell r="P778">
            <v>1</v>
          </cell>
          <cell r="Q778">
            <v>12</v>
          </cell>
          <cell r="R778">
            <v>0</v>
          </cell>
          <cell r="S778">
            <v>16</v>
          </cell>
          <cell r="T778">
            <v>1</v>
          </cell>
          <cell r="AL778">
            <v>0.10141396462737326</v>
          </cell>
          <cell r="CB778" t="str">
            <v>https://www.people-press.org/wp-content/uploads/sites/4/2019/08/PP_2019.08.16_Trump-and-the-Democratic-Primary_FINAL.pdf</v>
          </cell>
        </row>
        <row r="779">
          <cell r="D779" t="str">
            <v>Public Policy Polling</v>
          </cell>
          <cell r="F779" t="str">
            <v>US</v>
          </cell>
          <cell r="G779" t="str">
            <v>B</v>
          </cell>
          <cell r="I779">
            <v>43681</v>
          </cell>
          <cell r="J779">
            <v>588</v>
          </cell>
          <cell r="K779" t="str">
            <v>v</v>
          </cell>
          <cell r="L779">
            <v>36</v>
          </cell>
          <cell r="M779">
            <v>0</v>
          </cell>
          <cell r="N779">
            <v>4</v>
          </cell>
          <cell r="O779">
            <v>4</v>
          </cell>
          <cell r="P779">
            <v>2</v>
          </cell>
          <cell r="Q779">
            <v>12</v>
          </cell>
          <cell r="R779">
            <v>0</v>
          </cell>
          <cell r="S779">
            <v>13</v>
          </cell>
          <cell r="T779">
            <v>2</v>
          </cell>
          <cell r="AL779">
            <v>2.3337446396874633</v>
          </cell>
          <cell r="CB779" t="str">
            <v>https://www.publicpolicypolling.com/wp-content/uploads/2019/08/NationalPollMemoAugust2019.pdf</v>
          </cell>
        </row>
        <row r="780">
          <cell r="D780" t="str">
            <v>Change Research</v>
          </cell>
          <cell r="F780" t="str">
            <v>US</v>
          </cell>
          <cell r="G780" t="str">
            <v>C</v>
          </cell>
          <cell r="I780">
            <v>43681</v>
          </cell>
          <cell r="J780">
            <v>1450</v>
          </cell>
          <cell r="K780" t="str">
            <v>lv</v>
          </cell>
          <cell r="L780">
            <v>23</v>
          </cell>
          <cell r="M780">
            <v>0</v>
          </cell>
          <cell r="N780">
            <v>2</v>
          </cell>
          <cell r="O780">
            <v>9</v>
          </cell>
          <cell r="P780">
            <v>1</v>
          </cell>
          <cell r="Q780">
            <v>23</v>
          </cell>
          <cell r="R780">
            <v>0</v>
          </cell>
          <cell r="S780">
            <v>26</v>
          </cell>
          <cell r="T780">
            <v>2</v>
          </cell>
          <cell r="AL780">
            <v>3.0950075224567154E-2</v>
          </cell>
          <cell r="CB780" t="str">
            <v>https://www.changeresearch.com/post-debate-poll-august-2-4-2019</v>
          </cell>
        </row>
        <row r="781">
          <cell r="D781" t="str">
            <v>Monmouth University</v>
          </cell>
          <cell r="F781" t="str">
            <v>Iowa</v>
          </cell>
          <cell r="G781" t="str">
            <v>A+</v>
          </cell>
          <cell r="I781">
            <v>43681</v>
          </cell>
          <cell r="J781">
            <v>401</v>
          </cell>
          <cell r="K781" t="str">
            <v>lv</v>
          </cell>
          <cell r="L781">
            <v>28</v>
          </cell>
          <cell r="M781">
            <v>0</v>
          </cell>
          <cell r="N781">
            <v>1</v>
          </cell>
          <cell r="O781">
            <v>8</v>
          </cell>
          <cell r="P781">
            <v>3</v>
          </cell>
          <cell r="Q781">
            <v>9</v>
          </cell>
          <cell r="R781">
            <v>3</v>
          </cell>
          <cell r="S781">
            <v>19</v>
          </cell>
          <cell r="T781">
            <v>2</v>
          </cell>
          <cell r="AL781">
            <v>1.4661211974200878E-2</v>
          </cell>
          <cell r="CB781" t="str">
            <v>https://www.monmouth.edu/polling-institute/documents/monmouthpoll_ia_080819.pdf/</v>
          </cell>
        </row>
        <row r="782">
          <cell r="D782" t="str">
            <v>Franklin &amp; Marshall College</v>
          </cell>
          <cell r="F782" t="str">
            <v>Pennsylvania</v>
          </cell>
          <cell r="G782" t="str">
            <v>B/C</v>
          </cell>
          <cell r="I782">
            <v>43681</v>
          </cell>
          <cell r="J782">
            <v>295</v>
          </cell>
          <cell r="K782" t="str">
            <v>rv</v>
          </cell>
          <cell r="L782">
            <v>28</v>
          </cell>
          <cell r="M782">
            <v>0</v>
          </cell>
          <cell r="N782">
            <v>2</v>
          </cell>
          <cell r="O782">
            <v>6</v>
          </cell>
          <cell r="P782">
            <v>0</v>
          </cell>
          <cell r="Q782">
            <v>12</v>
          </cell>
          <cell r="R782">
            <v>0</v>
          </cell>
          <cell r="S782">
            <v>21</v>
          </cell>
          <cell r="T782">
            <v>0</v>
          </cell>
          <cell r="AL782">
            <v>4.4573652336946309E-2</v>
          </cell>
          <cell r="CB782" t="str">
            <v>https://www.fandm.edu/uploads/files/366978281722999151-f-m-poll-release-august-2019.pdf</v>
          </cell>
        </row>
        <row r="783">
          <cell r="D783" t="str">
            <v>University of Texas at Tyler</v>
          </cell>
          <cell r="F783" t="str">
            <v>Texas</v>
          </cell>
          <cell r="G783" t="str">
            <v>B/C</v>
          </cell>
          <cell r="I783">
            <v>43681</v>
          </cell>
          <cell r="J783">
            <v>534</v>
          </cell>
          <cell r="K783" t="str">
            <v>rv</v>
          </cell>
          <cell r="L783">
            <v>23.6</v>
          </cell>
          <cell r="M783">
            <v>0</v>
          </cell>
          <cell r="N783">
            <v>2</v>
          </cell>
          <cell r="O783">
            <v>4.5</v>
          </cell>
          <cell r="P783">
            <v>0.3</v>
          </cell>
          <cell r="Q783">
            <v>17.600000000000001</v>
          </cell>
          <cell r="R783">
            <v>0.8</v>
          </cell>
          <cell r="S783">
            <v>10.1</v>
          </cell>
          <cell r="T783">
            <v>1.8</v>
          </cell>
          <cell r="AL783">
            <v>1.373270354664425E-2</v>
          </cell>
          <cell r="CB783" t="str">
            <v>https://www.uttyler.edu/politicalscience/files/pollingcenter/postdebatesummary.pdf</v>
          </cell>
        </row>
        <row r="784">
          <cell r="D784" t="str">
            <v>Suffolk University</v>
          </cell>
          <cell r="F784" t="str">
            <v>New Hampshire</v>
          </cell>
          <cell r="G784" t="str">
            <v>A-</v>
          </cell>
          <cell r="I784">
            <v>43681</v>
          </cell>
          <cell r="J784">
            <v>500</v>
          </cell>
          <cell r="K784" t="str">
            <v>lv</v>
          </cell>
          <cell r="L784">
            <v>21.4</v>
          </cell>
          <cell r="M784">
            <v>0</v>
          </cell>
          <cell r="N784">
            <v>1.4</v>
          </cell>
          <cell r="O784">
            <v>5.8</v>
          </cell>
          <cell r="P784">
            <v>0.8</v>
          </cell>
          <cell r="Q784">
            <v>16.8</v>
          </cell>
          <cell r="R784">
            <v>0.6</v>
          </cell>
          <cell r="S784">
            <v>13.6</v>
          </cell>
          <cell r="T784">
            <v>1.4</v>
          </cell>
          <cell r="AL784">
            <v>3.8029615824609593E-3</v>
          </cell>
          <cell r="CB784" t="str">
            <v>https://www.suffolk.edu/-/media/suffolk/documents/academics/research-at-suffolk/suprc/polls/new-hampshire/2019/8_6_2019_marginals_pdftxt.pdf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43681</v>
          </cell>
          <cell r="J785">
            <v>9845</v>
          </cell>
          <cell r="K785" t="str">
            <v>lv</v>
          </cell>
          <cell r="L785">
            <v>33</v>
          </cell>
          <cell r="M785">
            <v>0</v>
          </cell>
          <cell r="N785">
            <v>3</v>
          </cell>
          <cell r="O785">
            <v>6</v>
          </cell>
          <cell r="P785">
            <v>1</v>
          </cell>
          <cell r="Q785">
            <v>19</v>
          </cell>
          <cell r="R785">
            <v>1</v>
          </cell>
          <cell r="S785">
            <v>15</v>
          </cell>
          <cell r="T785">
            <v>2</v>
          </cell>
          <cell r="AL785">
            <v>1.1366504108269493E-4</v>
          </cell>
          <cell r="CB785" t="str">
            <v>https://morningconsult.com/2020-democratic-primary/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43681</v>
          </cell>
          <cell r="J786">
            <v>1350</v>
          </cell>
          <cell r="K786" t="str">
            <v>rv</v>
          </cell>
          <cell r="L786">
            <v>28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14</v>
          </cell>
          <cell r="R786">
            <v>1</v>
          </cell>
          <cell r="S786">
            <v>9</v>
          </cell>
          <cell r="T786">
            <v>2</v>
          </cell>
          <cell r="AL786">
            <v>6.8517552365782883E-7</v>
          </cell>
          <cell r="CB786" t="str">
            <v>https://scottrasmussen.com/3-day-dems-voting-for-trends/</v>
          </cell>
        </row>
        <row r="787">
          <cell r="D787" t="str">
            <v>Emerson College</v>
          </cell>
          <cell r="F787" t="str">
            <v>Texas</v>
          </cell>
          <cell r="G787" t="str">
            <v>B-</v>
          </cell>
          <cell r="I787">
            <v>43680</v>
          </cell>
          <cell r="J787">
            <v>400</v>
          </cell>
          <cell r="K787" t="str">
            <v>lv</v>
          </cell>
          <cell r="L787">
            <v>27.7</v>
          </cell>
          <cell r="M787">
            <v>0</v>
          </cell>
          <cell r="N787">
            <v>1.6</v>
          </cell>
          <cell r="O787">
            <v>7.2</v>
          </cell>
          <cell r="P787">
            <v>0.2</v>
          </cell>
          <cell r="Q787">
            <v>15.7</v>
          </cell>
          <cell r="R787">
            <v>0.4</v>
          </cell>
          <cell r="S787">
            <v>13.7</v>
          </cell>
          <cell r="T787">
            <v>3.1</v>
          </cell>
          <cell r="AL787">
            <v>1.8531020311280275</v>
          </cell>
          <cell r="CB787" t="str">
            <v>http://emersonpolling.com/2019/08/06/dallas-morning-news-emerson-poll-biden-leads-orourke-in-texas-presidential-primary-race-against-sen-john-cornyn-wide-open/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43680</v>
          </cell>
          <cell r="J788">
            <v>1350</v>
          </cell>
          <cell r="K788" t="str">
            <v>rv</v>
          </cell>
          <cell r="L788">
            <v>29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16</v>
          </cell>
          <cell r="R788">
            <v>1</v>
          </cell>
          <cell r="S788">
            <v>9</v>
          </cell>
          <cell r="T788">
            <v>2</v>
          </cell>
          <cell r="AL788">
            <v>6.6855883876933887E-7</v>
          </cell>
          <cell r="CB788" t="str">
            <v>https://scottrasmussen.com/3-day-dems-voting-for-trends/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43679</v>
          </cell>
          <cell r="J789">
            <v>1350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17</v>
          </cell>
          <cell r="R789">
            <v>1</v>
          </cell>
          <cell r="S789">
            <v>9</v>
          </cell>
          <cell r="T789">
            <v>2</v>
          </cell>
          <cell r="AL789">
            <v>6.2702853689764651E-7</v>
          </cell>
          <cell r="CB789" t="str">
            <v>https://scottrasmussen.com/3-day-dems-voting-for-trends/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43679</v>
          </cell>
          <cell r="J790">
            <v>914</v>
          </cell>
          <cell r="K790" t="str">
            <v>rv</v>
          </cell>
          <cell r="L790">
            <v>28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16</v>
          </cell>
          <cell r="R790">
            <v>1</v>
          </cell>
          <cell r="S790">
            <v>8</v>
          </cell>
          <cell r="T790">
            <v>2</v>
          </cell>
          <cell r="AL790">
            <v>0</v>
          </cell>
          <cell r="CB790" t="str">
            <v>https://docs.google.com/spreadsheets/d/e/2PACX-1vSFOGwKP-zo-s_2vLo0oUdvbGlNmF0RvCC0wqfCBOwGfHl6VftiyLP4-lgs9ZzO-GcOzOF-2UE2pJpj/pubhtml/sheet?headers=false&amp;gid=0</v>
          </cell>
        </row>
        <row r="791">
          <cell r="D791" t="str">
            <v>Zogby Interactive/JZ Analytics</v>
          </cell>
          <cell r="F791" t="str">
            <v>Washington</v>
          </cell>
          <cell r="G791" t="str">
            <v>C</v>
          </cell>
          <cell r="I791">
            <v>43678</v>
          </cell>
          <cell r="J791">
            <v>619</v>
          </cell>
          <cell r="K791" t="str">
            <v>lv</v>
          </cell>
          <cell r="L791">
            <v>19.399999999999999</v>
          </cell>
          <cell r="M791">
            <v>0</v>
          </cell>
          <cell r="N791">
            <v>1.1000000000000001</v>
          </cell>
          <cell r="O791">
            <v>5.4</v>
          </cell>
          <cell r="P791">
            <v>1</v>
          </cell>
          <cell r="Q791">
            <v>17.899999999999999</v>
          </cell>
          <cell r="R791">
            <v>0</v>
          </cell>
          <cell r="S791">
            <v>13.5</v>
          </cell>
          <cell r="T791">
            <v>2</v>
          </cell>
          <cell r="AL791">
            <v>1.3439836563421854</v>
          </cell>
          <cell r="CB791" t="str">
            <v>https://247wallst.com/special-report/2019/08/07/24-7-wall-st-zogby-analytics-battleground-state-poll-biden-warren-and-sanders-neck-and-neck-in-washington-state/2/</v>
          </cell>
        </row>
        <row r="792">
          <cell r="D792" t="str">
            <v>IBD/TIPP</v>
          </cell>
          <cell r="F792" t="str">
            <v>US</v>
          </cell>
          <cell r="G792" t="str">
            <v>A/B</v>
          </cell>
          <cell r="I792">
            <v>43678</v>
          </cell>
          <cell r="J792">
            <v>350</v>
          </cell>
          <cell r="K792" t="str">
            <v>rv</v>
          </cell>
          <cell r="L792">
            <v>30</v>
          </cell>
          <cell r="M792">
            <v>0</v>
          </cell>
          <cell r="N792">
            <v>2</v>
          </cell>
          <cell r="O792">
            <v>6</v>
          </cell>
          <cell r="P792">
            <v>1</v>
          </cell>
          <cell r="Q792">
            <v>12</v>
          </cell>
          <cell r="R792">
            <v>0</v>
          </cell>
          <cell r="S792">
            <v>17</v>
          </cell>
          <cell r="T792">
            <v>0</v>
          </cell>
          <cell r="AL792">
            <v>7.0294073487157556E-3</v>
          </cell>
          <cell r="CB792" t="str">
            <v>https://projects.fivethirtyeight.com/polls/20190806_National.pdf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43678</v>
          </cell>
          <cell r="J793">
            <v>585</v>
          </cell>
          <cell r="K793" t="str">
            <v>rv</v>
          </cell>
          <cell r="L793">
            <v>34</v>
          </cell>
          <cell r="M793">
            <v>0</v>
          </cell>
          <cell r="N793">
            <v>2</v>
          </cell>
          <cell r="O793">
            <v>4</v>
          </cell>
          <cell r="P793">
            <v>1</v>
          </cell>
          <cell r="Q793">
            <v>17</v>
          </cell>
          <cell r="R793">
            <v>1</v>
          </cell>
          <cell r="S793">
            <v>8</v>
          </cell>
          <cell r="T793">
            <v>1</v>
          </cell>
          <cell r="AL793">
            <v>5.0316807969611861E-7</v>
          </cell>
          <cell r="CB793" t="str">
            <v>https://harvardharrispoll.com/wp-content/uploads/2019/08/HHP_July2019_Topline_RegisteredVoters_r1.pdf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43678</v>
          </cell>
          <cell r="J794">
            <v>896</v>
          </cell>
          <cell r="K794" t="str">
            <v>rv</v>
          </cell>
          <cell r="L794">
            <v>30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18</v>
          </cell>
          <cell r="R794">
            <v>1</v>
          </cell>
          <cell r="S794">
            <v>9</v>
          </cell>
          <cell r="T794">
            <v>1</v>
          </cell>
          <cell r="AL794">
            <v>0</v>
          </cell>
          <cell r="CB794" t="str">
            <v>https://docs.google.com/spreadsheets/d/e/2PACX-1vS2WQnlJUxcvqRvuqDYlQIBcCF1qUoeL87da_ilOVDbCbGodKB5Gc5YD0ZazTtike9E7-Mw05cpr_mL/pubhtml/sheet?headers=false&amp;gid=0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43677</v>
          </cell>
          <cell r="J795">
            <v>867</v>
          </cell>
          <cell r="K795" t="str">
            <v>rv</v>
          </cell>
          <cell r="L795">
            <v>30</v>
          </cell>
          <cell r="M795">
            <v>0</v>
          </cell>
          <cell r="N795">
            <v>2</v>
          </cell>
          <cell r="O795">
            <v>5</v>
          </cell>
          <cell r="P795">
            <v>1</v>
          </cell>
          <cell r="Q795">
            <v>17</v>
          </cell>
          <cell r="R795">
            <v>1</v>
          </cell>
          <cell r="S795">
            <v>8</v>
          </cell>
          <cell r="T795">
            <v>1</v>
          </cell>
          <cell r="AL795">
            <v>5.0333395964748803E-7</v>
          </cell>
          <cell r="CB795" t="str">
            <v>https://docs.google.com/spreadsheets/d/e/2PACX-1vRaL7ES4opq7NIaS19kmVrXpYqN0C9d3HdFoT6WYVIeV-wkvnLg3hBx7jt-NbcxNWUG7sTJnZt2H0Y6/pubhtml/sheet?headers=false&amp;gid=0</v>
          </cell>
        </row>
        <row r="796">
          <cell r="D796" t="str">
            <v>Capitol Weekly</v>
          </cell>
          <cell r="F796" t="str">
            <v>California</v>
          </cell>
          <cell r="G796">
            <v>0</v>
          </cell>
          <cell r="I796">
            <v>43677</v>
          </cell>
          <cell r="J796">
            <v>739</v>
          </cell>
          <cell r="K796" t="str">
            <v>lv</v>
          </cell>
          <cell r="L796">
            <v>20.7</v>
          </cell>
          <cell r="M796">
            <v>0</v>
          </cell>
          <cell r="N796">
            <v>1.2</v>
          </cell>
          <cell r="O796">
            <v>8</v>
          </cell>
          <cell r="P796">
            <v>0.9</v>
          </cell>
          <cell r="Q796">
            <v>14.9</v>
          </cell>
          <cell r="R796">
            <v>0.1</v>
          </cell>
          <cell r="S796">
            <v>24.2</v>
          </cell>
          <cell r="T796">
            <v>1.6</v>
          </cell>
          <cell r="AL796">
            <v>1.9756365260049352E-3</v>
          </cell>
          <cell r="CB796" t="str">
            <v>https://public.tableau.com/profile/capitol.weekly#!/vizhome/2020PrimaryTrackingSurvey_15626518585990/CA120POLLSTORY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43676</v>
          </cell>
          <cell r="J797">
            <v>629</v>
          </cell>
          <cell r="K797" t="str">
            <v>lv</v>
          </cell>
          <cell r="L797">
            <v>26</v>
          </cell>
          <cell r="M797">
            <v>0</v>
          </cell>
          <cell r="N797">
            <v>2</v>
          </cell>
          <cell r="O797">
            <v>5</v>
          </cell>
          <cell r="P797">
            <v>1</v>
          </cell>
          <cell r="Q797">
            <v>13</v>
          </cell>
          <cell r="R797">
            <v>0</v>
          </cell>
          <cell r="S797">
            <v>18</v>
          </cell>
          <cell r="T797">
            <v>1</v>
          </cell>
          <cell r="AL797">
            <v>1.3252504501935902E-5</v>
          </cell>
          <cell r="CB797" t="str">
            <v>https://d25d2506sfb94s.cloudfront.net/cumulus_uploads/document/hash0nbry8/econTabReport.pdf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43676</v>
          </cell>
          <cell r="J798">
            <v>868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3</v>
          </cell>
          <cell r="P798">
            <v>1</v>
          </cell>
          <cell r="Q798">
            <v>15</v>
          </cell>
          <cell r="R798">
            <v>1</v>
          </cell>
          <cell r="S798">
            <v>8</v>
          </cell>
          <cell r="T798">
            <v>1</v>
          </cell>
          <cell r="AL798">
            <v>4.9174255155253513E-7</v>
          </cell>
          <cell r="CB798" t="str">
            <v>https://scottrasmussen.com/crosstabs-july-28-30/</v>
          </cell>
        </row>
        <row r="799">
          <cell r="D799" t="str">
            <v>Victory Research</v>
          </cell>
          <cell r="F799" t="str">
            <v>Illinois</v>
          </cell>
          <cell r="G799" t="str">
            <v>B/C</v>
          </cell>
          <cell r="I799">
            <v>43675</v>
          </cell>
          <cell r="J799">
            <v>1200</v>
          </cell>
          <cell r="K799" t="str">
            <v>lv</v>
          </cell>
          <cell r="L799">
            <v>36.1</v>
          </cell>
          <cell r="M799">
            <v>0</v>
          </cell>
          <cell r="N799">
            <v>1.4</v>
          </cell>
          <cell r="O799">
            <v>9.3000000000000007</v>
          </cell>
          <cell r="P799">
            <v>1.7</v>
          </cell>
          <cell r="Q799">
            <v>15.2</v>
          </cell>
          <cell r="R799">
            <v>0.8</v>
          </cell>
          <cell r="S799">
            <v>12.8</v>
          </cell>
          <cell r="T799">
            <v>0.3</v>
          </cell>
          <cell r="AL799">
            <v>9.4975459632370224E-2</v>
          </cell>
          <cell r="CB799" t="str">
            <v>https://projects.fivethirtyeight.com/polls/20190730_IL.pdf</v>
          </cell>
        </row>
        <row r="800">
          <cell r="D800" t="str">
            <v>Emerson College</v>
          </cell>
          <cell r="F800" t="str">
            <v>US</v>
          </cell>
          <cell r="G800" t="str">
            <v>B-</v>
          </cell>
          <cell r="I800">
            <v>43675</v>
          </cell>
          <cell r="J800">
            <v>520</v>
          </cell>
          <cell r="K800" t="str">
            <v>lv</v>
          </cell>
          <cell r="L800">
            <v>32.799999999999997</v>
          </cell>
          <cell r="M800">
            <v>0</v>
          </cell>
          <cell r="N800">
            <v>0.4</v>
          </cell>
          <cell r="O800">
            <v>6.2</v>
          </cell>
          <cell r="P800">
            <v>0.3</v>
          </cell>
          <cell r="Q800">
            <v>20.100000000000001</v>
          </cell>
          <cell r="R800">
            <v>1.6</v>
          </cell>
          <cell r="S800">
            <v>14.1</v>
          </cell>
          <cell r="T800">
            <v>2</v>
          </cell>
          <cell r="AL800">
            <v>3.9617122932273825E-3</v>
          </cell>
          <cell r="CB800" t="str">
            <v>http://emersonpolling.com/2019/07/29/july-national-poll-biden-extends-support-while-bernie-bounces-back/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43675</v>
          </cell>
          <cell r="J801">
            <v>884</v>
          </cell>
          <cell r="K801" t="str">
            <v>rv</v>
          </cell>
          <cell r="L801">
            <v>32</v>
          </cell>
          <cell r="M801">
            <v>0</v>
          </cell>
          <cell r="N801">
            <v>1</v>
          </cell>
          <cell r="O801">
            <v>3</v>
          </cell>
          <cell r="P801">
            <v>1</v>
          </cell>
          <cell r="Q801">
            <v>15</v>
          </cell>
          <cell r="R801">
            <v>2</v>
          </cell>
          <cell r="S801">
            <v>9</v>
          </cell>
          <cell r="T801">
            <v>1</v>
          </cell>
          <cell r="AL801">
            <v>4.8372935504319592E-7</v>
          </cell>
          <cell r="CB801" t="str">
            <v>https://scottrasmussen.com/crosstabs-july-27-29/</v>
          </cell>
        </row>
        <row r="802">
          <cell r="D802" t="str">
            <v>GQR Research (GQRR)</v>
          </cell>
          <cell r="F802" t="str">
            <v>US</v>
          </cell>
          <cell r="G802" t="str">
            <v>C+</v>
          </cell>
          <cell r="I802">
            <v>43674</v>
          </cell>
          <cell r="J802">
            <v>471</v>
          </cell>
          <cell r="K802" t="str">
            <v>lv</v>
          </cell>
          <cell r="L802">
            <v>31</v>
          </cell>
          <cell r="M802">
            <v>0</v>
          </cell>
          <cell r="N802">
            <v>1</v>
          </cell>
          <cell r="O802">
            <v>8</v>
          </cell>
          <cell r="P802">
            <v>2</v>
          </cell>
          <cell r="Q802">
            <v>22</v>
          </cell>
          <cell r="R802">
            <v>0</v>
          </cell>
          <cell r="S802">
            <v>15</v>
          </cell>
          <cell r="T802">
            <v>1</v>
          </cell>
          <cell r="AL802">
            <v>0.18342980596210093</v>
          </cell>
          <cell r="CB802" t="str">
            <v>https://democracycorps.com/wp-content/uploads/2019/08/Dcorps_July-National-Poll-072819-FQ-1.pdf</v>
          </cell>
        </row>
        <row r="803">
          <cell r="D803" t="str">
            <v>McLaughlin &amp; Associates</v>
          </cell>
          <cell r="F803" t="str">
            <v>US</v>
          </cell>
          <cell r="G803" t="str">
            <v>C/D</v>
          </cell>
          <cell r="I803">
            <v>43674</v>
          </cell>
          <cell r="J803">
            <v>468</v>
          </cell>
          <cell r="K803" t="str">
            <v>lv</v>
          </cell>
          <cell r="L803">
            <v>28</v>
          </cell>
          <cell r="M803">
            <v>0</v>
          </cell>
          <cell r="N803">
            <v>3</v>
          </cell>
          <cell r="O803">
            <v>3</v>
          </cell>
          <cell r="P803">
            <v>0.4</v>
          </cell>
          <cell r="Q803">
            <v>15</v>
          </cell>
          <cell r="R803">
            <v>1</v>
          </cell>
          <cell r="S803">
            <v>9</v>
          </cell>
          <cell r="T803">
            <v>2</v>
          </cell>
          <cell r="AL803">
            <v>2.7248503815859126E-3</v>
          </cell>
          <cell r="CB803" t="str">
            <v>https://mclaughlinonline.com/pols/wp-content/uploads/2019/07/National-Monthly-Omnibus-July-Release-1.pdf</v>
          </cell>
        </row>
        <row r="804">
          <cell r="D804" t="str">
            <v>Morning Consult</v>
          </cell>
          <cell r="F804" t="str">
            <v>US</v>
          </cell>
          <cell r="G804" t="str">
            <v>B/C</v>
          </cell>
          <cell r="I804">
            <v>43674</v>
          </cell>
          <cell r="J804">
            <v>16959</v>
          </cell>
          <cell r="K804" t="str">
            <v>lv</v>
          </cell>
          <cell r="L804">
            <v>33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18</v>
          </cell>
          <cell r="R804">
            <v>1</v>
          </cell>
          <cell r="S804">
            <v>13</v>
          </cell>
          <cell r="T804">
            <v>2</v>
          </cell>
          <cell r="AL804">
            <v>1.2669660076713836E-4</v>
          </cell>
          <cell r="CB804" t="str">
            <v>https://morningconsult.com/2020-democratic-primary/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43674</v>
          </cell>
          <cell r="J805">
            <v>444</v>
          </cell>
          <cell r="K805" t="str">
            <v>rv</v>
          </cell>
          <cell r="L805">
            <v>34</v>
          </cell>
          <cell r="M805">
            <v>0</v>
          </cell>
          <cell r="N805">
            <v>1</v>
          </cell>
          <cell r="O805">
            <v>5</v>
          </cell>
          <cell r="P805">
            <v>1</v>
          </cell>
          <cell r="Q805">
            <v>20</v>
          </cell>
          <cell r="R805">
            <v>1</v>
          </cell>
          <cell r="S805">
            <v>12</v>
          </cell>
          <cell r="T805">
            <v>1</v>
          </cell>
          <cell r="AL805">
            <v>3.6825178634695629E-7</v>
          </cell>
          <cell r="CB805" t="str">
            <v>https://thehill.com/hilltv/what-americas-thinking/455198-biden-extends-lead-sanders-warren-see-support-grow-in-new-poll</v>
          </cell>
        </row>
        <row r="806">
          <cell r="D806" t="str">
            <v>Quinnipiac University</v>
          </cell>
          <cell r="F806" t="str">
            <v>US</v>
          </cell>
          <cell r="G806" t="str">
            <v>A</v>
          </cell>
          <cell r="I806">
            <v>43674</v>
          </cell>
          <cell r="J806">
            <v>579</v>
          </cell>
          <cell r="K806" t="str">
            <v>rv</v>
          </cell>
          <cell r="L806">
            <v>34</v>
          </cell>
          <cell r="M806">
            <v>0</v>
          </cell>
          <cell r="N806">
            <v>1</v>
          </cell>
          <cell r="O806">
            <v>6</v>
          </cell>
          <cell r="P806">
            <v>1</v>
          </cell>
          <cell r="Q806">
            <v>11</v>
          </cell>
          <cell r="R806">
            <v>0</v>
          </cell>
          <cell r="S806">
            <v>15</v>
          </cell>
          <cell r="T806">
            <v>2</v>
          </cell>
          <cell r="AL806">
            <v>2.0348238153592535E-3</v>
          </cell>
          <cell r="CB806" t="str">
            <v>https://poll.qu.edu/national/release-detail?ReleaseID=3635</v>
          </cell>
        </row>
        <row r="807">
          <cell r="D807" t="str">
            <v>SoonerPoll.com</v>
          </cell>
          <cell r="F807" t="str">
            <v>Oklahoma</v>
          </cell>
          <cell r="G807" t="str">
            <v>B/C</v>
          </cell>
          <cell r="I807">
            <v>43673</v>
          </cell>
          <cell r="J807">
            <v>152</v>
          </cell>
          <cell r="K807" t="str">
            <v>lv</v>
          </cell>
          <cell r="L807">
            <v>26.2</v>
          </cell>
          <cell r="M807">
            <v>0</v>
          </cell>
          <cell r="N807">
            <v>1.5</v>
          </cell>
          <cell r="O807">
            <v>5.9</v>
          </cell>
          <cell r="P807">
            <v>0.5</v>
          </cell>
          <cell r="Q807">
            <v>5.4</v>
          </cell>
          <cell r="R807">
            <v>0</v>
          </cell>
          <cell r="S807">
            <v>11.5</v>
          </cell>
          <cell r="T807">
            <v>0</v>
          </cell>
          <cell r="AL807">
            <v>0.13428861511735732</v>
          </cell>
          <cell r="CB807" t="str">
            <v>https://nondoc-wpengine.netdna-ssl.com/wp-content/uploads/2019/08/Q2_Final_SoonerPoll2019.pdf</v>
          </cell>
        </row>
        <row r="808">
          <cell r="D808" t="str">
            <v>Echelon Insights</v>
          </cell>
          <cell r="F808" t="str">
            <v>US</v>
          </cell>
          <cell r="G808">
            <v>0</v>
          </cell>
          <cell r="I808">
            <v>43673</v>
          </cell>
          <cell r="J808">
            <v>510</v>
          </cell>
          <cell r="K808" t="str">
            <v>rv</v>
          </cell>
          <cell r="L808">
            <v>58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29</v>
          </cell>
          <cell r="R808">
            <v>0</v>
          </cell>
          <cell r="S808">
            <v>0</v>
          </cell>
          <cell r="T808">
            <v>0</v>
          </cell>
          <cell r="AL808">
            <v>0</v>
          </cell>
          <cell r="CB808" t="str">
            <v>http://echeloninsights.com/wp-content/uploads/Omnibus-July-2019_Dem-Primary-1.pdf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43673</v>
          </cell>
          <cell r="J809">
            <v>510</v>
          </cell>
          <cell r="K809" t="str">
            <v>rv</v>
          </cell>
          <cell r="L809">
            <v>56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http://echeloninsights.com/wp-content/uploads/Omnibus-July-2019_Dem-Primary-1.pdf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43673</v>
          </cell>
          <cell r="J810">
            <v>510</v>
          </cell>
          <cell r="K810" t="str">
            <v>rv</v>
          </cell>
          <cell r="L810">
            <v>54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35</v>
          </cell>
          <cell r="T810">
            <v>0</v>
          </cell>
          <cell r="AL810">
            <v>0</v>
          </cell>
          <cell r="CB810" t="str">
            <v>http://echeloninsights.com/wp-content/uploads/Omnibus-July-2019_Dem-Primary-1.pdf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43673</v>
          </cell>
          <cell r="J811">
            <v>510</v>
          </cell>
          <cell r="K811" t="str">
            <v>rv</v>
          </cell>
          <cell r="L811">
            <v>33</v>
          </cell>
          <cell r="M811">
            <v>0</v>
          </cell>
          <cell r="N811">
            <v>1</v>
          </cell>
          <cell r="O811">
            <v>5</v>
          </cell>
          <cell r="P811">
            <v>0</v>
          </cell>
          <cell r="Q811">
            <v>14</v>
          </cell>
          <cell r="R811">
            <v>0</v>
          </cell>
          <cell r="S811">
            <v>10</v>
          </cell>
          <cell r="T811">
            <v>1</v>
          </cell>
          <cell r="AL811">
            <v>2.4205224297898625E-4</v>
          </cell>
          <cell r="CB811" t="str">
            <v>http://echeloninsights.com/wp-content/uploads/Omnibus-July-2019_Dem-Primary-1.pdf</v>
          </cell>
        </row>
        <row r="812">
          <cell r="D812" t="str">
            <v>University of Texas at Tyler</v>
          </cell>
          <cell r="F812" t="str">
            <v>Texas</v>
          </cell>
          <cell r="G812" t="str">
            <v>B/C</v>
          </cell>
          <cell r="I812">
            <v>43673</v>
          </cell>
          <cell r="J812">
            <v>554</v>
          </cell>
          <cell r="K812" t="str">
            <v>rv</v>
          </cell>
          <cell r="L812">
            <v>19.100000000000001</v>
          </cell>
          <cell r="M812">
            <v>0</v>
          </cell>
          <cell r="N812">
            <v>1</v>
          </cell>
          <cell r="O812">
            <v>2.1</v>
          </cell>
          <cell r="P812">
            <v>0.3</v>
          </cell>
          <cell r="Q812">
            <v>13.5</v>
          </cell>
          <cell r="R812">
            <v>0.4</v>
          </cell>
          <cell r="S812">
            <v>9</v>
          </cell>
          <cell r="T812">
            <v>0.4</v>
          </cell>
          <cell r="AL812">
            <v>7.7950276330664538E-3</v>
          </cell>
          <cell r="CB812" t="str">
            <v>https://www.uttyler.edu/politicalscience/files/pollingcenter/texassurveyjuly2019a.pdf</v>
          </cell>
        </row>
        <row r="813">
          <cell r="D813" t="str">
            <v>Change Research</v>
          </cell>
          <cell r="F813" t="str">
            <v>US</v>
          </cell>
          <cell r="G813" t="str">
            <v>C</v>
          </cell>
          <cell r="I813">
            <v>43672</v>
          </cell>
          <cell r="J813">
            <v>1204</v>
          </cell>
          <cell r="K813" t="str">
            <v>lv</v>
          </cell>
          <cell r="L813">
            <v>20</v>
          </cell>
          <cell r="M813">
            <v>0</v>
          </cell>
          <cell r="N813">
            <v>1</v>
          </cell>
          <cell r="O813">
            <v>9</v>
          </cell>
          <cell r="P813">
            <v>3</v>
          </cell>
          <cell r="Q813">
            <v>20</v>
          </cell>
          <cell r="R813">
            <v>0</v>
          </cell>
          <cell r="S813">
            <v>22</v>
          </cell>
          <cell r="T813">
            <v>3</v>
          </cell>
          <cell r="AL813">
            <v>1.4227568968685418E-2</v>
          </cell>
          <cell r="CB813" t="str">
            <v>https://www.changeresearch.com/pre-debate-poll-july-23-26-2019</v>
          </cell>
        </row>
        <row r="814">
          <cell r="D814" t="str">
            <v>Optimus</v>
          </cell>
          <cell r="F814" t="str">
            <v>South Carolina</v>
          </cell>
          <cell r="G814" t="str">
            <v>C/D</v>
          </cell>
          <cell r="I814">
            <v>43671</v>
          </cell>
          <cell r="J814">
            <v>554</v>
          </cell>
          <cell r="K814" t="str">
            <v>lv</v>
          </cell>
          <cell r="L814">
            <v>30.7</v>
          </cell>
          <cell r="M814">
            <v>0</v>
          </cell>
          <cell r="N814">
            <v>2</v>
          </cell>
          <cell r="O814">
            <v>3.8</v>
          </cell>
          <cell r="P814">
            <v>0</v>
          </cell>
          <cell r="Q814">
            <v>8.6999999999999993</v>
          </cell>
          <cell r="R814">
            <v>0</v>
          </cell>
          <cell r="S814">
            <v>12</v>
          </cell>
          <cell r="T814">
            <v>1.2</v>
          </cell>
          <cell r="AL814">
            <v>0.11008553080805686</v>
          </cell>
          <cell r="CB814" t="str">
            <v>https://firehousestrategies.com/analysis/exclusive-survey-early-state-democrats-moving-left/</v>
          </cell>
        </row>
        <row r="815">
          <cell r="D815" t="str">
            <v>Optimus</v>
          </cell>
          <cell r="F815" t="str">
            <v>New Hampshire</v>
          </cell>
          <cell r="G815" t="str">
            <v>C/D</v>
          </cell>
          <cell r="I815">
            <v>43671</v>
          </cell>
          <cell r="J815">
            <v>587</v>
          </cell>
          <cell r="K815" t="str">
            <v>lv</v>
          </cell>
          <cell r="L815">
            <v>21.5</v>
          </cell>
          <cell r="M815">
            <v>0</v>
          </cell>
          <cell r="N815">
            <v>1.3</v>
          </cell>
          <cell r="O815">
            <v>7.9</v>
          </cell>
          <cell r="P815">
            <v>0</v>
          </cell>
          <cell r="Q815">
            <v>12.8</v>
          </cell>
          <cell r="R815">
            <v>0</v>
          </cell>
          <cell r="S815">
            <v>15.6</v>
          </cell>
          <cell r="T815">
            <v>1</v>
          </cell>
          <cell r="AL815">
            <v>0.1120778634726199</v>
          </cell>
          <cell r="CB815" t="str">
            <v>https://firehousestrategies.com/analysis/exclusive-survey-early-state-democrats-moving-left/</v>
          </cell>
        </row>
        <row r="816">
          <cell r="D816" t="str">
            <v>Optimus</v>
          </cell>
          <cell r="F816" t="str">
            <v>Iowa</v>
          </cell>
          <cell r="G816" t="str">
            <v>C/D</v>
          </cell>
          <cell r="I816">
            <v>43671</v>
          </cell>
          <cell r="J816">
            <v>630</v>
          </cell>
          <cell r="K816" t="str">
            <v>lv</v>
          </cell>
          <cell r="L816">
            <v>22.9</v>
          </cell>
          <cell r="M816">
            <v>0</v>
          </cell>
          <cell r="N816">
            <v>2</v>
          </cell>
          <cell r="O816">
            <v>7.2</v>
          </cell>
          <cell r="P816">
            <v>0</v>
          </cell>
          <cell r="Q816">
            <v>10.9</v>
          </cell>
          <cell r="R816">
            <v>0</v>
          </cell>
          <cell r="S816">
            <v>23.4</v>
          </cell>
          <cell r="T816">
            <v>0.2</v>
          </cell>
          <cell r="AL816">
            <v>0.11456116480525222</v>
          </cell>
          <cell r="CB816" t="str">
            <v>https://firehousestrategies.com/analysis/exclusive-survey-early-state-democrats-moving-left/</v>
          </cell>
        </row>
        <row r="817">
          <cell r="D817" t="str">
            <v>USC Dornsife/LA Times</v>
          </cell>
          <cell r="F817" t="str">
            <v>US</v>
          </cell>
          <cell r="G817" t="str">
            <v>B/C</v>
          </cell>
          <cell r="I817">
            <v>43671</v>
          </cell>
          <cell r="J817">
            <v>1827</v>
          </cell>
          <cell r="K817" t="str">
            <v>lv</v>
          </cell>
          <cell r="L817">
            <v>28</v>
          </cell>
          <cell r="M817">
            <v>0</v>
          </cell>
          <cell r="N817">
            <v>1</v>
          </cell>
          <cell r="O817">
            <v>5</v>
          </cell>
          <cell r="P817">
            <v>1</v>
          </cell>
          <cell r="Q817">
            <v>11</v>
          </cell>
          <cell r="R817">
            <v>0</v>
          </cell>
          <cell r="S817">
            <v>10</v>
          </cell>
          <cell r="T817">
            <v>1</v>
          </cell>
          <cell r="AL817">
            <v>4.584911554507877E-2</v>
          </cell>
          <cell r="CB817" t="str">
            <v>https://drive.google.com/file/d/1xmuVJHXBGt5r-pXn9JO6sFPS_GYfZKfD/view</v>
          </cell>
        </row>
        <row r="818">
          <cell r="D818" t="str">
            <v>Public Policy Institute of California</v>
          </cell>
          <cell r="F818" t="str">
            <v>California</v>
          </cell>
          <cell r="G818" t="str">
            <v>A/B</v>
          </cell>
          <cell r="I818">
            <v>43669</v>
          </cell>
          <cell r="J818">
            <v>766</v>
          </cell>
          <cell r="K818" t="str">
            <v>lv</v>
          </cell>
          <cell r="L818">
            <v>11</v>
          </cell>
          <cell r="M818">
            <v>0</v>
          </cell>
          <cell r="N818">
            <v>0</v>
          </cell>
          <cell r="O818">
            <v>5</v>
          </cell>
          <cell r="P818">
            <v>0</v>
          </cell>
          <cell r="Q818">
            <v>12</v>
          </cell>
          <cell r="R818">
            <v>0</v>
          </cell>
          <cell r="S818">
            <v>15</v>
          </cell>
          <cell r="T818">
            <v>0</v>
          </cell>
          <cell r="AL818">
            <v>2.5547262442032603E-2</v>
          </cell>
          <cell r="CB818" t="str">
            <v>https://www.ppic.org/wp-content/uploads/ppic-statewide-survey-californians-and-the-environment-july-2019.pdf</v>
          </cell>
        </row>
        <row r="819">
          <cell r="D819" t="str">
            <v>Fox News/Beacon Research/Shaw &amp; Co. Research</v>
          </cell>
          <cell r="F819" t="str">
            <v>US</v>
          </cell>
          <cell r="G819" t="str">
            <v>A-</v>
          </cell>
          <cell r="I819">
            <v>43669</v>
          </cell>
          <cell r="J819">
            <v>455</v>
          </cell>
          <cell r="K819" t="str">
            <v>lv</v>
          </cell>
          <cell r="L819">
            <v>33</v>
          </cell>
          <cell r="M819">
            <v>0</v>
          </cell>
          <cell r="N819">
            <v>2</v>
          </cell>
          <cell r="O819">
            <v>5</v>
          </cell>
          <cell r="P819">
            <v>3</v>
          </cell>
          <cell r="Q819">
            <v>15</v>
          </cell>
          <cell r="R819">
            <v>1</v>
          </cell>
          <cell r="S819">
            <v>12</v>
          </cell>
          <cell r="T819">
            <v>3</v>
          </cell>
          <cell r="AL819">
            <v>4.7260617226580976E-3</v>
          </cell>
          <cell r="CB819" t="str">
            <v>https://www.foxnews.com/politics/fox-news-poll-july-25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43669</v>
          </cell>
          <cell r="J820">
            <v>600</v>
          </cell>
          <cell r="K820" t="str">
            <v>lv</v>
          </cell>
          <cell r="L820">
            <v>25</v>
          </cell>
          <cell r="M820">
            <v>0</v>
          </cell>
          <cell r="N820">
            <v>2</v>
          </cell>
          <cell r="O820">
            <v>6</v>
          </cell>
          <cell r="P820">
            <v>1</v>
          </cell>
          <cell r="Q820">
            <v>13</v>
          </cell>
          <cell r="R820">
            <v>1</v>
          </cell>
          <cell r="S820">
            <v>18</v>
          </cell>
          <cell r="T820">
            <v>2</v>
          </cell>
          <cell r="AL820">
            <v>1.1971263015538171E-5</v>
          </cell>
          <cell r="CB820" t="str">
            <v>https://d25d2506sfb94s.cloudfront.net/cumulus_uploads/document/n0eqovafro/econTabReport.pdf</v>
          </cell>
        </row>
        <row r="821">
          <cell r="D821" t="str">
            <v>Monmouth University</v>
          </cell>
          <cell r="F821" t="str">
            <v>South Carolina</v>
          </cell>
          <cell r="G821" t="str">
            <v>A+</v>
          </cell>
          <cell r="I821">
            <v>43668</v>
          </cell>
          <cell r="J821">
            <v>405</v>
          </cell>
          <cell r="K821" t="str">
            <v>lv</v>
          </cell>
          <cell r="L821">
            <v>39</v>
          </cell>
          <cell r="M821">
            <v>0</v>
          </cell>
          <cell r="N821">
            <v>2</v>
          </cell>
          <cell r="O821">
            <v>5</v>
          </cell>
          <cell r="P821">
            <v>1</v>
          </cell>
          <cell r="Q821">
            <v>10</v>
          </cell>
          <cell r="R821">
            <v>2</v>
          </cell>
          <cell r="S821">
            <v>9</v>
          </cell>
          <cell r="T821">
            <v>0</v>
          </cell>
          <cell r="AL821">
            <v>0.17689617582593545</v>
          </cell>
          <cell r="CB821" t="str">
            <v>https://www.monmouth.edu/polling-institute/documents/monmouthpoll_sc_072519.pdf/</v>
          </cell>
        </row>
        <row r="822">
          <cell r="D822" t="str">
            <v>Quinnipiac University</v>
          </cell>
          <cell r="F822" t="str">
            <v>Ohio</v>
          </cell>
          <cell r="G822" t="str">
            <v>A</v>
          </cell>
          <cell r="I822">
            <v>43668</v>
          </cell>
          <cell r="J822">
            <v>556</v>
          </cell>
          <cell r="K822" t="str">
            <v>rv</v>
          </cell>
          <cell r="L822">
            <v>31</v>
          </cell>
          <cell r="M822">
            <v>0</v>
          </cell>
          <cell r="N822">
            <v>1</v>
          </cell>
          <cell r="O822">
            <v>6</v>
          </cell>
          <cell r="P822">
            <v>1</v>
          </cell>
          <cell r="Q822">
            <v>14</v>
          </cell>
          <cell r="R822">
            <v>1</v>
          </cell>
          <cell r="S822">
            <v>13</v>
          </cell>
          <cell r="T822">
            <v>1</v>
          </cell>
          <cell r="AL822">
            <v>4.2444024277538981</v>
          </cell>
          <cell r="CB822" t="str">
            <v>https://poll.qu.edu/ohio/release-detail?ReleaseID=3633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43667</v>
          </cell>
          <cell r="J823">
            <v>17285</v>
          </cell>
          <cell r="K823" t="str">
            <v>lv</v>
          </cell>
          <cell r="L823">
            <v>33</v>
          </cell>
          <cell r="M823">
            <v>0</v>
          </cell>
          <cell r="N823">
            <v>2</v>
          </cell>
          <cell r="O823">
            <v>5</v>
          </cell>
          <cell r="P823">
            <v>1</v>
          </cell>
          <cell r="Q823">
            <v>18</v>
          </cell>
          <cell r="R823">
            <v>1</v>
          </cell>
          <cell r="S823">
            <v>14</v>
          </cell>
          <cell r="T823">
            <v>2</v>
          </cell>
          <cell r="AL823">
            <v>1.149577927478882E-4</v>
          </cell>
          <cell r="CB823" t="str">
            <v>https://morningconsult.com/2020-democratic-primary/</v>
          </cell>
        </row>
        <row r="824">
          <cell r="D824" t="str">
            <v>Swayable</v>
          </cell>
          <cell r="F824" t="str">
            <v>US</v>
          </cell>
          <cell r="G824">
            <v>0</v>
          </cell>
          <cell r="I824">
            <v>43653</v>
          </cell>
          <cell r="J824">
            <v>1921</v>
          </cell>
          <cell r="K824" t="str">
            <v>lv</v>
          </cell>
          <cell r="L824">
            <v>27.6</v>
          </cell>
          <cell r="M824">
            <v>0</v>
          </cell>
          <cell r="N824">
            <v>3.1</v>
          </cell>
          <cell r="O824">
            <v>6</v>
          </cell>
          <cell r="P824">
            <v>0</v>
          </cell>
          <cell r="Q824">
            <v>18.100000000000001</v>
          </cell>
          <cell r="R824">
            <v>0</v>
          </cell>
          <cell r="S824">
            <v>11.8</v>
          </cell>
          <cell r="T824">
            <v>1.4</v>
          </cell>
          <cell r="AL824">
            <v>5.2346342388959416E-4</v>
          </cell>
          <cell r="CB824" t="str">
            <v>https://swayable.com/insights/primaries2019</v>
          </cell>
        </row>
        <row r="825">
          <cell r="D825" t="str">
            <v>Swayable</v>
          </cell>
          <cell r="F825" t="str">
            <v>US</v>
          </cell>
          <cell r="G825">
            <v>0</v>
          </cell>
          <cell r="I825">
            <v>43653</v>
          </cell>
          <cell r="J825">
            <v>4004</v>
          </cell>
          <cell r="K825" t="str">
            <v>a</v>
          </cell>
          <cell r="L825">
            <v>25</v>
          </cell>
          <cell r="M825">
            <v>0</v>
          </cell>
          <cell r="N825">
            <v>3.1</v>
          </cell>
          <cell r="O825">
            <v>4.5</v>
          </cell>
          <cell r="P825">
            <v>0</v>
          </cell>
          <cell r="Q825">
            <v>20.6</v>
          </cell>
          <cell r="R825">
            <v>0</v>
          </cell>
          <cell r="S825">
            <v>10.199999999999999</v>
          </cell>
          <cell r="T825">
            <v>2.1</v>
          </cell>
          <cell r="AL825">
            <v>0</v>
          </cell>
          <cell r="CB825" t="str">
            <v>https://swayable.com/insights/primaries2019</v>
          </cell>
        </row>
        <row r="826">
          <cell r="D826" t="str">
            <v>YouGov</v>
          </cell>
          <cell r="F826" t="str">
            <v>Texas</v>
          </cell>
          <cell r="G826" t="str">
            <v>B-</v>
          </cell>
          <cell r="I826">
            <v>43664</v>
          </cell>
          <cell r="J826">
            <v>838</v>
          </cell>
          <cell r="K826" t="str">
            <v>lv</v>
          </cell>
          <cell r="L826">
            <v>27</v>
          </cell>
          <cell r="M826">
            <v>0</v>
          </cell>
          <cell r="N826">
            <v>0</v>
          </cell>
          <cell r="O826">
            <v>4</v>
          </cell>
          <cell r="P826">
            <v>1</v>
          </cell>
          <cell r="Q826">
            <v>12</v>
          </cell>
          <cell r="R826">
            <v>0</v>
          </cell>
          <cell r="S826">
            <v>16</v>
          </cell>
          <cell r="T826">
            <v>1</v>
          </cell>
          <cell r="AL826">
            <v>1.8735935270765572E-2</v>
          </cell>
          <cell r="CB826" t="str">
            <v>https://d25d2506sfb94s.cloudfront.net/cumulus_uploads/document/h7ookmkwri/cbsnews_dems_20190721_final.pdf</v>
          </cell>
        </row>
        <row r="827">
          <cell r="D827" t="str">
            <v>YouGov</v>
          </cell>
          <cell r="F827" t="str">
            <v>South Carolina</v>
          </cell>
          <cell r="G827" t="str">
            <v>B-</v>
          </cell>
          <cell r="I827">
            <v>43664</v>
          </cell>
          <cell r="J827">
            <v>915</v>
          </cell>
          <cell r="K827" t="str">
            <v>lv</v>
          </cell>
          <cell r="L827">
            <v>39</v>
          </cell>
          <cell r="M827">
            <v>0</v>
          </cell>
          <cell r="N827">
            <v>3</v>
          </cell>
          <cell r="O827">
            <v>5</v>
          </cell>
          <cell r="P827">
            <v>1</v>
          </cell>
          <cell r="Q827">
            <v>17</v>
          </cell>
          <cell r="R827">
            <v>1</v>
          </cell>
          <cell r="S827">
            <v>12</v>
          </cell>
          <cell r="T827">
            <v>1</v>
          </cell>
          <cell r="AL827">
            <v>7.0891261963077021E-3</v>
          </cell>
          <cell r="CB827" t="str">
            <v>https://d25d2506sfb94s.cloudfront.net/cumulus_uploads/document/h7ookmkwri/cbsnews_dems_20190721_final.pdf</v>
          </cell>
        </row>
        <row r="828">
          <cell r="D828" t="str">
            <v>YouGov</v>
          </cell>
          <cell r="F828" t="str">
            <v>New Hampshire</v>
          </cell>
          <cell r="G828" t="str">
            <v>B-</v>
          </cell>
          <cell r="I828">
            <v>43664</v>
          </cell>
          <cell r="J828">
            <v>504</v>
          </cell>
          <cell r="K828" t="str">
            <v>lv</v>
          </cell>
          <cell r="L828">
            <v>27</v>
          </cell>
          <cell r="M828">
            <v>0</v>
          </cell>
          <cell r="N828">
            <v>1</v>
          </cell>
          <cell r="O828">
            <v>7</v>
          </cell>
          <cell r="P828">
            <v>1</v>
          </cell>
          <cell r="Q828">
            <v>20</v>
          </cell>
          <cell r="R828">
            <v>1</v>
          </cell>
          <cell r="S828">
            <v>18</v>
          </cell>
          <cell r="T828">
            <v>1</v>
          </cell>
          <cell r="AL828">
            <v>5.4954538531876455E-3</v>
          </cell>
          <cell r="CB828" t="str">
            <v>https://d25d2506sfb94s.cloudfront.net/cumulus_uploads/document/h7ookmkwri/cbsnews_dems_20190721_final.pdf</v>
          </cell>
        </row>
        <row r="829">
          <cell r="D829" t="str">
            <v>YouGov</v>
          </cell>
          <cell r="F829" t="str">
            <v>Iowa</v>
          </cell>
          <cell r="G829" t="str">
            <v>B-</v>
          </cell>
          <cell r="I829">
            <v>43664</v>
          </cell>
          <cell r="J829">
            <v>576</v>
          </cell>
          <cell r="K829" t="str">
            <v>lv</v>
          </cell>
          <cell r="L829">
            <v>24</v>
          </cell>
          <cell r="M829">
            <v>0</v>
          </cell>
          <cell r="N829">
            <v>3</v>
          </cell>
          <cell r="O829">
            <v>7</v>
          </cell>
          <cell r="P829">
            <v>4</v>
          </cell>
          <cell r="Q829">
            <v>19</v>
          </cell>
          <cell r="R829">
            <v>2</v>
          </cell>
          <cell r="S829">
            <v>17</v>
          </cell>
          <cell r="T829">
            <v>0</v>
          </cell>
          <cell r="AL829">
            <v>9.2386033506295893E-3</v>
          </cell>
          <cell r="CB829" t="str">
            <v>https://d25d2506sfb94s.cloudfront.net/cumulus_uploads/document/h7ookmkwri/cbsnews_dems_20190721_final.pdf</v>
          </cell>
        </row>
        <row r="830">
          <cell r="D830" t="str">
            <v>YouGov</v>
          </cell>
          <cell r="F830" t="str">
            <v>California</v>
          </cell>
          <cell r="G830" t="str">
            <v>B-</v>
          </cell>
          <cell r="I830">
            <v>43664</v>
          </cell>
          <cell r="J830">
            <v>1404</v>
          </cell>
          <cell r="K830" t="str">
            <v>lv</v>
          </cell>
          <cell r="L830">
            <v>24</v>
          </cell>
          <cell r="M830">
            <v>0</v>
          </cell>
          <cell r="N830">
            <v>1</v>
          </cell>
          <cell r="O830">
            <v>6</v>
          </cell>
          <cell r="P830">
            <v>1</v>
          </cell>
          <cell r="Q830">
            <v>16</v>
          </cell>
          <cell r="R830">
            <v>1</v>
          </cell>
          <cell r="S830">
            <v>19</v>
          </cell>
          <cell r="T830">
            <v>1</v>
          </cell>
          <cell r="AL830">
            <v>0.36491798345889292</v>
          </cell>
          <cell r="CB830" t="str">
            <v>https://d25d2506sfb94s.cloudfront.net/cumulus_uploads/document/h7ookmkwri/cbsnews_dems_20190721_final.pdf</v>
          </cell>
        </row>
        <row r="831">
          <cell r="D831" t="str">
            <v>Climate Nexus</v>
          </cell>
          <cell r="F831" t="str">
            <v>Michigan</v>
          </cell>
          <cell r="G831">
            <v>0</v>
          </cell>
          <cell r="I831">
            <v>43663</v>
          </cell>
          <cell r="J831">
            <v>324</v>
          </cell>
          <cell r="K831" t="str">
            <v>lv</v>
          </cell>
          <cell r="L831">
            <v>35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16</v>
          </cell>
          <cell r="R831">
            <v>1</v>
          </cell>
          <cell r="S831">
            <v>14</v>
          </cell>
          <cell r="T831">
            <v>1</v>
          </cell>
          <cell r="AL831">
            <v>1.068313260149814</v>
          </cell>
          <cell r="CB831" t="str">
            <v>https://climatenexus.org/wp-content/uploads/Michigan-Poll-Toplines-PR1916.pdf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43663</v>
          </cell>
          <cell r="J832">
            <v>910</v>
          </cell>
          <cell r="K832" t="str">
            <v>rv</v>
          </cell>
          <cell r="L832">
            <v>26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14</v>
          </cell>
          <cell r="R832">
            <v>1</v>
          </cell>
          <cell r="S832">
            <v>9</v>
          </cell>
          <cell r="T832">
            <v>1</v>
          </cell>
          <cell r="AL832">
            <v>4.4798464560592579E-7</v>
          </cell>
          <cell r="CB832" t="str">
            <v>https://scottrasmussen.com/crosstabs-july-15-17/</v>
          </cell>
        </row>
        <row r="833">
          <cell r="D833" t="str">
            <v>SurveyMonkey</v>
          </cell>
          <cell r="F833" t="str">
            <v>Tennessee</v>
          </cell>
          <cell r="G833" t="str">
            <v>D-</v>
          </cell>
          <cell r="I833">
            <v>43662</v>
          </cell>
          <cell r="J833">
            <v>128</v>
          </cell>
          <cell r="K833" t="str">
            <v>rv</v>
          </cell>
          <cell r="L833">
            <v>33</v>
          </cell>
          <cell r="M833">
            <v>0</v>
          </cell>
          <cell r="N833">
            <v>1</v>
          </cell>
          <cell r="O833">
            <v>6</v>
          </cell>
          <cell r="P833">
            <v>1</v>
          </cell>
          <cell r="Q833">
            <v>13</v>
          </cell>
          <cell r="R833">
            <v>0</v>
          </cell>
          <cell r="S833">
            <v>18</v>
          </cell>
          <cell r="T833">
            <v>0</v>
          </cell>
          <cell r="AL833">
            <v>0.33748857548066219</v>
          </cell>
          <cell r="CB833" t="str">
            <v>https://www.documentcloud.org/documents/6206545-NBC-News-SurveyMonkey-Tennessee-Poll-7-19.html</v>
          </cell>
        </row>
        <row r="834">
          <cell r="D834" t="str">
            <v>SurveyMonkey</v>
          </cell>
          <cell r="F834" t="str">
            <v>Mississippi</v>
          </cell>
          <cell r="G834" t="str">
            <v>D-</v>
          </cell>
          <cell r="I834">
            <v>43662</v>
          </cell>
          <cell r="J834">
            <v>282</v>
          </cell>
          <cell r="K834" t="str">
            <v>rv</v>
          </cell>
          <cell r="L834">
            <v>47</v>
          </cell>
          <cell r="M834">
            <v>0</v>
          </cell>
          <cell r="N834">
            <v>3</v>
          </cell>
          <cell r="O834">
            <v>3</v>
          </cell>
          <cell r="P834">
            <v>1</v>
          </cell>
          <cell r="Q834">
            <v>21</v>
          </cell>
          <cell r="R834">
            <v>0</v>
          </cell>
          <cell r="S834">
            <v>7</v>
          </cell>
          <cell r="T834">
            <v>0</v>
          </cell>
          <cell r="AL834">
            <v>0.40376511117078556</v>
          </cell>
          <cell r="CB834" t="str">
            <v>https://www.documentcloud.org/documents/6206542-NBC-News-SurveyMonkey-Mississippi-Poll-7-19.html</v>
          </cell>
        </row>
        <row r="835">
          <cell r="D835" t="str">
            <v>SurveyMonkey</v>
          </cell>
          <cell r="F835" t="str">
            <v>Georgia</v>
          </cell>
          <cell r="G835" t="str">
            <v>D-</v>
          </cell>
          <cell r="I835">
            <v>43662</v>
          </cell>
          <cell r="J835">
            <v>402</v>
          </cell>
          <cell r="K835" t="str">
            <v>rv</v>
          </cell>
          <cell r="L835">
            <v>31</v>
          </cell>
          <cell r="M835">
            <v>0</v>
          </cell>
          <cell r="N835">
            <v>2</v>
          </cell>
          <cell r="O835">
            <v>5</v>
          </cell>
          <cell r="P835">
            <v>2</v>
          </cell>
          <cell r="Q835">
            <v>12</v>
          </cell>
          <cell r="R835">
            <v>0</v>
          </cell>
          <cell r="S835">
            <v>13</v>
          </cell>
          <cell r="T835">
            <v>4</v>
          </cell>
          <cell r="AL835">
            <v>0.43760410259386634</v>
          </cell>
          <cell r="CB835" t="str">
            <v>https://www.documentcloud.org/documents/6206541-NBC-News-SurveyMonkey-Georgia-Poll-7-19.html</v>
          </cell>
        </row>
        <row r="836">
          <cell r="D836" t="str">
            <v>SurveyMonkey</v>
          </cell>
          <cell r="F836" t="str">
            <v>Alabama</v>
          </cell>
          <cell r="G836" t="str">
            <v>D-</v>
          </cell>
          <cell r="I836">
            <v>43662</v>
          </cell>
          <cell r="J836">
            <v>257</v>
          </cell>
          <cell r="K836" t="str">
            <v>rv</v>
          </cell>
          <cell r="L836">
            <v>36</v>
          </cell>
          <cell r="M836">
            <v>0</v>
          </cell>
          <cell r="N836">
            <v>2</v>
          </cell>
          <cell r="O836">
            <v>5</v>
          </cell>
          <cell r="P836">
            <v>0</v>
          </cell>
          <cell r="Q836">
            <v>15</v>
          </cell>
          <cell r="R836">
            <v>0</v>
          </cell>
          <cell r="S836">
            <v>9</v>
          </cell>
          <cell r="T836">
            <v>1</v>
          </cell>
          <cell r="AL836">
            <v>0.39534542633937936</v>
          </cell>
          <cell r="CB836" t="str">
            <v>https://www.documentcloud.org/documents/6206538-NBC-News-SurveyMonkey-Alabama-Poll-7-19.html</v>
          </cell>
        </row>
        <row r="837">
          <cell r="D837" t="str">
            <v>SurveyMonkey</v>
          </cell>
          <cell r="F837" t="str">
            <v>US</v>
          </cell>
          <cell r="G837" t="str">
            <v>D-</v>
          </cell>
          <cell r="I837">
            <v>43662</v>
          </cell>
          <cell r="J837">
            <v>5548</v>
          </cell>
          <cell r="K837" t="str">
            <v>rv</v>
          </cell>
          <cell r="L837">
            <v>25</v>
          </cell>
          <cell r="M837">
            <v>0</v>
          </cell>
          <cell r="N837">
            <v>3</v>
          </cell>
          <cell r="O837">
            <v>8</v>
          </cell>
          <cell r="P837">
            <v>1</v>
          </cell>
          <cell r="Q837">
            <v>16</v>
          </cell>
          <cell r="R837">
            <v>0</v>
          </cell>
          <cell r="S837">
            <v>16</v>
          </cell>
          <cell r="T837">
            <v>2</v>
          </cell>
          <cell r="AL837">
            <v>0.79403662126858654</v>
          </cell>
          <cell r="CB837" t="str">
            <v>https://www.surveymonkey.com/curiosity/nbc-newssurveymonkey-poll-2020-democrat-primary-post-debate-findings/</v>
          </cell>
        </row>
        <row r="838">
          <cell r="D838" t="str">
            <v>YouGov</v>
          </cell>
          <cell r="F838" t="str">
            <v>US</v>
          </cell>
          <cell r="G838" t="str">
            <v>B-</v>
          </cell>
          <cell r="I838">
            <v>43662</v>
          </cell>
          <cell r="J838">
            <v>572</v>
          </cell>
          <cell r="K838" t="str">
            <v>lv</v>
          </cell>
          <cell r="L838">
            <v>23</v>
          </cell>
          <cell r="M838">
            <v>0</v>
          </cell>
          <cell r="N838">
            <v>3</v>
          </cell>
          <cell r="O838">
            <v>7</v>
          </cell>
          <cell r="P838">
            <v>1</v>
          </cell>
          <cell r="Q838">
            <v>13</v>
          </cell>
          <cell r="R838">
            <v>1</v>
          </cell>
          <cell r="S838">
            <v>15</v>
          </cell>
          <cell r="T838">
            <v>1</v>
          </cell>
          <cell r="AL838">
            <v>1.0807798429093569E-5</v>
          </cell>
          <cell r="CB838" t="str">
            <v>https://d25d2506sfb94s.cloudfront.net/cumulus_uploads/document/xj7rpmvws8/econTabReport.pdf</v>
          </cell>
        </row>
        <row r="839">
          <cell r="D839" t="str">
            <v>Quinnipiac University</v>
          </cell>
          <cell r="F839" t="str">
            <v>California</v>
          </cell>
          <cell r="G839" t="str">
            <v>A</v>
          </cell>
          <cell r="I839">
            <v>43661</v>
          </cell>
          <cell r="J839">
            <v>519</v>
          </cell>
          <cell r="K839" t="str">
            <v>rv</v>
          </cell>
          <cell r="L839">
            <v>21</v>
          </cell>
          <cell r="M839">
            <v>0</v>
          </cell>
          <cell r="N839">
            <v>1</v>
          </cell>
          <cell r="O839">
            <v>3</v>
          </cell>
          <cell r="P839">
            <v>0</v>
          </cell>
          <cell r="Q839">
            <v>18</v>
          </cell>
          <cell r="R839">
            <v>0</v>
          </cell>
          <cell r="S839">
            <v>16</v>
          </cell>
          <cell r="T839">
            <v>2</v>
          </cell>
          <cell r="AL839">
            <v>3.9691611166071352</v>
          </cell>
          <cell r="CB839" t="str">
            <v>https://poll.qu.edu/california/release-detail?ReleaseID=2632</v>
          </cell>
        </row>
        <row r="840">
          <cell r="D840" t="str">
            <v>University of New Hampshire</v>
          </cell>
          <cell r="F840" t="str">
            <v>New Hampshire</v>
          </cell>
          <cell r="G840" t="str">
            <v>B</v>
          </cell>
          <cell r="I840">
            <v>43661</v>
          </cell>
          <cell r="J840">
            <v>386</v>
          </cell>
          <cell r="K840" t="str">
            <v>lv</v>
          </cell>
          <cell r="L840">
            <v>24</v>
          </cell>
          <cell r="M840">
            <v>0</v>
          </cell>
          <cell r="N840">
            <v>2</v>
          </cell>
          <cell r="O840">
            <v>10</v>
          </cell>
          <cell r="P840">
            <v>0</v>
          </cell>
          <cell r="Q840">
            <v>19</v>
          </cell>
          <cell r="R840">
            <v>0</v>
          </cell>
          <cell r="S840">
            <v>19</v>
          </cell>
          <cell r="T840">
            <v>1</v>
          </cell>
          <cell r="AL840">
            <v>9.4023893641266721E-3</v>
          </cell>
          <cell r="CB840" t="str">
            <v>https://scholars.unh.edu/cgi/viewcontent.cgi?article=1561&amp;context=survey_center_polls</v>
          </cell>
        </row>
        <row r="841">
          <cell r="D841" t="str">
            <v>YouGov</v>
          </cell>
          <cell r="F841" t="str">
            <v>US</v>
          </cell>
          <cell r="G841" t="str">
            <v>B-</v>
          </cell>
          <cell r="I841">
            <v>43660</v>
          </cell>
          <cell r="J841">
            <v>1097</v>
          </cell>
          <cell r="K841" t="str">
            <v>lv</v>
          </cell>
          <cell r="L841">
            <v>25</v>
          </cell>
          <cell r="M841">
            <v>0</v>
          </cell>
          <cell r="N841">
            <v>1</v>
          </cell>
          <cell r="O841">
            <v>6</v>
          </cell>
          <cell r="P841">
            <v>0</v>
          </cell>
          <cell r="Q841">
            <v>16</v>
          </cell>
          <cell r="R841">
            <v>0</v>
          </cell>
          <cell r="S841">
            <v>23</v>
          </cell>
          <cell r="T841">
            <v>2</v>
          </cell>
          <cell r="AL841">
            <v>1.191588463683265E-5</v>
          </cell>
          <cell r="CB841" t="str">
            <v>https://view.publitas.com/perryundem-research-communication/perryundem-memo-on-democratic-primary-candidates-and-gender/page/9</v>
          </cell>
        </row>
        <row r="842">
          <cell r="D842" t="str">
            <v>Public Policy Polling</v>
          </cell>
          <cell r="F842" t="str">
            <v>Colorado</v>
          </cell>
          <cell r="G842" t="str">
            <v>B</v>
          </cell>
          <cell r="I842">
            <v>43660</v>
          </cell>
          <cell r="J842">
            <v>561</v>
          </cell>
          <cell r="K842" t="str">
            <v>v</v>
          </cell>
          <cell r="L842">
            <v>22</v>
          </cell>
          <cell r="M842">
            <v>0</v>
          </cell>
          <cell r="N842">
            <v>0</v>
          </cell>
          <cell r="O842">
            <v>7</v>
          </cell>
          <cell r="P842">
            <v>0</v>
          </cell>
          <cell r="Q842">
            <v>15</v>
          </cell>
          <cell r="R842">
            <v>0</v>
          </cell>
          <cell r="S842">
            <v>19</v>
          </cell>
          <cell r="T842">
            <v>0</v>
          </cell>
          <cell r="AL842">
            <v>1.7648543192498356</v>
          </cell>
          <cell r="CB842" t="str">
            <v>https://www.documentcloud.org/documents/6207605-Colorado-Prez-Senate-primary-poll.html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43660</v>
          </cell>
          <cell r="J843">
            <v>16504</v>
          </cell>
          <cell r="K843" t="str">
            <v>lv</v>
          </cell>
          <cell r="L843">
            <v>32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19</v>
          </cell>
          <cell r="R843">
            <v>0</v>
          </cell>
          <cell r="S843">
            <v>14</v>
          </cell>
          <cell r="T843">
            <v>2</v>
          </cell>
          <cell r="AL843">
            <v>9.6734614463290226E-5</v>
          </cell>
          <cell r="CB843" t="str">
            <v>https://morningconsult.com/2020-democratic-primary/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43659</v>
          </cell>
          <cell r="J844">
            <v>446</v>
          </cell>
          <cell r="K844" t="str">
            <v>rv</v>
          </cell>
          <cell r="L844">
            <v>29</v>
          </cell>
          <cell r="M844">
            <v>0</v>
          </cell>
          <cell r="N844">
            <v>1</v>
          </cell>
          <cell r="O844">
            <v>1</v>
          </cell>
          <cell r="P844">
            <v>1</v>
          </cell>
          <cell r="Q844">
            <v>16</v>
          </cell>
          <cell r="R844">
            <v>0</v>
          </cell>
          <cell r="S844">
            <v>9</v>
          </cell>
          <cell r="T844">
            <v>0</v>
          </cell>
          <cell r="AL844">
            <v>3.2748557979547954E-7</v>
          </cell>
          <cell r="CB844" t="str">
            <v>https://thehill.com/hilltv/what-americas-thinking/453142-biden-slips-below-30-percent-among-2020-democrats</v>
          </cell>
        </row>
        <row r="845">
          <cell r="D845" t="str">
            <v>St. Anselm</v>
          </cell>
          <cell r="F845" t="str">
            <v>New Hampshire</v>
          </cell>
          <cell r="G845">
            <v>0</v>
          </cell>
          <cell r="I845">
            <v>43658</v>
          </cell>
          <cell r="J845">
            <v>351</v>
          </cell>
          <cell r="K845" t="str">
            <v>lv</v>
          </cell>
          <cell r="L845">
            <v>20.8</v>
          </cell>
          <cell r="M845">
            <v>0</v>
          </cell>
          <cell r="N845">
            <v>1.2</v>
          </cell>
          <cell r="O845">
            <v>11.5</v>
          </cell>
          <cell r="P845">
            <v>2.7</v>
          </cell>
          <cell r="Q845">
            <v>9.9</v>
          </cell>
          <cell r="R845">
            <v>0</v>
          </cell>
          <cell r="S845">
            <v>16.7</v>
          </cell>
          <cell r="T845">
            <v>4.9000000000000004</v>
          </cell>
          <cell r="AL845">
            <v>1.6026913784631131E-2</v>
          </cell>
          <cell r="CB845" t="str">
            <v>https://www.anselm.edu/sites/default/files/Documents/NHIOP/Polls/719%20Executive%20Summary.pdf</v>
          </cell>
        </row>
        <row r="846">
          <cell r="D846" t="str">
            <v>Remington Research Group</v>
          </cell>
          <cell r="F846" t="str">
            <v>Missouri</v>
          </cell>
          <cell r="G846" t="str">
            <v>C-</v>
          </cell>
          <cell r="I846">
            <v>43657</v>
          </cell>
          <cell r="J846">
            <v>1122</v>
          </cell>
          <cell r="K846" t="str">
            <v>lv</v>
          </cell>
          <cell r="L846">
            <v>43</v>
          </cell>
          <cell r="M846">
            <v>0</v>
          </cell>
          <cell r="N846">
            <v>0</v>
          </cell>
          <cell r="O846">
            <v>5</v>
          </cell>
          <cell r="P846">
            <v>0</v>
          </cell>
          <cell r="Q846">
            <v>4</v>
          </cell>
          <cell r="R846">
            <v>0</v>
          </cell>
          <cell r="S846">
            <v>15</v>
          </cell>
          <cell r="T846">
            <v>0</v>
          </cell>
          <cell r="AL846">
            <v>0.12986276768406504</v>
          </cell>
          <cell r="CB846" t="str">
            <v>https://moscout.com/s/MOSCOUT-DECK-071219.pptx</v>
          </cell>
        </row>
        <row r="847">
          <cell r="D847" t="str">
            <v>Change Research</v>
          </cell>
          <cell r="F847" t="str">
            <v>California</v>
          </cell>
          <cell r="G847" t="str">
            <v>C</v>
          </cell>
          <cell r="I847">
            <v>43657</v>
          </cell>
          <cell r="J847">
            <v>1609</v>
          </cell>
          <cell r="K847" t="str">
            <v>lv</v>
          </cell>
          <cell r="L847">
            <v>17</v>
          </cell>
          <cell r="M847">
            <v>0</v>
          </cell>
          <cell r="N847">
            <v>1</v>
          </cell>
          <cell r="O847">
            <v>8</v>
          </cell>
          <cell r="P847">
            <v>1</v>
          </cell>
          <cell r="Q847">
            <v>20</v>
          </cell>
          <cell r="R847">
            <v>0</v>
          </cell>
          <cell r="S847">
            <v>22</v>
          </cell>
          <cell r="T847">
            <v>2</v>
          </cell>
          <cell r="AL847">
            <v>8.6135518767532174E-3</v>
          </cell>
          <cell r="CB847" t="str">
            <v>https://www.changeresearch.com/california-poll-july-9-11-2019</v>
          </cell>
        </row>
        <row r="848">
          <cell r="D848" t="str">
            <v>Fox News/Beacon Research/Shaw &amp; Co. Research</v>
          </cell>
          <cell r="F848" t="str">
            <v>South Carolina</v>
          </cell>
          <cell r="G848" t="str">
            <v>A-</v>
          </cell>
          <cell r="I848">
            <v>43656</v>
          </cell>
          <cell r="J848">
            <v>701</v>
          </cell>
          <cell r="K848" t="str">
            <v>lv</v>
          </cell>
          <cell r="L848">
            <v>35</v>
          </cell>
          <cell r="M848">
            <v>0</v>
          </cell>
          <cell r="N848">
            <v>3</v>
          </cell>
          <cell r="O848">
            <v>2</v>
          </cell>
          <cell r="P848">
            <v>0</v>
          </cell>
          <cell r="Q848">
            <v>14</v>
          </cell>
          <cell r="R848">
            <v>0</v>
          </cell>
          <cell r="S848">
            <v>5</v>
          </cell>
          <cell r="T848">
            <v>1</v>
          </cell>
          <cell r="AL848">
            <v>0.15171719797538735</v>
          </cell>
          <cell r="CB848" t="str">
            <v>https://www.foxnews.com/politics/fox-news-poll-results-7-11-19</v>
          </cell>
        </row>
        <row r="849">
          <cell r="D849" t="str">
            <v>Change Research</v>
          </cell>
          <cell r="F849" t="str">
            <v>New Hampshire</v>
          </cell>
          <cell r="G849" t="str">
            <v>C</v>
          </cell>
          <cell r="I849">
            <v>43655</v>
          </cell>
          <cell r="J849">
            <v>1084</v>
          </cell>
          <cell r="K849" t="str">
            <v>lv</v>
          </cell>
          <cell r="L849">
            <v>19</v>
          </cell>
          <cell r="M849">
            <v>0</v>
          </cell>
          <cell r="N849">
            <v>1</v>
          </cell>
          <cell r="O849">
            <v>13</v>
          </cell>
          <cell r="P849">
            <v>1</v>
          </cell>
          <cell r="Q849">
            <v>20</v>
          </cell>
          <cell r="R849">
            <v>0</v>
          </cell>
          <cell r="S849">
            <v>22</v>
          </cell>
          <cell r="T849">
            <v>1</v>
          </cell>
          <cell r="AL849">
            <v>0.18977880909373909</v>
          </cell>
          <cell r="CB849" t="str">
            <v>https://www.changeresearch.com/new-hampshire-poll-july-6-9-2019</v>
          </cell>
        </row>
        <row r="850">
          <cell r="D850" t="str">
            <v>NBC News/Wall Street Journal</v>
          </cell>
          <cell r="F850" t="str">
            <v>US</v>
          </cell>
          <cell r="G850" t="str">
            <v>A/B</v>
          </cell>
          <cell r="I850">
            <v>43655</v>
          </cell>
          <cell r="J850">
            <v>400</v>
          </cell>
          <cell r="K850" t="str">
            <v>lv</v>
          </cell>
          <cell r="L850">
            <v>26</v>
          </cell>
          <cell r="M850">
            <v>0</v>
          </cell>
          <cell r="N850">
            <v>1</v>
          </cell>
          <cell r="O850">
            <v>7</v>
          </cell>
          <cell r="P850">
            <v>1</v>
          </cell>
          <cell r="Q850">
            <v>13</v>
          </cell>
          <cell r="R850">
            <v>0</v>
          </cell>
          <cell r="S850">
            <v>19</v>
          </cell>
          <cell r="T850">
            <v>2</v>
          </cell>
          <cell r="AL850">
            <v>5.0974963642418962E-3</v>
          </cell>
          <cell r="CB850" t="str">
            <v>https://www.nbcnews.com/politics/2020-election/nbc-wsj-poll-biden-warren-top-2020-democratic-field-n1028971</v>
          </cell>
        </row>
        <row r="851">
          <cell r="D851" t="str">
            <v>YouGov</v>
          </cell>
          <cell r="F851" t="str">
            <v>US</v>
          </cell>
          <cell r="G851" t="str">
            <v>B-</v>
          </cell>
          <cell r="I851">
            <v>43655</v>
          </cell>
          <cell r="J851">
            <v>592</v>
          </cell>
          <cell r="K851" t="str">
            <v>lv</v>
          </cell>
          <cell r="L851">
            <v>22</v>
          </cell>
          <cell r="M851">
            <v>0</v>
          </cell>
          <cell r="N851">
            <v>1</v>
          </cell>
          <cell r="O851">
            <v>5</v>
          </cell>
          <cell r="P851">
            <v>1</v>
          </cell>
          <cell r="Q851">
            <v>11</v>
          </cell>
          <cell r="R851">
            <v>0</v>
          </cell>
          <cell r="S851">
            <v>17</v>
          </cell>
          <cell r="T851">
            <v>1</v>
          </cell>
          <cell r="AL851">
            <v>9.6174941344443416E-6</v>
          </cell>
          <cell r="CB851" t="str">
            <v>https://d25d2506sfb94s.cloudfront.net/cumulus_uploads/document/al25duedar/econTabReport.pdf</v>
          </cell>
        </row>
        <row r="852">
          <cell r="D852" t="str">
            <v>Change Research</v>
          </cell>
          <cell r="F852" t="str">
            <v>Wisconsin</v>
          </cell>
          <cell r="G852" t="str">
            <v>C</v>
          </cell>
          <cell r="I852">
            <v>43650</v>
          </cell>
          <cell r="J852">
            <v>1261</v>
          </cell>
          <cell r="K852" t="str">
            <v>lv</v>
          </cell>
          <cell r="L852">
            <v>18</v>
          </cell>
          <cell r="M852">
            <v>0</v>
          </cell>
          <cell r="N852">
            <v>3</v>
          </cell>
          <cell r="O852">
            <v>15</v>
          </cell>
          <cell r="P852">
            <v>1</v>
          </cell>
          <cell r="Q852">
            <v>19</v>
          </cell>
          <cell r="R852">
            <v>0</v>
          </cell>
          <cell r="S852">
            <v>19</v>
          </cell>
          <cell r="T852">
            <v>1</v>
          </cell>
          <cell r="AL852">
            <v>5.8118138992462404E-2</v>
          </cell>
          <cell r="CB852" t="str">
            <v>https://www.changeresearch.com/wisconsin-poll-sept-29-oct-2</v>
          </cell>
        </row>
        <row r="853">
          <cell r="D853" t="str">
            <v>Emerson College</v>
          </cell>
          <cell r="F853" t="str">
            <v>US</v>
          </cell>
          <cell r="G853" t="str">
            <v>B-</v>
          </cell>
          <cell r="I853">
            <v>43654</v>
          </cell>
          <cell r="J853">
            <v>481</v>
          </cell>
          <cell r="K853" t="str">
            <v>lv</v>
          </cell>
          <cell r="L853">
            <v>29.7</v>
          </cell>
          <cell r="M853">
            <v>0</v>
          </cell>
          <cell r="N853">
            <v>1.5</v>
          </cell>
          <cell r="O853">
            <v>5.3</v>
          </cell>
          <cell r="P853">
            <v>0.9</v>
          </cell>
          <cell r="Q853">
            <v>15.4</v>
          </cell>
          <cell r="R853">
            <v>0</v>
          </cell>
          <cell r="S853">
            <v>14.5</v>
          </cell>
          <cell r="T853">
            <v>3.2</v>
          </cell>
          <cell r="AL853">
            <v>2.3463410549091224E-3</v>
          </cell>
          <cell r="CB853" t="str">
            <v>http://emersonpolling.com/2019/07/08/july-national-poll-biden-extends-lead-in-democratic-primary-trump-closes-the-gap-in-the-general-election/</v>
          </cell>
        </row>
        <row r="854">
          <cell r="D854" t="str">
            <v>Morning Consult</v>
          </cell>
          <cell r="F854" t="str">
            <v>US</v>
          </cell>
          <cell r="G854" t="str">
            <v>B/C</v>
          </cell>
          <cell r="I854">
            <v>43653</v>
          </cell>
          <cell r="J854">
            <v>16599</v>
          </cell>
          <cell r="K854" t="str">
            <v>lv</v>
          </cell>
          <cell r="L854">
            <v>31</v>
          </cell>
          <cell r="M854">
            <v>0</v>
          </cell>
          <cell r="N854">
            <v>2</v>
          </cell>
          <cell r="O854">
            <v>6</v>
          </cell>
          <cell r="P854">
            <v>1</v>
          </cell>
          <cell r="Q854">
            <v>19</v>
          </cell>
          <cell r="R854">
            <v>0</v>
          </cell>
          <cell r="S854">
            <v>13</v>
          </cell>
          <cell r="T854">
            <v>1</v>
          </cell>
          <cell r="AL854">
            <v>8.7754743412203122E-5</v>
          </cell>
          <cell r="CB854" t="str">
            <v>https://morningconsult.com/2020-democratic-primary/</v>
          </cell>
        </row>
        <row r="855">
          <cell r="D855" t="str">
            <v>Change Research</v>
          </cell>
          <cell r="F855" t="str">
            <v>South Carolina</v>
          </cell>
          <cell r="G855" t="str">
            <v>C</v>
          </cell>
          <cell r="I855">
            <v>43650</v>
          </cell>
          <cell r="J855">
            <v>421</v>
          </cell>
          <cell r="K855" t="str">
            <v>lv</v>
          </cell>
          <cell r="L855">
            <v>27</v>
          </cell>
          <cell r="M855">
            <v>0</v>
          </cell>
          <cell r="N855">
            <v>6</v>
          </cell>
          <cell r="O855">
            <v>6</v>
          </cell>
          <cell r="P855">
            <v>0</v>
          </cell>
          <cell r="Q855">
            <v>16</v>
          </cell>
          <cell r="R855">
            <v>0</v>
          </cell>
          <cell r="S855">
            <v>15</v>
          </cell>
          <cell r="T855">
            <v>1</v>
          </cell>
          <cell r="AL855">
            <v>3.076768983193983E-3</v>
          </cell>
          <cell r="CB855" t="str">
            <v>https://docs.google.com/spreadsheets/d/1ymbocHDaQhK_kXU8VxIUdADKMZR3ZtDqjWUfuuk2GhA/edit</v>
          </cell>
        </row>
        <row r="856">
          <cell r="D856" t="str">
            <v>Change Research</v>
          </cell>
          <cell r="F856" t="str">
            <v>New Hampshire</v>
          </cell>
          <cell r="G856" t="str">
            <v>C</v>
          </cell>
          <cell r="I856">
            <v>43650</v>
          </cell>
          <cell r="J856">
            <v>420</v>
          </cell>
          <cell r="K856" t="str">
            <v>lv</v>
          </cell>
          <cell r="L856">
            <v>13</v>
          </cell>
          <cell r="M856">
            <v>0</v>
          </cell>
          <cell r="N856">
            <v>2</v>
          </cell>
          <cell r="O856">
            <v>14</v>
          </cell>
          <cell r="P856">
            <v>1</v>
          </cell>
          <cell r="Q856">
            <v>26</v>
          </cell>
          <cell r="R856">
            <v>0</v>
          </cell>
          <cell r="S856">
            <v>24</v>
          </cell>
          <cell r="T856">
            <v>2</v>
          </cell>
          <cell r="AL856">
            <v>3.9052898142435538E-2</v>
          </cell>
          <cell r="CB856" t="str">
            <v>https://docs.google.com/spreadsheets/d/1ymbocHDaQhK_kXU8VxIUdADKMZR3ZtDqjWUfuuk2GhA/edit</v>
          </cell>
        </row>
        <row r="857">
          <cell r="D857" t="str">
            <v>Change Research</v>
          </cell>
          <cell r="F857" t="str">
            <v>Iowa</v>
          </cell>
          <cell r="G857" t="str">
            <v>C</v>
          </cell>
          <cell r="I857">
            <v>43650</v>
          </cell>
          <cell r="J857">
            <v>420</v>
          </cell>
          <cell r="K857" t="str">
            <v>lv</v>
          </cell>
          <cell r="L857">
            <v>16</v>
          </cell>
          <cell r="M857">
            <v>0</v>
          </cell>
          <cell r="N857">
            <v>1</v>
          </cell>
          <cell r="O857">
            <v>25</v>
          </cell>
          <cell r="P857">
            <v>1</v>
          </cell>
          <cell r="Q857">
            <v>16</v>
          </cell>
          <cell r="R857">
            <v>0</v>
          </cell>
          <cell r="S857">
            <v>18</v>
          </cell>
          <cell r="T857">
            <v>1</v>
          </cell>
          <cell r="AL857">
            <v>1.6475435105202337E-2</v>
          </cell>
          <cell r="CB857" t="str">
            <v>https://docs.google.com/spreadsheets/d/1ymbocHDaQhK_kXU8VxIUdADKMZR3ZtDqjWUfuuk2GhA/edit</v>
          </cell>
        </row>
        <row r="858">
          <cell r="D858" t="str">
            <v>Ipsos</v>
          </cell>
          <cell r="F858" t="str">
            <v>US</v>
          </cell>
          <cell r="G858" t="str">
            <v>B+</v>
          </cell>
          <cell r="I858">
            <v>43648</v>
          </cell>
          <cell r="J858">
            <v>1173</v>
          </cell>
          <cell r="K858" t="str">
            <v>rv</v>
          </cell>
          <cell r="L858">
            <v>24</v>
          </cell>
          <cell r="M858">
            <v>0</v>
          </cell>
          <cell r="N858">
            <v>1</v>
          </cell>
          <cell r="O858">
            <v>4</v>
          </cell>
          <cell r="P858">
            <v>1</v>
          </cell>
          <cell r="Q858">
            <v>17</v>
          </cell>
          <cell r="R858">
            <v>0</v>
          </cell>
          <cell r="S858">
            <v>11</v>
          </cell>
          <cell r="T858">
            <v>3</v>
          </cell>
          <cell r="AL858">
            <v>7.5681288594470271E-5</v>
          </cell>
          <cell r="CB858" t="str">
            <v>https://projects.fivethirtyeight.com/polls/20190709_National.pdf</v>
          </cell>
        </row>
        <row r="859">
          <cell r="D859" t="str">
            <v>YouGov</v>
          </cell>
          <cell r="F859" t="str">
            <v>US</v>
          </cell>
          <cell r="G859" t="str">
            <v>B-</v>
          </cell>
          <cell r="I859">
            <v>43648</v>
          </cell>
          <cell r="J859">
            <v>631</v>
          </cell>
          <cell r="K859" t="str">
            <v>lv</v>
          </cell>
          <cell r="L859">
            <v>21</v>
          </cell>
          <cell r="M859">
            <v>0</v>
          </cell>
          <cell r="N859">
            <v>2</v>
          </cell>
          <cell r="O859">
            <v>9</v>
          </cell>
          <cell r="P859">
            <v>1</v>
          </cell>
          <cell r="Q859">
            <v>10</v>
          </cell>
          <cell r="R859">
            <v>0</v>
          </cell>
          <cell r="S859">
            <v>18</v>
          </cell>
          <cell r="T859">
            <v>0</v>
          </cell>
          <cell r="AL859">
            <v>8.68801099510486E-6</v>
          </cell>
          <cell r="CB859" t="str">
            <v>https://d25d2506sfb94s.cloudfront.net/cumulus_uploads/document/4ggh3e3308/econTabReport.pdf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43648</v>
          </cell>
          <cell r="J860">
            <v>1367</v>
          </cell>
          <cell r="K860" t="str">
            <v>a</v>
          </cell>
          <cell r="L860">
            <v>22</v>
          </cell>
          <cell r="M860">
            <v>0</v>
          </cell>
          <cell r="N860">
            <v>1</v>
          </cell>
          <cell r="O860">
            <v>3</v>
          </cell>
          <cell r="P860">
            <v>0</v>
          </cell>
          <cell r="Q860">
            <v>16</v>
          </cell>
          <cell r="R860">
            <v>0</v>
          </cell>
          <cell r="S860">
            <v>9</v>
          </cell>
          <cell r="T860">
            <v>2</v>
          </cell>
          <cell r="AL860">
            <v>0</v>
          </cell>
          <cell r="CB860" t="str">
            <v>https://projects.fivethirtyeight.com/polls/20190709_National.pdf</v>
          </cell>
        </row>
        <row r="861">
          <cell r="D861" t="str">
            <v>YouGov Blue/Data for Progress</v>
          </cell>
          <cell r="F861" t="str">
            <v>US</v>
          </cell>
          <cell r="G861">
            <v>0</v>
          </cell>
          <cell r="I861">
            <v>43648</v>
          </cell>
          <cell r="J861">
            <v>1522</v>
          </cell>
          <cell r="K861" t="str">
            <v>lv</v>
          </cell>
          <cell r="L861">
            <v>23</v>
          </cell>
          <cell r="M861">
            <v>0</v>
          </cell>
          <cell r="N861">
            <v>2</v>
          </cell>
          <cell r="O861">
            <v>7</v>
          </cell>
          <cell r="P861">
            <v>1</v>
          </cell>
          <cell r="Q861">
            <v>15</v>
          </cell>
          <cell r="R861">
            <v>0</v>
          </cell>
          <cell r="S861">
            <v>22</v>
          </cell>
          <cell r="T861">
            <v>2</v>
          </cell>
          <cell r="AL861">
            <v>7.7001016744882352E-3</v>
          </cell>
          <cell r="CB861" t="str">
            <v>https://www.washingtonpost.com/politics/paloma/the-trailer/2019/07/02/the-trailer-an-exclusive-poll-on-how-the-debates-changed-the-primary/5d1a1e73a7a0a47d87c56f78</v>
          </cell>
        </row>
        <row r="862">
          <cell r="D862" t="str">
            <v>Change Research</v>
          </cell>
          <cell r="F862" t="str">
            <v>US</v>
          </cell>
          <cell r="G862" t="str">
            <v>C</v>
          </cell>
          <cell r="I862">
            <v>43647</v>
          </cell>
          <cell r="J862">
            <v>1185</v>
          </cell>
          <cell r="K862" t="str">
            <v>lv</v>
          </cell>
          <cell r="L862">
            <v>18</v>
          </cell>
          <cell r="M862">
            <v>0</v>
          </cell>
          <cell r="N862">
            <v>0</v>
          </cell>
          <cell r="O862">
            <v>10</v>
          </cell>
          <cell r="P862">
            <v>1</v>
          </cell>
          <cell r="Q862">
            <v>17</v>
          </cell>
          <cell r="R862">
            <v>0</v>
          </cell>
          <cell r="S862">
            <v>22</v>
          </cell>
          <cell r="T862">
            <v>2</v>
          </cell>
          <cell r="AL862">
            <v>7.0369544162457867E-3</v>
          </cell>
          <cell r="CB862" t="str">
            <v>https://www.changeresearch.com/post-debate-poll-jun-28-jul-1-2019</v>
          </cell>
        </row>
        <row r="863">
          <cell r="D863" t="str">
            <v>David Binder Research</v>
          </cell>
          <cell r="F863" t="str">
            <v>Iowa</v>
          </cell>
          <cell r="G863">
            <v>0</v>
          </cell>
          <cell r="I863">
            <v>43647</v>
          </cell>
          <cell r="J863">
            <v>600</v>
          </cell>
          <cell r="K863" t="str">
            <v>lv</v>
          </cell>
          <cell r="L863">
            <v>17</v>
          </cell>
          <cell r="M863">
            <v>0</v>
          </cell>
          <cell r="N863">
            <v>2</v>
          </cell>
          <cell r="O863">
            <v>10</v>
          </cell>
          <cell r="P863">
            <v>4</v>
          </cell>
          <cell r="Q863">
            <v>12</v>
          </cell>
          <cell r="R863">
            <v>0</v>
          </cell>
          <cell r="S863">
            <v>20</v>
          </cell>
          <cell r="T863">
            <v>1</v>
          </cell>
          <cell r="AL863">
            <v>9.5355284387409513E-3</v>
          </cell>
          <cell r="CB863" t="str">
            <v>http://www.focusonruralamerica.com/2019/07/03/july-2019-poll-results/</v>
          </cell>
        </row>
        <row r="864">
          <cell r="D864" t="str">
            <v>ABC News/Washington Post</v>
          </cell>
          <cell r="F864" t="str">
            <v>US</v>
          </cell>
          <cell r="G864" t="str">
            <v>A+</v>
          </cell>
          <cell r="I864">
            <v>43647</v>
          </cell>
          <cell r="J864">
            <v>460</v>
          </cell>
          <cell r="K864" t="str">
            <v>a</v>
          </cell>
          <cell r="L864">
            <v>29</v>
          </cell>
          <cell r="M864">
            <v>0</v>
          </cell>
          <cell r="N864">
            <v>1</v>
          </cell>
          <cell r="O864">
            <v>4</v>
          </cell>
          <cell r="P864">
            <v>2</v>
          </cell>
          <cell r="Q864">
            <v>23</v>
          </cell>
          <cell r="R864">
            <v>0</v>
          </cell>
          <cell r="S864">
            <v>11</v>
          </cell>
          <cell r="T864">
            <v>1</v>
          </cell>
          <cell r="AL864">
            <v>0</v>
          </cell>
          <cell r="CB864" t="str">
            <v>https://www.washingtonpost.com/context/washington-post-abc-news-poll-june-28-july-1-2019/23419a67-9e70-42e3-a96d-65d92555e29b/</v>
          </cell>
        </row>
        <row r="865">
          <cell r="D865" t="str">
            <v>ABC News/Washington Post</v>
          </cell>
          <cell r="F865" t="str">
            <v>US</v>
          </cell>
          <cell r="G865" t="str">
            <v>A+</v>
          </cell>
          <cell r="I865">
            <v>43647</v>
          </cell>
          <cell r="J865">
            <v>397</v>
          </cell>
          <cell r="K865" t="str">
            <v>rv</v>
          </cell>
          <cell r="L865">
            <v>30</v>
          </cell>
          <cell r="M865">
            <v>0</v>
          </cell>
          <cell r="N865">
            <v>1</v>
          </cell>
          <cell r="O865">
            <v>4</v>
          </cell>
          <cell r="P865">
            <v>2</v>
          </cell>
          <cell r="Q865">
            <v>19</v>
          </cell>
          <cell r="R865">
            <v>0</v>
          </cell>
          <cell r="S865">
            <v>12</v>
          </cell>
          <cell r="T865">
            <v>0</v>
          </cell>
          <cell r="AL865">
            <v>2.8235379216493273E-3</v>
          </cell>
          <cell r="CB865" t="str">
            <v>https://www.washingtonpost.com/context/washington-post-abc-news-poll-june-28-july-1-2019/23419a67-9e70-42e3-a96d-65d92555e29b/</v>
          </cell>
        </row>
        <row r="866">
          <cell r="D866" t="str">
            <v>ABC News/Washington Post</v>
          </cell>
          <cell r="F866" t="str">
            <v>US</v>
          </cell>
          <cell r="G866" t="str">
            <v>A+</v>
          </cell>
          <cell r="I866">
            <v>43647</v>
          </cell>
          <cell r="J866">
            <v>460</v>
          </cell>
          <cell r="K866" t="str">
            <v>a</v>
          </cell>
          <cell r="L866">
            <v>25</v>
          </cell>
          <cell r="M866">
            <v>0</v>
          </cell>
          <cell r="N866">
            <v>0</v>
          </cell>
          <cell r="O866">
            <v>3</v>
          </cell>
          <cell r="P866">
            <v>1</v>
          </cell>
          <cell r="Q866">
            <v>18</v>
          </cell>
          <cell r="R866">
            <v>0</v>
          </cell>
          <cell r="S866">
            <v>9</v>
          </cell>
          <cell r="T866">
            <v>1</v>
          </cell>
          <cell r="AL866">
            <v>0</v>
          </cell>
          <cell r="CB866" t="str">
            <v>https://www.washingtonpost.com/context/washington-post-abc-news-poll-june-28-july-1-2019/23419a67-9e70-42e3-a96d-65d92555e29b/</v>
          </cell>
        </row>
        <row r="867">
          <cell r="D867" t="str">
            <v>ABC News/Washington Post</v>
          </cell>
          <cell r="F867" t="str">
            <v>US</v>
          </cell>
          <cell r="G867" t="str">
            <v>A+</v>
          </cell>
          <cell r="I867">
            <v>43647</v>
          </cell>
          <cell r="J867">
            <v>397</v>
          </cell>
          <cell r="K867" t="str">
            <v>rv</v>
          </cell>
          <cell r="L867">
            <v>28</v>
          </cell>
          <cell r="M867">
            <v>0</v>
          </cell>
          <cell r="N867">
            <v>0</v>
          </cell>
          <cell r="O867">
            <v>3</v>
          </cell>
          <cell r="P867">
            <v>1</v>
          </cell>
          <cell r="Q867">
            <v>16</v>
          </cell>
          <cell r="R867">
            <v>0</v>
          </cell>
          <cell r="S867">
            <v>10</v>
          </cell>
          <cell r="T867">
            <v>1</v>
          </cell>
          <cell r="AL867">
            <v>0</v>
          </cell>
          <cell r="CB867" t="str">
            <v>https://www.washingtonpost.com/context/washington-post-abc-news-poll-june-28-july-1-2019/23419a67-9e70-42e3-a96d-65d92555e29b/</v>
          </cell>
        </row>
        <row r="868">
          <cell r="D868" t="str">
            <v>Quinnipiac University</v>
          </cell>
          <cell r="F868" t="str">
            <v>US</v>
          </cell>
          <cell r="G868" t="str">
            <v>A</v>
          </cell>
          <cell r="I868">
            <v>43647</v>
          </cell>
          <cell r="J868">
            <v>554</v>
          </cell>
          <cell r="K868" t="str">
            <v>rv</v>
          </cell>
          <cell r="L868">
            <v>22</v>
          </cell>
          <cell r="M868">
            <v>0</v>
          </cell>
          <cell r="N868">
            <v>3</v>
          </cell>
          <cell r="O868">
            <v>4</v>
          </cell>
          <cell r="P868">
            <v>1</v>
          </cell>
          <cell r="Q868">
            <v>13</v>
          </cell>
          <cell r="R868">
            <v>0</v>
          </cell>
          <cell r="S868">
            <v>14</v>
          </cell>
          <cell r="T868">
            <v>1</v>
          </cell>
          <cell r="AL868">
            <v>1.3547728411275829E-3</v>
          </cell>
          <cell r="CB868" t="str">
            <v>https://poll.qu.edu/national/release-detail?ReleaseID=2631</v>
          </cell>
        </row>
        <row r="869">
          <cell r="D869" t="str">
            <v>Suffolk University</v>
          </cell>
          <cell r="F869" t="str">
            <v>Iowa</v>
          </cell>
          <cell r="G869" t="str">
            <v>A-</v>
          </cell>
          <cell r="I869">
            <v>43647</v>
          </cell>
          <cell r="J869">
            <v>500</v>
          </cell>
          <cell r="K869" t="str">
            <v>lv</v>
          </cell>
          <cell r="L869">
            <v>24</v>
          </cell>
          <cell r="M869">
            <v>0</v>
          </cell>
          <cell r="N869">
            <v>1.8</v>
          </cell>
          <cell r="O869">
            <v>6.2</v>
          </cell>
          <cell r="P869">
            <v>2</v>
          </cell>
          <cell r="Q869">
            <v>9</v>
          </cell>
          <cell r="R869">
            <v>0</v>
          </cell>
          <cell r="S869">
            <v>13</v>
          </cell>
          <cell r="T869">
            <v>0.6</v>
          </cell>
          <cell r="AL869">
            <v>0.11648524150136613</v>
          </cell>
          <cell r="CB869" t="str">
            <v>https://www.suffolk.edu/-/media/suffolk/documents/academics/research-at-suffolk/suprc/polls/other-states/2019/7_2_2019_marginals_pdftxt.pdf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43647</v>
          </cell>
          <cell r="J870">
            <v>882</v>
          </cell>
          <cell r="K870" t="str">
            <v>rv</v>
          </cell>
          <cell r="L870">
            <v>28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0</v>
          </cell>
          <cell r="S870">
            <v>9</v>
          </cell>
          <cell r="T870">
            <v>1</v>
          </cell>
          <cell r="AL870">
            <v>3.8009872189068023E-7</v>
          </cell>
          <cell r="CB870" t="str">
            <v>https://scottrasmussen.com/crosstabs-june-29-july-1/</v>
          </cell>
        </row>
        <row r="871">
          <cell r="D871" t="str">
            <v>Capitol Weekly</v>
          </cell>
          <cell r="F871" t="str">
            <v>California</v>
          </cell>
          <cell r="G871">
            <v>0</v>
          </cell>
          <cell r="I871">
            <v>43646</v>
          </cell>
          <cell r="J871">
            <v>703</v>
          </cell>
          <cell r="K871" t="str">
            <v>lv</v>
          </cell>
          <cell r="L871">
            <v>23.1</v>
          </cell>
          <cell r="M871">
            <v>0</v>
          </cell>
          <cell r="N871">
            <v>1.9</v>
          </cell>
          <cell r="O871">
            <v>7.8</v>
          </cell>
          <cell r="P871">
            <v>1</v>
          </cell>
          <cell r="Q871">
            <v>18.7</v>
          </cell>
          <cell r="R871">
            <v>0</v>
          </cell>
          <cell r="S871">
            <v>23.4</v>
          </cell>
          <cell r="T871">
            <v>2.4</v>
          </cell>
          <cell r="AL871">
            <v>1.1961737966087477E-3</v>
          </cell>
          <cell r="CB871" t="str">
            <v>https://public.tableau.com/profile/capitol.weekly#!/vizhome/2020PrimaryTrackingSurvey_15626518585990/CA120POLLSTORY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43646</v>
          </cell>
          <cell r="J872">
            <v>909</v>
          </cell>
          <cell r="K872" t="str">
            <v>rv</v>
          </cell>
          <cell r="L872">
            <v>41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40</v>
          </cell>
          <cell r="T872">
            <v>0</v>
          </cell>
          <cell r="AL872">
            <v>0</v>
          </cell>
          <cell r="CB872" t="str">
            <v>https://scottrasmussen.com/crosstabs-june-28-30-4/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43646</v>
          </cell>
          <cell r="J873">
            <v>449</v>
          </cell>
          <cell r="K873" t="str">
            <v>rv</v>
          </cell>
          <cell r="L873">
            <v>33</v>
          </cell>
          <cell r="M873">
            <v>0</v>
          </cell>
          <cell r="N873">
            <v>2</v>
          </cell>
          <cell r="O873">
            <v>6</v>
          </cell>
          <cell r="P873">
            <v>0</v>
          </cell>
          <cell r="Q873">
            <v>15</v>
          </cell>
          <cell r="R873">
            <v>0</v>
          </cell>
          <cell r="S873">
            <v>9</v>
          </cell>
          <cell r="T873">
            <v>1</v>
          </cell>
          <cell r="AL873">
            <v>2.9095822396961621E-7</v>
          </cell>
          <cell r="CB873" t="str">
            <v>https://thehill.com/hilltv/what-americas-thinking/451215-harris-surges-past-warren-to-claim-third-place-in-post-debate-poll</v>
          </cell>
        </row>
        <row r="874">
          <cell r="D874" t="str">
            <v>SSRS</v>
          </cell>
          <cell r="F874" t="str">
            <v>US</v>
          </cell>
          <cell r="G874" t="str">
            <v>A/B</v>
          </cell>
          <cell r="I874">
            <v>43646</v>
          </cell>
          <cell r="J874">
            <v>656</v>
          </cell>
          <cell r="K874" t="str">
            <v>rv</v>
          </cell>
          <cell r="L874">
            <v>22</v>
          </cell>
          <cell r="M874">
            <v>0</v>
          </cell>
          <cell r="N874">
            <v>3</v>
          </cell>
          <cell r="O874">
            <v>4</v>
          </cell>
          <cell r="P874">
            <v>2</v>
          </cell>
          <cell r="Q874">
            <v>14</v>
          </cell>
          <cell r="R874">
            <v>0</v>
          </cell>
          <cell r="S874">
            <v>15</v>
          </cell>
          <cell r="T874">
            <v>1</v>
          </cell>
          <cell r="AL874">
            <v>5.7595120248393628E-3</v>
          </cell>
          <cell r="CB874" t="str">
            <v>https://cdn.cnn.com/cnn/2019/images/07/01/rel8a.-.democrats.and.healthcare.pdf</v>
          </cell>
        </row>
        <row r="875">
          <cell r="D875" t="str">
            <v>Harris Insights &amp; Analytics</v>
          </cell>
          <cell r="F875" t="str">
            <v>US</v>
          </cell>
          <cell r="G875" t="str">
            <v>C+</v>
          </cell>
          <cell r="I875">
            <v>43646</v>
          </cell>
          <cell r="J875">
            <v>909</v>
          </cell>
          <cell r="K875" t="str">
            <v>rv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41</v>
          </cell>
          <cell r="R875">
            <v>0</v>
          </cell>
          <cell r="S875">
            <v>36</v>
          </cell>
          <cell r="T875">
            <v>0</v>
          </cell>
          <cell r="AL875">
            <v>0</v>
          </cell>
          <cell r="CB875" t="str">
            <v>https://scottrasmussen.com/crosstabs-june-28-30-4/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43646</v>
          </cell>
          <cell r="J876">
            <v>909</v>
          </cell>
          <cell r="K876" t="str">
            <v>rv</v>
          </cell>
          <cell r="L876">
            <v>41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40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  <cell r="CB876" t="str">
            <v>https://scottrasmussen.com/crosstabs-june-28-30-4/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43646</v>
          </cell>
          <cell r="J877">
            <v>909</v>
          </cell>
          <cell r="K877" t="str">
            <v>rv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35</v>
          </cell>
          <cell r="T877">
            <v>0</v>
          </cell>
          <cell r="AL877">
            <v>0</v>
          </cell>
          <cell r="CB877" t="str">
            <v>https://scottrasmussen.com/crosstabs-june-28-30-4/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43646</v>
          </cell>
          <cell r="J878">
            <v>909</v>
          </cell>
          <cell r="K878" t="str">
            <v>rv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41</v>
          </cell>
          <cell r="R878">
            <v>0</v>
          </cell>
          <cell r="S878">
            <v>0</v>
          </cell>
          <cell r="T878">
            <v>0</v>
          </cell>
          <cell r="AL878">
            <v>0</v>
          </cell>
          <cell r="CB878" t="str">
            <v>https://scottrasmussen.com/crosstabs-june-28-30-4/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43646</v>
          </cell>
          <cell r="J879">
            <v>909</v>
          </cell>
          <cell r="K879" t="str">
            <v>rv</v>
          </cell>
          <cell r="L879">
            <v>40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AL879">
            <v>0</v>
          </cell>
          <cell r="CB879" t="str">
            <v>https://scottrasmussen.com/crosstabs-june-28-30-4/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43646</v>
          </cell>
          <cell r="J880">
            <v>909</v>
          </cell>
          <cell r="K880" t="str">
            <v>rv</v>
          </cell>
          <cell r="L880">
            <v>28</v>
          </cell>
          <cell r="M880">
            <v>0</v>
          </cell>
          <cell r="N880">
            <v>2</v>
          </cell>
          <cell r="O880">
            <v>4</v>
          </cell>
          <cell r="P880">
            <v>1</v>
          </cell>
          <cell r="Q880">
            <v>14</v>
          </cell>
          <cell r="R880">
            <v>0</v>
          </cell>
          <cell r="S880">
            <v>8</v>
          </cell>
          <cell r="T880">
            <v>1</v>
          </cell>
          <cell r="AL880">
            <v>0</v>
          </cell>
          <cell r="CB880" t="str">
            <v>https://scottrasmussen.com/crosstabs-june-28-30/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43646</v>
          </cell>
          <cell r="J881">
            <v>2485</v>
          </cell>
          <cell r="K881" t="str">
            <v>lv</v>
          </cell>
          <cell r="L881">
            <v>31</v>
          </cell>
          <cell r="M881">
            <v>0</v>
          </cell>
          <cell r="N881">
            <v>2.5</v>
          </cell>
          <cell r="O881">
            <v>5.9</v>
          </cell>
          <cell r="P881">
            <v>0.6</v>
          </cell>
          <cell r="Q881">
            <v>16.8</v>
          </cell>
          <cell r="R881">
            <v>0</v>
          </cell>
          <cell r="S881">
            <v>14.4</v>
          </cell>
          <cell r="T881">
            <v>0.8</v>
          </cell>
          <cell r="AL881">
            <v>3.6750309762721345E-5</v>
          </cell>
          <cell r="CB881" t="str">
            <v>https://projects.fivethirtyeight.com/democratic-debate-poll/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43645</v>
          </cell>
          <cell r="J882">
            <v>845</v>
          </cell>
          <cell r="K882" t="str">
            <v>rv</v>
          </cell>
          <cell r="L882">
            <v>34</v>
          </cell>
          <cell r="M882">
            <v>1</v>
          </cell>
          <cell r="N882">
            <v>3</v>
          </cell>
          <cell r="O882">
            <v>3</v>
          </cell>
          <cell r="P882">
            <v>1</v>
          </cell>
          <cell r="Q882">
            <v>15</v>
          </cell>
          <cell r="R882">
            <v>0</v>
          </cell>
          <cell r="S882">
            <v>11</v>
          </cell>
          <cell r="T882">
            <v>1</v>
          </cell>
          <cell r="AL882">
            <v>3.2492805282743924E-7</v>
          </cell>
          <cell r="CB882" t="str">
            <v>https://harvardharrispoll.com/wp-content/uploads/2019/07/HHP_June2019_RVs_Topline.pdf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43645</v>
          </cell>
          <cell r="J883">
            <v>903</v>
          </cell>
          <cell r="K883" t="str">
            <v>rv</v>
          </cell>
          <cell r="L883">
            <v>27</v>
          </cell>
          <cell r="M883">
            <v>0</v>
          </cell>
          <cell r="N883">
            <v>3</v>
          </cell>
          <cell r="O883">
            <v>3</v>
          </cell>
          <cell r="P883">
            <v>1</v>
          </cell>
          <cell r="Q883">
            <v>18</v>
          </cell>
          <cell r="R883">
            <v>0</v>
          </cell>
          <cell r="S883">
            <v>8</v>
          </cell>
          <cell r="T883">
            <v>1</v>
          </cell>
          <cell r="AL883">
            <v>0</v>
          </cell>
          <cell r="CB883" t="str">
            <v>https://scottrasmussen.com/crosstabs-june-27-29/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43644</v>
          </cell>
          <cell r="J884">
            <v>888</v>
          </cell>
          <cell r="K884" t="str">
            <v>rv</v>
          </cell>
          <cell r="L884">
            <v>30</v>
          </cell>
          <cell r="M884">
            <v>0</v>
          </cell>
          <cell r="N884">
            <v>3</v>
          </cell>
          <cell r="O884">
            <v>4</v>
          </cell>
          <cell r="P884">
            <v>1</v>
          </cell>
          <cell r="Q884">
            <v>20</v>
          </cell>
          <cell r="R884">
            <v>0</v>
          </cell>
          <cell r="S884">
            <v>10</v>
          </cell>
          <cell r="T884">
            <v>1</v>
          </cell>
          <cell r="AL884">
            <v>3.1415461904352449E-7</v>
          </cell>
          <cell r="CB884" t="str">
            <v>https://scottrasmussen.com/crosstabs-june-26-28/</v>
          </cell>
        </row>
        <row r="885">
          <cell r="D885" t="str">
            <v>Morning Consult</v>
          </cell>
          <cell r="F885" t="str">
            <v>US</v>
          </cell>
          <cell r="G885" t="str">
            <v>B/C</v>
          </cell>
          <cell r="I885">
            <v>43644</v>
          </cell>
          <cell r="J885">
            <v>2407</v>
          </cell>
          <cell r="K885" t="str">
            <v>lv</v>
          </cell>
          <cell r="L885">
            <v>33</v>
          </cell>
          <cell r="M885">
            <v>0</v>
          </cell>
          <cell r="N885">
            <v>3</v>
          </cell>
          <cell r="O885">
            <v>6</v>
          </cell>
          <cell r="P885">
            <v>1</v>
          </cell>
          <cell r="Q885">
            <v>19</v>
          </cell>
          <cell r="R885">
            <v>0</v>
          </cell>
          <cell r="S885">
            <v>12</v>
          </cell>
          <cell r="T885">
            <v>2</v>
          </cell>
          <cell r="AL885">
            <v>3.6137461104589593E-5</v>
          </cell>
          <cell r="CB885" t="str">
            <v>https://morningconsult.com/2020-democratic-primary/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43643</v>
          </cell>
          <cell r="J886">
            <v>889</v>
          </cell>
          <cell r="K886" t="str">
            <v>rv</v>
          </cell>
          <cell r="L886">
            <v>31</v>
          </cell>
          <cell r="M886">
            <v>0</v>
          </cell>
          <cell r="N886">
            <v>2</v>
          </cell>
          <cell r="O886">
            <v>4</v>
          </cell>
          <cell r="P886">
            <v>1</v>
          </cell>
          <cell r="Q886">
            <v>17</v>
          </cell>
          <cell r="R886">
            <v>0</v>
          </cell>
          <cell r="S886">
            <v>10</v>
          </cell>
          <cell r="T886">
            <v>1</v>
          </cell>
          <cell r="AL886">
            <v>3.0232073061645086E-7</v>
          </cell>
          <cell r="CB886" t="str">
            <v>https://scottrasmussen.com/crosstabs-june-25-27/</v>
          </cell>
        </row>
        <row r="887">
          <cell r="D887" t="str">
            <v>Morning Consult</v>
          </cell>
          <cell r="F887" t="str">
            <v>US</v>
          </cell>
          <cell r="G887" t="str">
            <v>B/C</v>
          </cell>
          <cell r="I887">
            <v>43643</v>
          </cell>
          <cell r="J887">
            <v>2041</v>
          </cell>
          <cell r="K887" t="str">
            <v>lv</v>
          </cell>
          <cell r="L887">
            <v>32.5</v>
          </cell>
          <cell r="M887">
            <v>0</v>
          </cell>
          <cell r="N887">
            <v>4.0999999999999996</v>
          </cell>
          <cell r="O887">
            <v>4.5</v>
          </cell>
          <cell r="P887">
            <v>1.1000000000000001</v>
          </cell>
          <cell r="Q887">
            <v>17.100000000000001</v>
          </cell>
          <cell r="R887">
            <v>0</v>
          </cell>
          <cell r="S887">
            <v>17</v>
          </cell>
          <cell r="T887">
            <v>1.2</v>
          </cell>
          <cell r="AL887">
            <v>2.9356711396962472E-5</v>
          </cell>
          <cell r="CB887" t="str">
            <v>https://projects.fivethirtyeight.com/democratic-debate-poll/</v>
          </cell>
        </row>
        <row r="888">
          <cell r="D888" t="str">
            <v>YouGov Blue/Data for Progress</v>
          </cell>
          <cell r="F888" t="str">
            <v>US</v>
          </cell>
          <cell r="G888">
            <v>0</v>
          </cell>
          <cell r="I888">
            <v>43642</v>
          </cell>
          <cell r="J888">
            <v>1402</v>
          </cell>
          <cell r="K888" t="str">
            <v>lv</v>
          </cell>
          <cell r="L888">
            <v>30</v>
          </cell>
          <cell r="M888">
            <v>0</v>
          </cell>
          <cell r="N888">
            <v>2</v>
          </cell>
          <cell r="O888">
            <v>7</v>
          </cell>
          <cell r="P888">
            <v>1</v>
          </cell>
          <cell r="Q888">
            <v>16</v>
          </cell>
          <cell r="R888">
            <v>0</v>
          </cell>
          <cell r="S888">
            <v>24</v>
          </cell>
          <cell r="T888">
            <v>2</v>
          </cell>
          <cell r="AL888">
            <v>4.6374090252953529E-3</v>
          </cell>
          <cell r="CB888" t="str">
            <v>https://www.dataforprogress.org/blog/2019/6/28/here-are-the-final-pre-debate-numbers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43642</v>
          </cell>
          <cell r="J889">
            <v>892</v>
          </cell>
          <cell r="K889" t="str">
            <v>rv</v>
          </cell>
          <cell r="L889">
            <v>29</v>
          </cell>
          <cell r="M889">
            <v>0</v>
          </cell>
          <cell r="N889">
            <v>1</v>
          </cell>
          <cell r="O889">
            <v>3</v>
          </cell>
          <cell r="P889">
            <v>1</v>
          </cell>
          <cell r="Q889">
            <v>17</v>
          </cell>
          <cell r="R889">
            <v>0</v>
          </cell>
          <cell r="S889">
            <v>9</v>
          </cell>
          <cell r="T889">
            <v>1</v>
          </cell>
          <cell r="AL889">
            <v>2.9636903533819987E-7</v>
          </cell>
          <cell r="CB889" t="str">
            <v>https://scottrasmussen.com/pre-debate-poll-july-24-26/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43642</v>
          </cell>
          <cell r="J890">
            <v>7150</v>
          </cell>
          <cell r="K890" t="str">
            <v>lv</v>
          </cell>
          <cell r="L890">
            <v>35.200000000000003</v>
          </cell>
          <cell r="M890">
            <v>0</v>
          </cell>
          <cell r="N890">
            <v>2.7</v>
          </cell>
          <cell r="O890">
            <v>6</v>
          </cell>
          <cell r="P890">
            <v>0.9</v>
          </cell>
          <cell r="Q890">
            <v>18.2</v>
          </cell>
          <cell r="R890">
            <v>0</v>
          </cell>
          <cell r="S890">
            <v>12.4</v>
          </cell>
          <cell r="T890">
            <v>1.2</v>
          </cell>
          <cell r="AL890">
            <v>4.5271832582443317E-5</v>
          </cell>
          <cell r="CB890" t="str">
            <v>https://projects.fivethirtyeight.com/democratic-debate-poll/</v>
          </cell>
        </row>
        <row r="891">
          <cell r="D891" t="str">
            <v>Echelon Insights</v>
          </cell>
          <cell r="F891" t="str">
            <v>US</v>
          </cell>
          <cell r="G891">
            <v>0</v>
          </cell>
          <cell r="I891">
            <v>43641</v>
          </cell>
          <cell r="J891">
            <v>484</v>
          </cell>
          <cell r="K891" t="str">
            <v>rv</v>
          </cell>
          <cell r="L891">
            <v>56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26</v>
          </cell>
          <cell r="T891">
            <v>0</v>
          </cell>
          <cell r="AL891">
            <v>0</v>
          </cell>
          <cell r="CB891" t="str">
            <v>http://echeloninsights.com/wp-content/uploads/Omnibus-June-2019_Dem-Primary-1.pdf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43641</v>
          </cell>
          <cell r="J892">
            <v>484</v>
          </cell>
          <cell r="K892" t="str">
            <v>rv</v>
          </cell>
          <cell r="L892">
            <v>57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27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  <cell r="CB892" t="str">
            <v>http://echeloninsights.com/wp-content/uploads/Omnibus-June-2019_Dem-Primary-1.pdf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43641</v>
          </cell>
          <cell r="J893">
            <v>484</v>
          </cell>
          <cell r="K893" t="str">
            <v>rv</v>
          </cell>
          <cell r="L893">
            <v>32</v>
          </cell>
          <cell r="M893">
            <v>0</v>
          </cell>
          <cell r="N893">
            <v>2</v>
          </cell>
          <cell r="O893">
            <v>9</v>
          </cell>
          <cell r="P893">
            <v>1</v>
          </cell>
          <cell r="Q893">
            <v>15</v>
          </cell>
          <cell r="R893">
            <v>0</v>
          </cell>
          <cell r="S893">
            <v>11</v>
          </cell>
          <cell r="T893">
            <v>1</v>
          </cell>
          <cell r="AL893">
            <v>1.0566759756104736E-4</v>
          </cell>
          <cell r="CB893" t="str">
            <v>http://echeloninsights.com/wp-content/uploads/Omnibus-June-2019_Dem-Primary-1.pdf</v>
          </cell>
        </row>
        <row r="894">
          <cell r="D894" t="str">
            <v>YouGov</v>
          </cell>
          <cell r="F894" t="str">
            <v>US</v>
          </cell>
          <cell r="G894" t="str">
            <v>B-</v>
          </cell>
          <cell r="I894">
            <v>43641</v>
          </cell>
          <cell r="J894">
            <v>522</v>
          </cell>
          <cell r="K894" t="str">
            <v>lv</v>
          </cell>
          <cell r="L894">
            <v>24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18</v>
          </cell>
          <cell r="T894">
            <v>1</v>
          </cell>
          <cell r="AL894">
            <v>7.411170422010681E-6</v>
          </cell>
          <cell r="CB894" t="str">
            <v>https://d25d2506sfb94s.cloudfront.net/cumulus_uploads/document/obzwo5cjei/econTabReport.pdf</v>
          </cell>
        </row>
        <row r="895">
          <cell r="D895" t="str">
            <v>Gravis Marketing</v>
          </cell>
          <cell r="F895" t="str">
            <v>Maine</v>
          </cell>
          <cell r="G895" t="str">
            <v>C+</v>
          </cell>
          <cell r="I895">
            <v>43640</v>
          </cell>
          <cell r="J895">
            <v>243</v>
          </cell>
          <cell r="K895" t="str">
            <v>rv</v>
          </cell>
          <cell r="L895">
            <v>25</v>
          </cell>
          <cell r="M895">
            <v>0</v>
          </cell>
          <cell r="N895">
            <v>3</v>
          </cell>
          <cell r="O895">
            <v>8</v>
          </cell>
          <cell r="P895">
            <v>0</v>
          </cell>
          <cell r="Q895">
            <v>15</v>
          </cell>
          <cell r="R895">
            <v>0</v>
          </cell>
          <cell r="S895">
            <v>17</v>
          </cell>
          <cell r="T895">
            <v>5</v>
          </cell>
          <cell r="AL895">
            <v>0.91708458455016606</v>
          </cell>
          <cell r="CB895" t="str">
            <v>http://orlando-politics.com/wp-content/uploads/2019/06/Maine-Jun-26-2019.pdf</v>
          </cell>
        </row>
        <row r="896">
          <cell r="D896" t="str">
            <v>McLaughlin &amp; Associates</v>
          </cell>
          <cell r="F896" t="str">
            <v>US</v>
          </cell>
          <cell r="G896" t="str">
            <v>C/D</v>
          </cell>
          <cell r="I896">
            <v>43640</v>
          </cell>
          <cell r="J896">
            <v>459</v>
          </cell>
          <cell r="K896" t="str">
            <v>lv</v>
          </cell>
          <cell r="L896">
            <v>34</v>
          </cell>
          <cell r="M896">
            <v>0</v>
          </cell>
          <cell r="N896">
            <v>2</v>
          </cell>
          <cell r="O896">
            <v>6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1</v>
          </cell>
          <cell r="AL896">
            <v>1.5042899388409104E-3</v>
          </cell>
          <cell r="CB896" t="str">
            <v>https://mclaughlinonline.com/pols/wp-content/uploads/2019/06/National-Monthly-Omnibus-June-Release.pdf</v>
          </cell>
        </row>
        <row r="897">
          <cell r="D897" t="str">
            <v>Emerson College</v>
          </cell>
          <cell r="F897" t="str">
            <v>US</v>
          </cell>
          <cell r="G897" t="str">
            <v>B-</v>
          </cell>
          <cell r="I897">
            <v>43640</v>
          </cell>
          <cell r="J897">
            <v>457</v>
          </cell>
          <cell r="K897" t="str">
            <v>lv</v>
          </cell>
          <cell r="L897">
            <v>33.9</v>
          </cell>
          <cell r="M897">
            <v>0</v>
          </cell>
          <cell r="N897">
            <v>2.7</v>
          </cell>
          <cell r="O897">
            <v>6.3</v>
          </cell>
          <cell r="P897">
            <v>0.7</v>
          </cell>
          <cell r="Q897">
            <v>27.1</v>
          </cell>
          <cell r="R897">
            <v>0</v>
          </cell>
          <cell r="S897">
            <v>14.2</v>
          </cell>
          <cell r="T897">
            <v>0.7</v>
          </cell>
          <cell r="AL897">
            <v>1.583362503826069E-3</v>
          </cell>
          <cell r="CB897" t="str">
            <v>http://emersonpolling.com/2019/06/24/june-national-poll-all-eyes-on-the-democratic-debates-biden-sanders-and-warren-separate-from-the-field/</v>
          </cell>
        </row>
        <row r="898">
          <cell r="D898" t="str">
            <v>St. Pete Polls</v>
          </cell>
          <cell r="F898" t="str">
            <v>Florida</v>
          </cell>
          <cell r="G898" t="str">
            <v>C+</v>
          </cell>
          <cell r="I898">
            <v>43639</v>
          </cell>
          <cell r="J898">
            <v>2022</v>
          </cell>
          <cell r="K898" t="str">
            <v>lv</v>
          </cell>
          <cell r="L898">
            <v>47.4</v>
          </cell>
          <cell r="M898">
            <v>0</v>
          </cell>
          <cell r="N898">
            <v>3.2</v>
          </cell>
          <cell r="O898">
            <v>8.4</v>
          </cell>
          <cell r="P898">
            <v>0</v>
          </cell>
          <cell r="Q898">
            <v>8</v>
          </cell>
          <cell r="R898">
            <v>0</v>
          </cell>
          <cell r="S898">
            <v>11.8</v>
          </cell>
          <cell r="T898">
            <v>0</v>
          </cell>
          <cell r="AL898">
            <v>1.6510248079327924E-2</v>
          </cell>
          <cell r="CB898" t="str">
            <v>http://stpetepolls.org/files/StPetePolls_2019_State_DEM_Pres_June23_I63R.pdf</v>
          </cell>
        </row>
        <row r="899">
          <cell r="D899" t="str">
            <v>Morning Consult</v>
          </cell>
          <cell r="F899" t="str">
            <v>US</v>
          </cell>
          <cell r="G899" t="str">
            <v>B/C</v>
          </cell>
          <cell r="I899">
            <v>43639</v>
          </cell>
          <cell r="J899">
            <v>16188</v>
          </cell>
          <cell r="K899" t="str">
            <v>lv</v>
          </cell>
          <cell r="L899">
            <v>38</v>
          </cell>
          <cell r="M899">
            <v>0</v>
          </cell>
          <cell r="N899">
            <v>3</v>
          </cell>
          <cell r="O899">
            <v>7</v>
          </cell>
          <cell r="P899">
            <v>1</v>
          </cell>
          <cell r="Q899">
            <v>19</v>
          </cell>
          <cell r="R899">
            <v>0</v>
          </cell>
          <cell r="S899">
            <v>13</v>
          </cell>
          <cell r="T899">
            <v>2</v>
          </cell>
          <cell r="AL899">
            <v>5.8786030768325892E-5</v>
          </cell>
          <cell r="CB899" t="str">
            <v>https://morningconsult.com/2020-democratic-primary/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43637</v>
          </cell>
          <cell r="J900">
            <v>1071</v>
          </cell>
          <cell r="K900" t="str">
            <v>lv</v>
          </cell>
          <cell r="L900">
            <v>24</v>
          </cell>
          <cell r="M900">
            <v>0</v>
          </cell>
          <cell r="N900">
            <v>2</v>
          </cell>
          <cell r="O900">
            <v>13</v>
          </cell>
          <cell r="P900">
            <v>1</v>
          </cell>
          <cell r="Q900">
            <v>22</v>
          </cell>
          <cell r="R900">
            <v>0</v>
          </cell>
          <cell r="S900">
            <v>22</v>
          </cell>
          <cell r="T900">
            <v>1</v>
          </cell>
          <cell r="AL900">
            <v>4.1243315241820018E-3</v>
          </cell>
          <cell r="CB900" t="str">
            <v>https://www.changeresearch.com/post-debate-poll-jun-28-jul-1-2019</v>
          </cell>
        </row>
        <row r="901">
          <cell r="D901" t="str">
            <v>Chism Strategies</v>
          </cell>
          <cell r="F901" t="str">
            <v>Mississippi</v>
          </cell>
          <cell r="G901">
            <v>0</v>
          </cell>
          <cell r="I901">
            <v>43637</v>
          </cell>
          <cell r="J901">
            <v>523</v>
          </cell>
          <cell r="K901" t="str">
            <v>lv</v>
          </cell>
          <cell r="L901">
            <v>50.01</v>
          </cell>
          <cell r="M901">
            <v>0</v>
          </cell>
          <cell r="N901">
            <v>1.56</v>
          </cell>
          <cell r="O901">
            <v>2.42</v>
          </cell>
          <cell r="P901">
            <v>0.78</v>
          </cell>
          <cell r="Q901">
            <v>6.61</v>
          </cell>
          <cell r="R901">
            <v>0</v>
          </cell>
          <cell r="S901">
            <v>7.04</v>
          </cell>
          <cell r="T901">
            <v>0.46</v>
          </cell>
          <cell r="AL901">
            <v>1.0946737070238108</v>
          </cell>
          <cell r="CB901" t="str">
            <v>http://www.millsaps.edu/_resources/documents/2019-june-millsaps-chism-pre-debate-survey.pdf</v>
          </cell>
        </row>
        <row r="902">
          <cell r="D902" t="str">
            <v>Change Research</v>
          </cell>
          <cell r="F902" t="str">
            <v>South Carolina</v>
          </cell>
          <cell r="G902" t="str">
            <v>C</v>
          </cell>
          <cell r="I902">
            <v>43636</v>
          </cell>
          <cell r="J902">
            <v>308</v>
          </cell>
          <cell r="K902" t="str">
            <v>lv</v>
          </cell>
          <cell r="L902">
            <v>39</v>
          </cell>
          <cell r="M902">
            <v>0</v>
          </cell>
          <cell r="N902">
            <v>5</v>
          </cell>
          <cell r="O902">
            <v>11</v>
          </cell>
          <cell r="P902">
            <v>0</v>
          </cell>
          <cell r="Q902">
            <v>13</v>
          </cell>
          <cell r="R902">
            <v>0</v>
          </cell>
          <cell r="S902">
            <v>15</v>
          </cell>
          <cell r="T902">
            <v>2</v>
          </cell>
          <cell r="AL902">
            <v>1.7540222129235692E-3</v>
          </cell>
          <cell r="CB902" t="str">
            <v>https://docs.google.com/spreadsheets/d/1LqfkQsESsQYMT7dpYqsRX4RRcJoX_uTjq-WgUOJPVh8/edit</v>
          </cell>
        </row>
        <row r="903">
          <cell r="D903" t="str">
            <v>Change Research</v>
          </cell>
          <cell r="F903" t="str">
            <v>New Hampshire</v>
          </cell>
          <cell r="G903" t="str">
            <v>C</v>
          </cell>
          <cell r="I903">
            <v>43636</v>
          </cell>
          <cell r="J903">
            <v>308</v>
          </cell>
          <cell r="K903" t="str">
            <v>lv</v>
          </cell>
          <cell r="L903">
            <v>24</v>
          </cell>
          <cell r="M903">
            <v>0</v>
          </cell>
          <cell r="N903">
            <v>0</v>
          </cell>
          <cell r="O903">
            <v>14</v>
          </cell>
          <cell r="P903">
            <v>1</v>
          </cell>
          <cell r="Q903">
            <v>28</v>
          </cell>
          <cell r="R903">
            <v>0</v>
          </cell>
          <cell r="S903">
            <v>21</v>
          </cell>
          <cell r="T903">
            <v>1</v>
          </cell>
          <cell r="AL903">
            <v>1.4032172594644031E-2</v>
          </cell>
          <cell r="CB903" t="str">
            <v>https://docs.google.com/spreadsheets/d/1LqfkQsESsQYMT7dpYqsRX4RRcJoX_uTjq-WgUOJPVh8/edit</v>
          </cell>
        </row>
        <row r="904">
          <cell r="D904" t="str">
            <v>Change Research</v>
          </cell>
          <cell r="F904" t="str">
            <v>Iowa</v>
          </cell>
          <cell r="G904" t="str">
            <v>C</v>
          </cell>
          <cell r="I904">
            <v>43636</v>
          </cell>
          <cell r="J904">
            <v>308</v>
          </cell>
          <cell r="K904" t="str">
            <v>lv</v>
          </cell>
          <cell r="L904">
            <v>27</v>
          </cell>
          <cell r="M904">
            <v>0</v>
          </cell>
          <cell r="N904">
            <v>5</v>
          </cell>
          <cell r="O904">
            <v>17</v>
          </cell>
          <cell r="P904">
            <v>2</v>
          </cell>
          <cell r="Q904">
            <v>18</v>
          </cell>
          <cell r="R904">
            <v>0</v>
          </cell>
          <cell r="S904">
            <v>20</v>
          </cell>
          <cell r="T904">
            <v>1</v>
          </cell>
          <cell r="AL904">
            <v>7.1844697527826407E-3</v>
          </cell>
          <cell r="CB904" t="str">
            <v>https://docs.google.com/spreadsheets/d/1LqfkQsESsQYMT7dpYqsRX4RRcJoX_uTjq-WgUOJPVh8/edit</v>
          </cell>
        </row>
        <row r="905">
          <cell r="D905" t="str">
            <v>Park Street Strategies</v>
          </cell>
          <cell r="F905" t="str">
            <v>US</v>
          </cell>
          <cell r="G905">
            <v>0</v>
          </cell>
          <cell r="I905">
            <v>43620</v>
          </cell>
          <cell r="J905">
            <v>600</v>
          </cell>
          <cell r="K905" t="str">
            <v>lv</v>
          </cell>
          <cell r="L905">
            <v>32</v>
          </cell>
          <cell r="M905">
            <v>0</v>
          </cell>
          <cell r="N905">
            <v>1</v>
          </cell>
          <cell r="O905">
            <v>7</v>
          </cell>
          <cell r="P905">
            <v>2</v>
          </cell>
          <cell r="Q905">
            <v>15</v>
          </cell>
          <cell r="R905">
            <v>0</v>
          </cell>
          <cell r="S905">
            <v>13</v>
          </cell>
          <cell r="T905">
            <v>1</v>
          </cell>
          <cell r="AL905">
            <v>1.0694219176891164</v>
          </cell>
          <cell r="CB905" t="str">
            <v>https://www.scribd.com/document/413642865/Read-Park-Strategies-survey</v>
          </cell>
        </row>
        <row r="906">
          <cell r="D906" t="str">
            <v>Swayable</v>
          </cell>
          <cell r="F906" t="str">
            <v>US</v>
          </cell>
          <cell r="G906">
            <v>0</v>
          </cell>
          <cell r="I906">
            <v>43619</v>
          </cell>
          <cell r="J906">
            <v>977</v>
          </cell>
          <cell r="K906" t="str">
            <v>lv</v>
          </cell>
          <cell r="L906">
            <v>40.299999999999997</v>
          </cell>
          <cell r="M906">
            <v>0</v>
          </cell>
          <cell r="N906">
            <v>3.5</v>
          </cell>
          <cell r="O906">
            <v>6.3</v>
          </cell>
          <cell r="P906">
            <v>1.3</v>
          </cell>
          <cell r="Q906">
            <v>19.8</v>
          </cell>
          <cell r="R906">
            <v>0</v>
          </cell>
          <cell r="S906">
            <v>6.9</v>
          </cell>
          <cell r="T906">
            <v>0</v>
          </cell>
          <cell r="AL906">
            <v>2.4881700214207225E-4</v>
          </cell>
          <cell r="CB906" t="str">
            <v>https://swayable.com/insights/primaries2019</v>
          </cell>
        </row>
        <row r="907">
          <cell r="D907" t="str">
            <v>Swayable</v>
          </cell>
          <cell r="F907" t="str">
            <v>US</v>
          </cell>
          <cell r="G907">
            <v>0</v>
          </cell>
          <cell r="I907">
            <v>43619</v>
          </cell>
          <cell r="J907">
            <v>1961</v>
          </cell>
          <cell r="K907" t="str">
            <v>a</v>
          </cell>
          <cell r="L907">
            <v>35.799999999999997</v>
          </cell>
          <cell r="M907">
            <v>0</v>
          </cell>
          <cell r="N907">
            <v>2.5</v>
          </cell>
          <cell r="O907">
            <v>5.2</v>
          </cell>
          <cell r="P907">
            <v>1.5</v>
          </cell>
          <cell r="Q907">
            <v>21.7</v>
          </cell>
          <cell r="R907">
            <v>0</v>
          </cell>
          <cell r="S907">
            <v>5.6</v>
          </cell>
          <cell r="T907">
            <v>1.3</v>
          </cell>
          <cell r="AL907">
            <v>0</v>
          </cell>
          <cell r="CB907" t="str">
            <v>https://swayable.com/insights/primaries2019</v>
          </cell>
        </row>
        <row r="908">
          <cell r="D908" t="str">
            <v>YouGov</v>
          </cell>
          <cell r="F908" t="str">
            <v>US</v>
          </cell>
          <cell r="G908" t="str">
            <v>B-</v>
          </cell>
          <cell r="I908">
            <v>43634</v>
          </cell>
          <cell r="J908">
            <v>576</v>
          </cell>
          <cell r="K908" t="str">
            <v>lv</v>
          </cell>
          <cell r="L908">
            <v>26</v>
          </cell>
          <cell r="M908">
            <v>0</v>
          </cell>
          <cell r="N908">
            <v>2</v>
          </cell>
          <cell r="O908">
            <v>9</v>
          </cell>
          <cell r="P908">
            <v>1</v>
          </cell>
          <cell r="Q908">
            <v>13</v>
          </cell>
          <cell r="R908">
            <v>0</v>
          </cell>
          <cell r="S908">
            <v>14</v>
          </cell>
          <cell r="T908">
            <v>1</v>
          </cell>
          <cell r="AL908">
            <v>7.1871048982784214E-6</v>
          </cell>
          <cell r="CB908" t="str">
            <v>https://d25d2506sfb94s.cloudfront.net/cumulus_uploads/document/f0cbavpadc/econTabReport.pdf</v>
          </cell>
        </row>
        <row r="909">
          <cell r="D909" t="str">
            <v>Change Research</v>
          </cell>
          <cell r="F909" t="str">
            <v>Florida</v>
          </cell>
          <cell r="G909" t="str">
            <v>C</v>
          </cell>
          <cell r="I909">
            <v>43633</v>
          </cell>
          <cell r="J909">
            <v>1130</v>
          </cell>
          <cell r="K909" t="str">
            <v>lv</v>
          </cell>
          <cell r="L909">
            <v>33</v>
          </cell>
          <cell r="M909">
            <v>0</v>
          </cell>
          <cell r="N909">
            <v>2</v>
          </cell>
          <cell r="O909">
            <v>15</v>
          </cell>
          <cell r="P909">
            <v>2</v>
          </cell>
          <cell r="Q909">
            <v>20</v>
          </cell>
          <cell r="R909">
            <v>0</v>
          </cell>
          <cell r="S909">
            <v>15</v>
          </cell>
          <cell r="T909">
            <v>3</v>
          </cell>
          <cell r="AL909">
            <v>1.4235263363996984</v>
          </cell>
          <cell r="CB909" t="str">
            <v>https://www.changeresearch.com/florida-poll-june-16-17-2019</v>
          </cell>
        </row>
        <row r="910">
          <cell r="D910" t="str">
            <v>Monmouth University</v>
          </cell>
          <cell r="F910" t="str">
            <v>US</v>
          </cell>
          <cell r="G910" t="str">
            <v>A+</v>
          </cell>
          <cell r="I910">
            <v>43633</v>
          </cell>
          <cell r="J910">
            <v>306</v>
          </cell>
          <cell r="K910" t="str">
            <v>rv</v>
          </cell>
          <cell r="L910">
            <v>32</v>
          </cell>
          <cell r="M910">
            <v>0</v>
          </cell>
          <cell r="N910">
            <v>2</v>
          </cell>
          <cell r="O910">
            <v>5</v>
          </cell>
          <cell r="P910">
            <v>1</v>
          </cell>
          <cell r="Q910">
            <v>14</v>
          </cell>
          <cell r="R910">
            <v>0</v>
          </cell>
          <cell r="S910">
            <v>15</v>
          </cell>
          <cell r="T910">
            <v>2</v>
          </cell>
          <cell r="AL910">
            <v>8.8812449439143598E-3</v>
          </cell>
          <cell r="CB910" t="str">
            <v>https://www.monmouth.edu/polling-institute/documents/monmouthpoll_us_061919.pdf/</v>
          </cell>
        </row>
        <row r="911">
          <cell r="D911" t="str">
            <v>Quinnipiac University</v>
          </cell>
          <cell r="F911" t="str">
            <v>Florida</v>
          </cell>
          <cell r="G911" t="str">
            <v>A</v>
          </cell>
          <cell r="I911">
            <v>43633</v>
          </cell>
          <cell r="J911">
            <v>417</v>
          </cell>
          <cell r="K911" t="str">
            <v>rv</v>
          </cell>
          <cell r="L911">
            <v>41</v>
          </cell>
          <cell r="M911">
            <v>0</v>
          </cell>
          <cell r="N911">
            <v>1</v>
          </cell>
          <cell r="O911">
            <v>8</v>
          </cell>
          <cell r="P911">
            <v>1</v>
          </cell>
          <cell r="Q911">
            <v>14</v>
          </cell>
          <cell r="R911">
            <v>0</v>
          </cell>
          <cell r="S911">
            <v>12</v>
          </cell>
          <cell r="T911">
            <v>0</v>
          </cell>
          <cell r="AL911">
            <v>2.999123617985012</v>
          </cell>
          <cell r="CB911" t="str">
            <v>https://poll.qu.edu/national/release-detail?ReleaseID=2629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43632</v>
          </cell>
          <cell r="J912">
            <v>17226</v>
          </cell>
          <cell r="K912" t="str">
            <v>lv</v>
          </cell>
          <cell r="L912">
            <v>38</v>
          </cell>
          <cell r="M912">
            <v>0</v>
          </cell>
          <cell r="N912">
            <v>3</v>
          </cell>
          <cell r="O912">
            <v>7</v>
          </cell>
          <cell r="P912">
            <v>1</v>
          </cell>
          <cell r="Q912">
            <v>19</v>
          </cell>
          <cell r="R912">
            <v>0</v>
          </cell>
          <cell r="S912">
            <v>11</v>
          </cell>
          <cell r="T912">
            <v>1</v>
          </cell>
          <cell r="AL912">
            <v>5.5193565895740232E-5</v>
          </cell>
          <cell r="CB912" t="str">
            <v>https://morningconsult.com/2020-democratic-primary/</v>
          </cell>
        </row>
        <row r="913">
          <cell r="D913" t="str">
            <v>Suffolk University</v>
          </cell>
          <cell r="F913" t="str">
            <v>US</v>
          </cell>
          <cell r="G913" t="str">
            <v>A-</v>
          </cell>
          <cell r="I913">
            <v>43631</v>
          </cell>
          <cell r="J913">
            <v>385</v>
          </cell>
          <cell r="K913" t="str">
            <v>lv</v>
          </cell>
          <cell r="L913">
            <v>30.13</v>
          </cell>
          <cell r="M913">
            <v>0</v>
          </cell>
          <cell r="N913">
            <v>2.08</v>
          </cell>
          <cell r="O913">
            <v>9.35</v>
          </cell>
          <cell r="P913">
            <v>0.26</v>
          </cell>
          <cell r="Q913">
            <v>15.32</v>
          </cell>
          <cell r="R913">
            <v>0</v>
          </cell>
          <cell r="S913">
            <v>9.61</v>
          </cell>
          <cell r="T913">
            <v>0.52</v>
          </cell>
          <cell r="AL913">
            <v>4.0284841513803009E-2</v>
          </cell>
          <cell r="CB913" t="str">
            <v>https://www.suffolk.edu/-/media/suffolk/documents/academics/research-at-suffolk/suprc/polls/national/2019/6_19_2019_marginals_pdftxt.pdf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43631</v>
          </cell>
          <cell r="J914">
            <v>424</v>
          </cell>
          <cell r="K914" t="str">
            <v>rv</v>
          </cell>
          <cell r="L914">
            <v>35</v>
          </cell>
          <cell r="M914">
            <v>0</v>
          </cell>
          <cell r="N914">
            <v>3</v>
          </cell>
          <cell r="O914">
            <v>4</v>
          </cell>
          <cell r="P914">
            <v>1</v>
          </cell>
          <cell r="Q914">
            <v>13</v>
          </cell>
          <cell r="R914">
            <v>0</v>
          </cell>
          <cell r="S914">
            <v>7</v>
          </cell>
          <cell r="T914">
            <v>0</v>
          </cell>
          <cell r="AL914">
            <v>2.0922835375201404E-7</v>
          </cell>
          <cell r="CB914" t="str">
            <v>https://thehill.com/hilltv/what-americas-thinking/448910-poll-leads-Sanders-by-22-points</v>
          </cell>
        </row>
        <row r="915">
          <cell r="D915" t="str">
            <v>Change Research</v>
          </cell>
          <cell r="F915" t="str">
            <v>South Carolina</v>
          </cell>
          <cell r="G915" t="str">
            <v>C</v>
          </cell>
          <cell r="I915">
            <v>43630</v>
          </cell>
          <cell r="J915">
            <v>933</v>
          </cell>
          <cell r="K915" t="str">
            <v>lv</v>
          </cell>
          <cell r="L915">
            <v>37</v>
          </cell>
          <cell r="M915">
            <v>0</v>
          </cell>
          <cell r="N915">
            <v>5</v>
          </cell>
          <cell r="O915">
            <v>11</v>
          </cell>
          <cell r="P915">
            <v>1</v>
          </cell>
          <cell r="Q915">
            <v>9</v>
          </cell>
          <cell r="R915">
            <v>0</v>
          </cell>
          <cell r="S915">
            <v>17</v>
          </cell>
          <cell r="T915">
            <v>3</v>
          </cell>
          <cell r="AL915">
            <v>1.7964415147680587E-3</v>
          </cell>
          <cell r="CB915" t="str">
            <v>https://www.changeresearch.com/south-carolina-poll-june-11-14-2019</v>
          </cell>
        </row>
        <row r="916">
          <cell r="D916" t="str">
            <v>WPA Intelligence (WPAi)</v>
          </cell>
          <cell r="F916" t="str">
            <v>US</v>
          </cell>
          <cell r="G916" t="str">
            <v>B/C</v>
          </cell>
          <cell r="I916">
            <v>43629</v>
          </cell>
          <cell r="J916">
            <v>1000</v>
          </cell>
          <cell r="K916" t="str">
            <v>lv</v>
          </cell>
          <cell r="L916">
            <v>35</v>
          </cell>
          <cell r="M916">
            <v>0</v>
          </cell>
          <cell r="N916">
            <v>3</v>
          </cell>
          <cell r="O916">
            <v>8</v>
          </cell>
          <cell r="P916">
            <v>1</v>
          </cell>
          <cell r="Q916">
            <v>14</v>
          </cell>
          <cell r="R916">
            <v>0</v>
          </cell>
          <cell r="S916">
            <v>10</v>
          </cell>
          <cell r="T916">
            <v>1</v>
          </cell>
          <cell r="AL916">
            <v>1.8900986091810534</v>
          </cell>
          <cell r="CB916" t="str">
            <v>https://cdn.clubforgrowth.org/wp-content/uploads/2019/06/CFGp-WPAi-DEM-Primary-Poll-June-2019.pdf</v>
          </cell>
        </row>
        <row r="917">
          <cell r="D917" t="str">
            <v>YouGov</v>
          </cell>
          <cell r="F917" t="str">
            <v>South Carolina</v>
          </cell>
          <cell r="G917" t="str">
            <v>B-</v>
          </cell>
          <cell r="I917">
            <v>43628</v>
          </cell>
          <cell r="J917">
            <v>559</v>
          </cell>
          <cell r="K917" t="str">
            <v>lv</v>
          </cell>
          <cell r="L917">
            <v>45</v>
          </cell>
          <cell r="M917">
            <v>0</v>
          </cell>
          <cell r="N917">
            <v>4</v>
          </cell>
          <cell r="O917">
            <v>6</v>
          </cell>
          <cell r="P917">
            <v>1</v>
          </cell>
          <cell r="Q917">
            <v>18</v>
          </cell>
          <cell r="R917">
            <v>0</v>
          </cell>
          <cell r="S917">
            <v>8</v>
          </cell>
          <cell r="T917">
            <v>1</v>
          </cell>
          <cell r="AL917">
            <v>3.1763694833865995E-3</v>
          </cell>
          <cell r="CB917" t="str">
            <v>https://drive.google.com/file/d/0ByVu4fDHYJgVNFB2S3h5MUQzUzVDNjBQaExTdkZDQ0RGcTU4/view</v>
          </cell>
        </row>
        <row r="918">
          <cell r="D918" t="str">
            <v>YouGov</v>
          </cell>
          <cell r="F918" t="str">
            <v>New Hampshire</v>
          </cell>
          <cell r="G918" t="str">
            <v>B-</v>
          </cell>
          <cell r="I918">
            <v>43628</v>
          </cell>
          <cell r="J918">
            <v>448</v>
          </cell>
          <cell r="K918" t="str">
            <v>lv</v>
          </cell>
          <cell r="L918">
            <v>33</v>
          </cell>
          <cell r="M918">
            <v>0</v>
          </cell>
          <cell r="N918">
            <v>3</v>
          </cell>
          <cell r="O918">
            <v>10</v>
          </cell>
          <cell r="P918">
            <v>1</v>
          </cell>
          <cell r="Q918">
            <v>20</v>
          </cell>
          <cell r="R918">
            <v>0</v>
          </cell>
          <cell r="S918">
            <v>17</v>
          </cell>
          <cell r="T918">
            <v>1</v>
          </cell>
          <cell r="AL918">
            <v>2.8898928049090472E-3</v>
          </cell>
          <cell r="CB918" t="str">
            <v>https://drive.google.com/file/d/0ByVu4fDHYJgVSm5SVnVXZHBkOVpPQXpXX0pPWF9YSHhVb1g0/view</v>
          </cell>
        </row>
        <row r="919">
          <cell r="D919" t="str">
            <v>YouGov</v>
          </cell>
          <cell r="F919" t="str">
            <v>Iowa</v>
          </cell>
          <cell r="G919" t="str">
            <v>B-</v>
          </cell>
          <cell r="I919">
            <v>43628</v>
          </cell>
          <cell r="J919">
            <v>441</v>
          </cell>
          <cell r="K919" t="str">
            <v>lv</v>
          </cell>
          <cell r="L919">
            <v>30</v>
          </cell>
          <cell r="M919">
            <v>0</v>
          </cell>
          <cell r="N919">
            <v>3</v>
          </cell>
          <cell r="O919">
            <v>11</v>
          </cell>
          <cell r="P919">
            <v>4</v>
          </cell>
          <cell r="Q919">
            <v>22</v>
          </cell>
          <cell r="R919">
            <v>0</v>
          </cell>
          <cell r="S919">
            <v>12</v>
          </cell>
          <cell r="T919">
            <v>0</v>
          </cell>
          <cell r="AL919">
            <v>4.2848634774309462E-3</v>
          </cell>
          <cell r="CB919" t="str">
            <v>https://drive.google.com/file/d/0ByVu4fDHYJgVSm5SVnVXZHBkOVpPQXpXX0pPWF9YSHhVb1g0/view</v>
          </cell>
        </row>
        <row r="920">
          <cell r="D920" t="str">
            <v>Fox News/Beacon Research/Shaw &amp; Co. Research</v>
          </cell>
          <cell r="F920" t="str">
            <v>US</v>
          </cell>
          <cell r="G920" t="str">
            <v>A-</v>
          </cell>
          <cell r="I920">
            <v>43628</v>
          </cell>
          <cell r="J920">
            <v>449</v>
          </cell>
          <cell r="K920" t="str">
            <v>lv</v>
          </cell>
          <cell r="L920">
            <v>32</v>
          </cell>
          <cell r="M920">
            <v>0</v>
          </cell>
          <cell r="N920">
            <v>3</v>
          </cell>
          <cell r="O920">
            <v>8</v>
          </cell>
          <cell r="P920">
            <v>2</v>
          </cell>
          <cell r="Q920">
            <v>13</v>
          </cell>
          <cell r="R920">
            <v>0</v>
          </cell>
          <cell r="S920">
            <v>9</v>
          </cell>
          <cell r="T920">
            <v>2</v>
          </cell>
          <cell r="AL920">
            <v>2.771069395382669E-3</v>
          </cell>
          <cell r="CB920" t="str">
            <v>https://www.foxnews.com/politics/fox-news-poll-6-16</v>
          </cell>
        </row>
        <row r="921">
          <cell r="D921" t="str">
            <v>Change Research</v>
          </cell>
          <cell r="F921" t="str">
            <v>Minnesota</v>
          </cell>
          <cell r="G921" t="str">
            <v>C</v>
          </cell>
          <cell r="I921">
            <v>43628</v>
          </cell>
          <cell r="J921">
            <v>772</v>
          </cell>
          <cell r="K921" t="str">
            <v>lv</v>
          </cell>
          <cell r="L921">
            <v>20</v>
          </cell>
          <cell r="M921">
            <v>0</v>
          </cell>
          <cell r="N921">
            <v>1</v>
          </cell>
          <cell r="O921">
            <v>11</v>
          </cell>
          <cell r="P921">
            <v>16</v>
          </cell>
          <cell r="Q921">
            <v>19</v>
          </cell>
          <cell r="R921">
            <v>0</v>
          </cell>
          <cell r="S921">
            <v>21</v>
          </cell>
          <cell r="T921">
            <v>2</v>
          </cell>
          <cell r="AL921">
            <v>1.2124799423182064</v>
          </cell>
          <cell r="CB921" t="str">
            <v>https://www.changeresearch.com/minnesota-poll-june-8-12-2019</v>
          </cell>
        </row>
        <row r="922">
          <cell r="D922" t="str">
            <v>Climate Nexus</v>
          </cell>
          <cell r="F922" t="str">
            <v>Florida</v>
          </cell>
          <cell r="G922">
            <v>0</v>
          </cell>
          <cell r="I922">
            <v>43627</v>
          </cell>
          <cell r="J922">
            <v>676</v>
          </cell>
          <cell r="K922" t="str">
            <v>rv</v>
          </cell>
          <cell r="L922">
            <v>32</v>
          </cell>
          <cell r="M922">
            <v>0</v>
          </cell>
          <cell r="N922">
            <v>2</v>
          </cell>
          <cell r="O922">
            <v>6</v>
          </cell>
          <cell r="P922">
            <v>1</v>
          </cell>
          <cell r="Q922">
            <v>16</v>
          </cell>
          <cell r="R922">
            <v>0</v>
          </cell>
          <cell r="S922">
            <v>10</v>
          </cell>
          <cell r="T922">
            <v>2</v>
          </cell>
          <cell r="AL922">
            <v>1.047242576361195</v>
          </cell>
          <cell r="CB922" t="str">
            <v>https://climatenexus.org/wp-content/uploads/Florida-Poll-Toplines-6_17_19.pdf</v>
          </cell>
        </row>
        <row r="923">
          <cell r="D923" t="str">
            <v>Monmouth University</v>
          </cell>
          <cell r="F923" t="str">
            <v>Nevada</v>
          </cell>
          <cell r="G923" t="str">
            <v>A+</v>
          </cell>
          <cell r="I923">
            <v>43627</v>
          </cell>
          <cell r="J923">
            <v>370</v>
          </cell>
          <cell r="K923" t="str">
            <v>lv</v>
          </cell>
          <cell r="L923">
            <v>36</v>
          </cell>
          <cell r="M923">
            <v>0</v>
          </cell>
          <cell r="N923">
            <v>2</v>
          </cell>
          <cell r="O923">
            <v>7</v>
          </cell>
          <cell r="P923">
            <v>1</v>
          </cell>
          <cell r="Q923">
            <v>13</v>
          </cell>
          <cell r="R923">
            <v>0</v>
          </cell>
          <cell r="S923">
            <v>19</v>
          </cell>
          <cell r="T923">
            <v>2</v>
          </cell>
          <cell r="AL923">
            <v>3.6708569732007912</v>
          </cell>
          <cell r="CB923" t="str">
            <v>https://www.monmouth.edu/polling-institute/documents/monmouthpoll_nv_061219.pdf/</v>
          </cell>
        </row>
        <row r="924">
          <cell r="D924" t="str">
            <v>YouGov</v>
          </cell>
          <cell r="F924" t="str">
            <v>US</v>
          </cell>
          <cell r="G924" t="str">
            <v>B-</v>
          </cell>
          <cell r="I924">
            <v>43627</v>
          </cell>
          <cell r="J924">
            <v>513</v>
          </cell>
          <cell r="K924" t="str">
            <v>lv</v>
          </cell>
          <cell r="L924">
            <v>26</v>
          </cell>
          <cell r="M924">
            <v>0</v>
          </cell>
          <cell r="N924">
            <v>2</v>
          </cell>
          <cell r="O924">
            <v>8</v>
          </cell>
          <cell r="P924">
            <v>1</v>
          </cell>
          <cell r="Q924">
            <v>12</v>
          </cell>
          <cell r="R924">
            <v>0</v>
          </cell>
          <cell r="S924">
            <v>16</v>
          </cell>
          <cell r="T924">
            <v>1</v>
          </cell>
          <cell r="AL924">
            <v>6.3577665867474677E-6</v>
          </cell>
          <cell r="CB924" t="str">
            <v>https://d25d2506sfb94s.cloudfront.net/cumulus_uploads/document/b0wzlf9avh/econTabReport.pdf</v>
          </cell>
        </row>
        <row r="925">
          <cell r="D925" t="str">
            <v>University of California, Berkeley</v>
          </cell>
          <cell r="F925" t="str">
            <v>California</v>
          </cell>
          <cell r="G925" t="str">
            <v>B/C</v>
          </cell>
          <cell r="I925">
            <v>43626</v>
          </cell>
          <cell r="J925">
            <v>2131</v>
          </cell>
          <cell r="K925" t="str">
            <v>lv</v>
          </cell>
          <cell r="L925">
            <v>22.4</v>
          </cell>
          <cell r="M925">
            <v>0</v>
          </cell>
          <cell r="N925">
            <v>1.1000000000000001</v>
          </cell>
          <cell r="O925">
            <v>10</v>
          </cell>
          <cell r="P925">
            <v>0.6</v>
          </cell>
          <cell r="Q925">
            <v>16.899999999999999</v>
          </cell>
          <cell r="R925">
            <v>0</v>
          </cell>
          <cell r="S925">
            <v>18</v>
          </cell>
          <cell r="T925">
            <v>0.9</v>
          </cell>
          <cell r="AL925">
            <v>2.0293591224059104E-2</v>
          </cell>
          <cell r="CB925" t="str">
            <v>https://escholarship.org/uc/item/1g43j6tj</v>
          </cell>
        </row>
        <row r="926">
          <cell r="D926" t="str">
            <v>Change Research</v>
          </cell>
          <cell r="F926" t="str">
            <v>US</v>
          </cell>
          <cell r="G926" t="str">
            <v>C</v>
          </cell>
          <cell r="I926">
            <v>43626</v>
          </cell>
          <cell r="J926">
            <v>1621</v>
          </cell>
          <cell r="K926" t="str">
            <v>lv</v>
          </cell>
          <cell r="L926">
            <v>26</v>
          </cell>
          <cell r="M926">
            <v>0</v>
          </cell>
          <cell r="N926">
            <v>1</v>
          </cell>
          <cell r="O926">
            <v>14</v>
          </cell>
          <cell r="P926">
            <v>1</v>
          </cell>
          <cell r="Q926">
            <v>21</v>
          </cell>
          <cell r="R926">
            <v>0</v>
          </cell>
          <cell r="S926">
            <v>19</v>
          </cell>
          <cell r="T926">
            <v>1</v>
          </cell>
          <cell r="AL926">
            <v>3.0658997370330396E-3</v>
          </cell>
          <cell r="CB926" t="str">
            <v>https://www.changeresearch.com/climate-change-poll-june-5-10-2019</v>
          </cell>
        </row>
        <row r="927">
          <cell r="D927" t="str">
            <v>Quinnipiac University</v>
          </cell>
          <cell r="F927" t="str">
            <v>US</v>
          </cell>
          <cell r="G927" t="str">
            <v>A</v>
          </cell>
          <cell r="I927">
            <v>43626</v>
          </cell>
          <cell r="J927">
            <v>503</v>
          </cell>
          <cell r="K927" t="str">
            <v>rv</v>
          </cell>
          <cell r="L927">
            <v>30</v>
          </cell>
          <cell r="M927">
            <v>0</v>
          </cell>
          <cell r="N927">
            <v>1</v>
          </cell>
          <cell r="O927">
            <v>8</v>
          </cell>
          <cell r="P927">
            <v>1</v>
          </cell>
          <cell r="Q927">
            <v>19</v>
          </cell>
          <cell r="R927">
            <v>0</v>
          </cell>
          <cell r="S927">
            <v>15</v>
          </cell>
          <cell r="T927">
            <v>1</v>
          </cell>
          <cell r="AL927">
            <v>9.6440056150524532E-4</v>
          </cell>
          <cell r="CB927" t="str">
            <v>https://poll.qu.edu/national/release-detail?ReleaseID=2627</v>
          </cell>
        </row>
        <row r="928">
          <cell r="D928" t="str">
            <v>YouGov</v>
          </cell>
          <cell r="F928" t="str">
            <v>Texas</v>
          </cell>
          <cell r="G928" t="str">
            <v>B-</v>
          </cell>
          <cell r="I928">
            <v>43625</v>
          </cell>
          <cell r="J928">
            <v>483</v>
          </cell>
          <cell r="K928" t="str">
            <v>lv</v>
          </cell>
          <cell r="L928">
            <v>23</v>
          </cell>
          <cell r="M928">
            <v>0</v>
          </cell>
          <cell r="N928">
            <v>1</v>
          </cell>
          <cell r="O928">
            <v>8</v>
          </cell>
          <cell r="P928">
            <v>1</v>
          </cell>
          <cell r="Q928">
            <v>12</v>
          </cell>
          <cell r="R928">
            <v>0</v>
          </cell>
          <cell r="S928">
            <v>14</v>
          </cell>
          <cell r="T928">
            <v>0</v>
          </cell>
          <cell r="AL928">
            <v>7.0369731652432039E-3</v>
          </cell>
          <cell r="CB928" t="str">
            <v>https://www.texastribune.org/2019/06/17/trump-reelection-50-50-biden-orourke-lead-democrats-ut-tt-poll/</v>
          </cell>
        </row>
        <row r="929">
          <cell r="D929" t="str">
            <v>Suffolk University</v>
          </cell>
          <cell r="F929" t="str">
            <v>Massachusetts</v>
          </cell>
          <cell r="G929" t="str">
            <v>A-</v>
          </cell>
          <cell r="I929">
            <v>43625</v>
          </cell>
          <cell r="J929">
            <v>370</v>
          </cell>
          <cell r="K929" t="str">
            <v>lv</v>
          </cell>
          <cell r="L929">
            <v>21.62</v>
          </cell>
          <cell r="M929">
            <v>0</v>
          </cell>
          <cell r="N929">
            <v>1.08</v>
          </cell>
          <cell r="O929">
            <v>8.3800000000000008</v>
          </cell>
          <cell r="P929">
            <v>0.27</v>
          </cell>
          <cell r="Q929">
            <v>6.22</v>
          </cell>
          <cell r="R929">
            <v>0</v>
          </cell>
          <cell r="S929">
            <v>10.27</v>
          </cell>
          <cell r="T929">
            <v>0.81</v>
          </cell>
          <cell r="AL929">
            <v>0.30893900516626682</v>
          </cell>
          <cell r="CB929" t="str">
            <v>https://www.suffolk.edu/-/media/suffolk/documents/academics/research-at-suffolk/suprc/polls/massachusetts2/2019/6_11_2019_marginals_pdftxt.pdf</v>
          </cell>
        </row>
        <row r="930">
          <cell r="D930" t="str">
            <v>Morning Consult</v>
          </cell>
          <cell r="F930" t="str">
            <v>US</v>
          </cell>
          <cell r="G930" t="str">
            <v>B/C</v>
          </cell>
          <cell r="I930">
            <v>43625</v>
          </cell>
          <cell r="J930">
            <v>17012</v>
          </cell>
          <cell r="K930" t="str">
            <v>lv</v>
          </cell>
          <cell r="L930">
            <v>37</v>
          </cell>
          <cell r="M930">
            <v>0</v>
          </cell>
          <cell r="N930">
            <v>3</v>
          </cell>
          <cell r="O930">
            <v>7</v>
          </cell>
          <cell r="P930">
            <v>2</v>
          </cell>
          <cell r="Q930">
            <v>19</v>
          </cell>
          <cell r="R930">
            <v>0</v>
          </cell>
          <cell r="S930">
            <v>11</v>
          </cell>
          <cell r="T930">
            <v>1</v>
          </cell>
          <cell r="AL930">
            <v>5.0353202058998091E-5</v>
          </cell>
          <cell r="CB930" t="str">
            <v>https://morningconsult.com/2020-democratic-primary/</v>
          </cell>
        </row>
        <row r="931">
          <cell r="D931" t="str">
            <v>Hampton University</v>
          </cell>
          <cell r="F931" t="str">
            <v>Virginia</v>
          </cell>
          <cell r="G931" t="str">
            <v>B/C</v>
          </cell>
          <cell r="I931">
            <v>43622</v>
          </cell>
          <cell r="J931">
            <v>1126</v>
          </cell>
          <cell r="K931" t="str">
            <v>rv</v>
          </cell>
          <cell r="L931">
            <v>36</v>
          </cell>
          <cell r="M931">
            <v>0</v>
          </cell>
          <cell r="N931">
            <v>2</v>
          </cell>
          <cell r="O931">
            <v>11</v>
          </cell>
          <cell r="P931">
            <v>0</v>
          </cell>
          <cell r="Q931">
            <v>17</v>
          </cell>
          <cell r="R931">
            <v>0</v>
          </cell>
          <cell r="S931">
            <v>13</v>
          </cell>
          <cell r="T931">
            <v>1</v>
          </cell>
          <cell r="AL931">
            <v>1.7450640580627066</v>
          </cell>
          <cell r="CB931" t="str">
            <v>http://news.hamptonu.edu/release/Nationally-Recognized-Hampton-University-Center-for-Public-Policy%27s-Latest-Poll-Shows-Biden-Leads-Crowded-Democratic-Presidential-Nominee-Pack</v>
          </cell>
        </row>
        <row r="932">
          <cell r="D932" t="str">
            <v>Siena College</v>
          </cell>
          <cell r="F932" t="str">
            <v>New York</v>
          </cell>
          <cell r="G932" t="str">
            <v>A-</v>
          </cell>
          <cell r="I932">
            <v>43622</v>
          </cell>
          <cell r="J932">
            <v>385</v>
          </cell>
          <cell r="K932" t="str">
            <v>rv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  <cell r="CB932" t="str">
            <v>https://scri.siena.edu/wp-content/uploads/2019/06/SNY0619-Crosstabs061019.pdf</v>
          </cell>
        </row>
        <row r="933">
          <cell r="D933" t="str">
            <v>Selzer &amp; Co.</v>
          </cell>
          <cell r="F933" t="str">
            <v>Iowa</v>
          </cell>
          <cell r="G933" t="str">
            <v>A+</v>
          </cell>
          <cell r="I933">
            <v>43621</v>
          </cell>
          <cell r="J933">
            <v>600</v>
          </cell>
          <cell r="K933" t="str">
            <v>lv</v>
          </cell>
          <cell r="L933">
            <v>24</v>
          </cell>
          <cell r="M933">
            <v>0</v>
          </cell>
          <cell r="N933">
            <v>1</v>
          </cell>
          <cell r="O933">
            <v>14</v>
          </cell>
          <cell r="P933">
            <v>2</v>
          </cell>
          <cell r="Q933">
            <v>16</v>
          </cell>
          <cell r="R933">
            <v>0</v>
          </cell>
          <cell r="S933">
            <v>15</v>
          </cell>
          <cell r="T933">
            <v>1</v>
          </cell>
          <cell r="AL933">
            <v>7.5075002448062367E-2</v>
          </cell>
          <cell r="CB933" t="str">
            <v>https://cdn.cnn.com/cnn/2019/images/06/07/top2_ia_saturday.pdf</v>
          </cell>
        </row>
        <row r="934">
          <cell r="D934" t="str">
            <v>Ipsos</v>
          </cell>
          <cell r="F934" t="str">
            <v>US</v>
          </cell>
          <cell r="G934" t="str">
            <v>B+</v>
          </cell>
          <cell r="I934">
            <v>43621</v>
          </cell>
          <cell r="J934">
            <v>2271</v>
          </cell>
          <cell r="K934" t="str">
            <v>rv</v>
          </cell>
          <cell r="L934">
            <v>31</v>
          </cell>
          <cell r="M934">
            <v>0</v>
          </cell>
          <cell r="N934">
            <v>2</v>
          </cell>
          <cell r="O934">
            <v>5</v>
          </cell>
          <cell r="P934">
            <v>2</v>
          </cell>
          <cell r="Q934">
            <v>14</v>
          </cell>
          <cell r="R934">
            <v>0</v>
          </cell>
          <cell r="S934">
            <v>9</v>
          </cell>
          <cell r="T934">
            <v>1</v>
          </cell>
          <cell r="AL934">
            <v>8.0373244679679822E-5</v>
          </cell>
          <cell r="CB934" t="str">
            <v>https://fingfx.thomsonreuters.com/gfx/mkt/12/1525/1504/2019%20Reuters%20Tracking%20-%20Democratic%20Primary%20Poll%2006%2005%202019.pdf</v>
          </cell>
        </row>
        <row r="935">
          <cell r="D935" t="str">
            <v>Ipsos</v>
          </cell>
          <cell r="F935" t="str">
            <v>US</v>
          </cell>
          <cell r="G935" t="str">
            <v>B+</v>
          </cell>
          <cell r="I935">
            <v>43621</v>
          </cell>
          <cell r="J935">
            <v>2525</v>
          </cell>
          <cell r="K935" t="str">
            <v>a</v>
          </cell>
          <cell r="L935">
            <v>30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15</v>
          </cell>
          <cell r="R935">
            <v>0</v>
          </cell>
          <cell r="S935">
            <v>8</v>
          </cell>
          <cell r="T935">
            <v>1</v>
          </cell>
          <cell r="AL935">
            <v>0</v>
          </cell>
          <cell r="CB935" t="str">
            <v>https://fingfx.thomsonreuters.com/gfx/mkt/12/1525/1504/2019%20Reuters%20Tracking%20-%20Democratic%20Primary%20Poll%2006%2005%202019.pdf</v>
          </cell>
        </row>
        <row r="936">
          <cell r="D936" t="str">
            <v>Avalanche Strategy</v>
          </cell>
          <cell r="F936" t="str">
            <v>US</v>
          </cell>
          <cell r="G936">
            <v>0</v>
          </cell>
          <cell r="I936">
            <v>43619</v>
          </cell>
          <cell r="J936">
            <v>1109</v>
          </cell>
          <cell r="K936" t="str">
            <v>lv</v>
          </cell>
          <cell r="L936">
            <v>29</v>
          </cell>
          <cell r="M936">
            <v>0</v>
          </cell>
          <cell r="N936">
            <v>0</v>
          </cell>
          <cell r="O936">
            <v>13</v>
          </cell>
          <cell r="P936">
            <v>0</v>
          </cell>
          <cell r="Q936">
            <v>17</v>
          </cell>
          <cell r="R936">
            <v>0</v>
          </cell>
          <cell r="S936">
            <v>16</v>
          </cell>
          <cell r="T936">
            <v>0</v>
          </cell>
          <cell r="AL936">
            <v>0.14118191608559957</v>
          </cell>
          <cell r="CB936" t="str">
            <v>https://www.avalanchestrategy.com/electability</v>
          </cell>
        </row>
        <row r="937">
          <cell r="D937" t="str">
            <v>Change Research</v>
          </cell>
          <cell r="F937" t="str">
            <v>Texas</v>
          </cell>
          <cell r="G937" t="str">
            <v>C</v>
          </cell>
          <cell r="I937">
            <v>43619</v>
          </cell>
          <cell r="J937">
            <v>1218</v>
          </cell>
          <cell r="K937" t="str">
            <v>lv</v>
          </cell>
          <cell r="L937">
            <v>24</v>
          </cell>
          <cell r="M937">
            <v>0</v>
          </cell>
          <cell r="N937">
            <v>1</v>
          </cell>
          <cell r="O937">
            <v>8</v>
          </cell>
          <cell r="P937">
            <v>1</v>
          </cell>
          <cell r="Q937">
            <v>13</v>
          </cell>
          <cell r="R937">
            <v>0</v>
          </cell>
          <cell r="S937">
            <v>12</v>
          </cell>
          <cell r="T937">
            <v>1</v>
          </cell>
          <cell r="AL937">
            <v>1.3846261979098702</v>
          </cell>
          <cell r="CB937" t="str">
            <v>https://www.changeresearch.com/texas-poll-may-30-june-3-2019</v>
          </cell>
        </row>
        <row r="938">
          <cell r="D938" t="str">
            <v>Capitol Weekly</v>
          </cell>
          <cell r="F938" t="str">
            <v>California</v>
          </cell>
          <cell r="G938">
            <v>0</v>
          </cell>
          <cell r="I938">
            <v>43616</v>
          </cell>
          <cell r="J938">
            <v>951</v>
          </cell>
          <cell r="K938" t="str">
            <v>lv</v>
          </cell>
          <cell r="L938">
            <v>29.4</v>
          </cell>
          <cell r="M938">
            <v>0</v>
          </cell>
          <cell r="N938">
            <v>1.7</v>
          </cell>
          <cell r="O938">
            <v>9.3000000000000007</v>
          </cell>
          <cell r="P938">
            <v>0.9</v>
          </cell>
          <cell r="Q938">
            <v>22.4</v>
          </cell>
          <cell r="R938">
            <v>0</v>
          </cell>
          <cell r="S938">
            <v>10.7</v>
          </cell>
          <cell r="T938">
            <v>0.1</v>
          </cell>
          <cell r="AL938">
            <v>9.027713424755848E-4</v>
          </cell>
          <cell r="CB938" t="str">
            <v>https://public.tableau.com/profile/capitol.weekly#!/vizhome/2020PrimaryTrackingSurvey_15626518585990/CA120POLLSTORY</v>
          </cell>
        </row>
        <row r="939">
          <cell r="D939" t="str">
            <v>Quinnipiac University</v>
          </cell>
          <cell r="F939" t="str">
            <v>Texas</v>
          </cell>
          <cell r="G939" t="str">
            <v>A</v>
          </cell>
          <cell r="I939">
            <v>43620</v>
          </cell>
          <cell r="J939">
            <v>407</v>
          </cell>
          <cell r="K939" t="str">
            <v>rv</v>
          </cell>
          <cell r="L939">
            <v>30</v>
          </cell>
          <cell r="M939">
            <v>0</v>
          </cell>
          <cell r="N939">
            <v>1</v>
          </cell>
          <cell r="O939">
            <v>3</v>
          </cell>
          <cell r="P939">
            <v>0</v>
          </cell>
          <cell r="Q939">
            <v>15</v>
          </cell>
          <cell r="R939">
            <v>0</v>
          </cell>
          <cell r="S939">
            <v>11</v>
          </cell>
          <cell r="T939">
            <v>1</v>
          </cell>
          <cell r="AL939">
            <v>0.35234540669506798</v>
          </cell>
          <cell r="CB939" t="str">
            <v>https://poll.qu.edu/texas/release-detail?ReleaseID=2625</v>
          </cell>
        </row>
        <row r="940">
          <cell r="D940" t="str">
            <v>YouGov</v>
          </cell>
          <cell r="F940" t="str">
            <v>US</v>
          </cell>
          <cell r="G940" t="str">
            <v>B-</v>
          </cell>
          <cell r="I940">
            <v>43620</v>
          </cell>
          <cell r="J940">
            <v>550</v>
          </cell>
          <cell r="K940" t="str">
            <v>lv</v>
          </cell>
          <cell r="L940">
            <v>27</v>
          </cell>
          <cell r="M940">
            <v>0</v>
          </cell>
          <cell r="N940">
            <v>2</v>
          </cell>
          <cell r="O940">
            <v>9</v>
          </cell>
          <cell r="P940">
            <v>1</v>
          </cell>
          <cell r="Q940">
            <v>16</v>
          </cell>
          <cell r="R940">
            <v>0</v>
          </cell>
          <cell r="S940">
            <v>11</v>
          </cell>
          <cell r="T940">
            <v>1</v>
          </cell>
          <cell r="AL940">
            <v>6.0904674448802261E-6</v>
          </cell>
          <cell r="CB940" t="str">
            <v>https://d25d2506sfb94s.cloudfront.net/cumulus_uploads/document/c4ndc02jx7/econTabReport.pdf</v>
          </cell>
        </row>
        <row r="941">
          <cell r="D941" t="str">
            <v>Emerson College</v>
          </cell>
          <cell r="F941" t="str">
            <v>North Carolina</v>
          </cell>
          <cell r="G941" t="str">
            <v>B-</v>
          </cell>
          <cell r="I941">
            <v>43619</v>
          </cell>
          <cell r="J941">
            <v>397</v>
          </cell>
          <cell r="K941" t="str">
            <v>lv</v>
          </cell>
          <cell r="L941">
            <v>38.5</v>
          </cell>
          <cell r="M941">
            <v>0</v>
          </cell>
          <cell r="N941">
            <v>0.7</v>
          </cell>
          <cell r="O941">
            <v>8.3000000000000007</v>
          </cell>
          <cell r="P941">
            <v>1.2</v>
          </cell>
          <cell r="Q941">
            <v>22.1</v>
          </cell>
          <cell r="R941">
            <v>0</v>
          </cell>
          <cell r="S941">
            <v>14.9</v>
          </cell>
          <cell r="T941">
            <v>1.1000000000000001</v>
          </cell>
          <cell r="AL941">
            <v>1.3819711502862073</v>
          </cell>
          <cell r="CB941" t="str">
            <v>http://emersonpolling.com/2019/06/04/north-carolina-2020-biden-with-early-lead-on-trump-and-democratic-primary-field/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43618</v>
          </cell>
          <cell r="J942">
            <v>16587</v>
          </cell>
          <cell r="K942" t="str">
            <v>lv</v>
          </cell>
          <cell r="L942">
            <v>38</v>
          </cell>
          <cell r="M942">
            <v>0</v>
          </cell>
          <cell r="N942">
            <v>3</v>
          </cell>
          <cell r="O942">
            <v>7</v>
          </cell>
          <cell r="P942">
            <v>1</v>
          </cell>
          <cell r="Q942">
            <v>19</v>
          </cell>
          <cell r="R942">
            <v>0</v>
          </cell>
          <cell r="S942">
            <v>10</v>
          </cell>
          <cell r="T942">
            <v>1</v>
          </cell>
          <cell r="AL942">
            <v>4.5741212967484096E-5</v>
          </cell>
          <cell r="CB942" t="str">
            <v>https://morningconsult.com/2020-democratic-primary/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43618</v>
          </cell>
          <cell r="J943">
            <v>431</v>
          </cell>
          <cell r="K943" t="str">
            <v>rv</v>
          </cell>
          <cell r="L943">
            <v>35</v>
          </cell>
          <cell r="M943">
            <v>0</v>
          </cell>
          <cell r="N943">
            <v>3</v>
          </cell>
          <cell r="O943">
            <v>8</v>
          </cell>
          <cell r="P943">
            <v>1</v>
          </cell>
          <cell r="Q943">
            <v>16</v>
          </cell>
          <cell r="R943">
            <v>0</v>
          </cell>
          <cell r="S943">
            <v>5</v>
          </cell>
          <cell r="T943">
            <v>0</v>
          </cell>
          <cell r="AL943">
            <v>1.9754087663830371E-7</v>
          </cell>
          <cell r="CB943" t="str">
            <v>https://thehill.com/hilltv/what-americas-thinking/446652-biden-remains-well-in-front-of-democratic-pack-with-35-percent</v>
          </cell>
        </row>
        <row r="944">
          <cell r="D944" t="str">
            <v>Zogby Interactive/JZ Analytics</v>
          </cell>
          <cell r="F944" t="str">
            <v>Wisconsin</v>
          </cell>
          <cell r="G944" t="str">
            <v>C</v>
          </cell>
          <cell r="I944">
            <v>43614</v>
          </cell>
          <cell r="J944">
            <v>238</v>
          </cell>
          <cell r="K944" t="str">
            <v>lv</v>
          </cell>
          <cell r="L944">
            <v>28.3</v>
          </cell>
          <cell r="M944">
            <v>0</v>
          </cell>
          <cell r="N944">
            <v>2.2999999999999998</v>
          </cell>
          <cell r="O944">
            <v>6.7</v>
          </cell>
          <cell r="P944">
            <v>2.5</v>
          </cell>
          <cell r="Q944">
            <v>13.1</v>
          </cell>
          <cell r="R944">
            <v>0</v>
          </cell>
          <cell r="S944">
            <v>13.5</v>
          </cell>
          <cell r="T944">
            <v>0</v>
          </cell>
          <cell r="AL944">
            <v>0.75385101298353341</v>
          </cell>
          <cell r="CB944" t="str">
            <v>https://projects.fivethirtyeight.com/polls/20190615_National.xlsx</v>
          </cell>
        </row>
        <row r="945">
          <cell r="D945" t="str">
            <v>Zogby Interactive/JZ Analytics</v>
          </cell>
          <cell r="F945" t="str">
            <v>South Carolina</v>
          </cell>
          <cell r="G945" t="str">
            <v>C</v>
          </cell>
          <cell r="I945">
            <v>43614</v>
          </cell>
          <cell r="J945">
            <v>183</v>
          </cell>
          <cell r="K945" t="str">
            <v>lv</v>
          </cell>
          <cell r="L945">
            <v>36.200000000000003</v>
          </cell>
          <cell r="M945">
            <v>0</v>
          </cell>
          <cell r="N945">
            <v>4.3</v>
          </cell>
          <cell r="O945">
            <v>6.9</v>
          </cell>
          <cell r="P945">
            <v>0.3</v>
          </cell>
          <cell r="Q945">
            <v>13.2</v>
          </cell>
          <cell r="R945">
            <v>0</v>
          </cell>
          <cell r="S945">
            <v>12.2</v>
          </cell>
          <cell r="T945">
            <v>0.3</v>
          </cell>
          <cell r="AL945">
            <v>8.572551007445417E-2</v>
          </cell>
          <cell r="CB945" t="str">
            <v>https://projects.fivethirtyeight.com/polls/20190615_National.xlsx</v>
          </cell>
        </row>
        <row r="946">
          <cell r="D946" t="str">
            <v>Zogby Interactive/JZ Analytics</v>
          </cell>
          <cell r="F946" t="str">
            <v>Pennsylvania</v>
          </cell>
          <cell r="G946" t="str">
            <v>C</v>
          </cell>
          <cell r="I946">
            <v>43614</v>
          </cell>
          <cell r="J946">
            <v>246</v>
          </cell>
          <cell r="K946" t="str">
            <v>lv</v>
          </cell>
          <cell r="L946">
            <v>46</v>
          </cell>
          <cell r="M946">
            <v>0</v>
          </cell>
          <cell r="N946">
            <v>2.4</v>
          </cell>
          <cell r="O946">
            <v>8.5</v>
          </cell>
          <cell r="P946">
            <v>0</v>
          </cell>
          <cell r="Q946">
            <v>14.9</v>
          </cell>
          <cell r="R946">
            <v>0</v>
          </cell>
          <cell r="S946">
            <v>7.7</v>
          </cell>
          <cell r="T946">
            <v>0.8</v>
          </cell>
          <cell r="AL946">
            <v>0.76287637458616053</v>
          </cell>
          <cell r="CB946" t="str">
            <v>https://projects.fivethirtyeight.com/polls/20190615_National.xlsx</v>
          </cell>
        </row>
        <row r="947">
          <cell r="D947" t="str">
            <v>Zogby Interactive/JZ Analytics</v>
          </cell>
          <cell r="F947" t="str">
            <v>Ohio</v>
          </cell>
          <cell r="G947" t="str">
            <v>C</v>
          </cell>
          <cell r="I947">
            <v>43614</v>
          </cell>
          <cell r="J947">
            <v>222</v>
          </cell>
          <cell r="K947" t="str">
            <v>lv</v>
          </cell>
          <cell r="L947">
            <v>28.5</v>
          </cell>
          <cell r="M947">
            <v>0</v>
          </cell>
          <cell r="N947">
            <v>2.7</v>
          </cell>
          <cell r="O947">
            <v>6</v>
          </cell>
          <cell r="P947">
            <v>0.5</v>
          </cell>
          <cell r="Q947">
            <v>18.7</v>
          </cell>
          <cell r="R947">
            <v>0</v>
          </cell>
          <cell r="S947">
            <v>12.3</v>
          </cell>
          <cell r="T947">
            <v>2.9</v>
          </cell>
          <cell r="AL947">
            <v>0.73519822881265318</v>
          </cell>
          <cell r="CB947" t="str">
            <v>https://projects.fivethirtyeight.com/polls/20190615_National.xlsx</v>
          </cell>
        </row>
        <row r="948">
          <cell r="D948" t="str">
            <v>Zogby Interactive/JZ Analytics</v>
          </cell>
          <cell r="F948" t="str">
            <v>Michigan</v>
          </cell>
          <cell r="G948" t="str">
            <v>C</v>
          </cell>
          <cell r="I948">
            <v>43614</v>
          </cell>
          <cell r="J948">
            <v>268</v>
          </cell>
          <cell r="K948" t="str">
            <v>lv</v>
          </cell>
          <cell r="L948">
            <v>27.3</v>
          </cell>
          <cell r="M948">
            <v>0</v>
          </cell>
          <cell r="N948">
            <v>0.8</v>
          </cell>
          <cell r="O948">
            <v>9.1999999999999993</v>
          </cell>
          <cell r="P948">
            <v>1</v>
          </cell>
          <cell r="Q948">
            <v>18.3</v>
          </cell>
          <cell r="R948">
            <v>0</v>
          </cell>
          <cell r="S948">
            <v>8.1</v>
          </cell>
          <cell r="T948">
            <v>1.8</v>
          </cell>
          <cell r="AL948">
            <v>0.78676632219896281</v>
          </cell>
          <cell r="CB948" t="str">
            <v>https://projects.fivethirtyeight.com/polls/20190615_National.xlsx</v>
          </cell>
        </row>
        <row r="949">
          <cell r="D949" t="str">
            <v>Zogby Interactive/JZ Analytics</v>
          </cell>
          <cell r="F949" t="str">
            <v>Florida</v>
          </cell>
          <cell r="G949" t="str">
            <v>C</v>
          </cell>
          <cell r="I949">
            <v>43614</v>
          </cell>
          <cell r="J949">
            <v>228</v>
          </cell>
          <cell r="K949" t="str">
            <v>lv</v>
          </cell>
          <cell r="L949">
            <v>34.4</v>
          </cell>
          <cell r="M949">
            <v>0</v>
          </cell>
          <cell r="N949">
            <v>1.5</v>
          </cell>
          <cell r="O949">
            <v>5.7</v>
          </cell>
          <cell r="P949">
            <v>0.5</v>
          </cell>
          <cell r="Q949">
            <v>18.3</v>
          </cell>
          <cell r="R949">
            <v>0</v>
          </cell>
          <cell r="S949">
            <v>6.5</v>
          </cell>
          <cell r="T949">
            <v>1.2</v>
          </cell>
          <cell r="AL949">
            <v>0.74229004290672174</v>
          </cell>
          <cell r="CB949" t="str">
            <v>https://projects.fivethirtyeight.com/polls/20190615_National.xlsx</v>
          </cell>
        </row>
        <row r="950">
          <cell r="D950" t="str">
            <v>Zogby Interactive/JZ Analytics</v>
          </cell>
          <cell r="F950" t="str">
            <v>Arizona</v>
          </cell>
          <cell r="G950" t="str">
            <v>C</v>
          </cell>
          <cell r="I950">
            <v>43614</v>
          </cell>
          <cell r="J950">
            <v>197</v>
          </cell>
          <cell r="K950" t="str">
            <v>lv</v>
          </cell>
          <cell r="L950">
            <v>34.6</v>
          </cell>
          <cell r="M950">
            <v>0</v>
          </cell>
          <cell r="N950">
            <v>1.5</v>
          </cell>
          <cell r="O950">
            <v>5.6</v>
          </cell>
          <cell r="P950">
            <v>0.3</v>
          </cell>
          <cell r="Q950">
            <v>15.7</v>
          </cell>
          <cell r="R950">
            <v>0</v>
          </cell>
          <cell r="S950">
            <v>9.8000000000000007</v>
          </cell>
          <cell r="T950">
            <v>0.4</v>
          </cell>
          <cell r="AL950">
            <v>0.70424664356932409</v>
          </cell>
          <cell r="CB950" t="str">
            <v>https://projects.fivethirtyeight.com/polls/20190615_National.xlsx</v>
          </cell>
        </row>
        <row r="951">
          <cell r="D951" t="str">
            <v>SSRS</v>
          </cell>
          <cell r="F951" t="str">
            <v>US</v>
          </cell>
          <cell r="G951" t="str">
            <v>A/B</v>
          </cell>
          <cell r="I951">
            <v>43616</v>
          </cell>
          <cell r="J951">
            <v>412</v>
          </cell>
          <cell r="K951" t="str">
            <v>rv</v>
          </cell>
          <cell r="L951">
            <v>32</v>
          </cell>
          <cell r="M951">
            <v>0</v>
          </cell>
          <cell r="N951">
            <v>3</v>
          </cell>
          <cell r="O951">
            <v>5</v>
          </cell>
          <cell r="P951">
            <v>2</v>
          </cell>
          <cell r="Q951">
            <v>18</v>
          </cell>
          <cell r="R951">
            <v>0</v>
          </cell>
          <cell r="S951">
            <v>7</v>
          </cell>
          <cell r="T951">
            <v>1</v>
          </cell>
          <cell r="AL951">
            <v>2.8566312258412833E-3</v>
          </cell>
          <cell r="CB951" t="str">
            <v>https://cdn.cnn.com/cnn/2019/images/06/03/rel7b.-.democrats.2020.pdf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43615</v>
          </cell>
          <cell r="J952">
            <v>471</v>
          </cell>
          <cell r="K952" t="str">
            <v>rv</v>
          </cell>
          <cell r="L952">
            <v>36</v>
          </cell>
          <cell r="M952">
            <v>1</v>
          </cell>
          <cell r="N952">
            <v>3</v>
          </cell>
          <cell r="O952">
            <v>5</v>
          </cell>
          <cell r="P952">
            <v>0</v>
          </cell>
          <cell r="Q952">
            <v>17</v>
          </cell>
          <cell r="R952">
            <v>0</v>
          </cell>
          <cell r="S952">
            <v>5</v>
          </cell>
          <cell r="T952">
            <v>1</v>
          </cell>
          <cell r="AL952">
            <v>2.0951360405748116E-7</v>
          </cell>
          <cell r="CB952" t="str">
            <v>https://harvardharrispoll.com/wp-content/uploads/2019/05/HHP_May2019_RegisteredVoters_Topline.pdf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43615</v>
          </cell>
          <cell r="J953">
            <v>881</v>
          </cell>
          <cell r="K953" t="str">
            <v>rv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42</v>
          </cell>
          <cell r="R953">
            <v>0</v>
          </cell>
          <cell r="S953">
            <v>0</v>
          </cell>
          <cell r="T953">
            <v>0</v>
          </cell>
          <cell r="AL953">
            <v>0</v>
          </cell>
          <cell r="CB953" t="str">
            <v>https://scottrasmussen.com/crosstabs-may-28-30/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43615</v>
          </cell>
          <cell r="J954">
            <v>881</v>
          </cell>
          <cell r="K954" t="str">
            <v>rv</v>
          </cell>
          <cell r="L954">
            <v>41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AL954">
            <v>0</v>
          </cell>
          <cell r="CB954" t="str">
            <v>https://scottrasmussen.com/crosstabs-may-28-30/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43615</v>
          </cell>
          <cell r="J955">
            <v>881</v>
          </cell>
          <cell r="K955" t="str">
            <v>rv</v>
          </cell>
          <cell r="L955">
            <v>43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41</v>
          </cell>
          <cell r="R955">
            <v>0</v>
          </cell>
          <cell r="S955">
            <v>0</v>
          </cell>
          <cell r="T955">
            <v>0</v>
          </cell>
          <cell r="AL955">
            <v>0</v>
          </cell>
          <cell r="CB955" t="str">
            <v>https://scottrasmussen.com/crosstabs-may-28-30/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43615</v>
          </cell>
          <cell r="J956">
            <v>881</v>
          </cell>
          <cell r="K956" t="str">
            <v>rv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37</v>
          </cell>
          <cell r="R956">
            <v>0</v>
          </cell>
          <cell r="S956">
            <v>40</v>
          </cell>
          <cell r="T956">
            <v>0</v>
          </cell>
          <cell r="AL956">
            <v>0</v>
          </cell>
          <cell r="CB956" t="str">
            <v>https://scottrasmussen.com/crosstabs-may-28-30/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43615</v>
          </cell>
          <cell r="J957">
            <v>881</v>
          </cell>
          <cell r="K957" t="str">
            <v>rv</v>
          </cell>
          <cell r="L957">
            <v>39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41</v>
          </cell>
          <cell r="T957">
            <v>0</v>
          </cell>
          <cell r="AL957">
            <v>0</v>
          </cell>
          <cell r="CB957" t="str">
            <v>https://scottrasmussen.com/crosstabs-may-28-30/</v>
          </cell>
        </row>
        <row r="958">
          <cell r="D958" t="str">
            <v>Change Research</v>
          </cell>
          <cell r="F958" t="str">
            <v>California</v>
          </cell>
          <cell r="G958" t="str">
            <v>C</v>
          </cell>
          <cell r="I958">
            <v>43613</v>
          </cell>
          <cell r="J958">
            <v>1649</v>
          </cell>
          <cell r="K958" t="str">
            <v>lv</v>
          </cell>
          <cell r="L958">
            <v>30</v>
          </cell>
          <cell r="M958">
            <v>0</v>
          </cell>
          <cell r="N958">
            <v>1</v>
          </cell>
          <cell r="O958">
            <v>12</v>
          </cell>
          <cell r="P958">
            <v>0</v>
          </cell>
          <cell r="Q958">
            <v>23</v>
          </cell>
          <cell r="R958">
            <v>0</v>
          </cell>
          <cell r="S958">
            <v>12</v>
          </cell>
          <cell r="T958">
            <v>1</v>
          </cell>
          <cell r="AL958">
            <v>4.4144871336739824E-3</v>
          </cell>
          <cell r="CB958" t="str">
            <v>https://www.changeresearch.com/california-poll-may-25-28-2019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43611</v>
          </cell>
          <cell r="J959">
            <v>16368</v>
          </cell>
          <cell r="K959" t="str">
            <v>lv</v>
          </cell>
          <cell r="L959">
            <v>38</v>
          </cell>
          <cell r="M959">
            <v>0</v>
          </cell>
          <cell r="N959">
            <v>3</v>
          </cell>
          <cell r="O959">
            <v>7</v>
          </cell>
          <cell r="P959">
            <v>1</v>
          </cell>
          <cell r="Q959">
            <v>20</v>
          </cell>
          <cell r="R959">
            <v>0</v>
          </cell>
          <cell r="S959">
            <v>9</v>
          </cell>
          <cell r="T959">
            <v>1</v>
          </cell>
          <cell r="AL959">
            <v>4.1872128872657048E-5</v>
          </cell>
          <cell r="CB959" t="str">
            <v>https://morningconsult.com/2020-democratic-primary/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43610</v>
          </cell>
          <cell r="J960">
            <v>881</v>
          </cell>
          <cell r="K960" t="str">
            <v>rv</v>
          </cell>
          <cell r="L960">
            <v>33</v>
          </cell>
          <cell r="M960">
            <v>0</v>
          </cell>
          <cell r="N960">
            <v>3</v>
          </cell>
          <cell r="O960">
            <v>5</v>
          </cell>
          <cell r="P960">
            <v>1</v>
          </cell>
          <cell r="Q960">
            <v>15</v>
          </cell>
          <cell r="R960">
            <v>0</v>
          </cell>
          <cell r="S960">
            <v>7</v>
          </cell>
          <cell r="T960">
            <v>1</v>
          </cell>
          <cell r="AL960">
            <v>2.2600172256349509E-7</v>
          </cell>
          <cell r="CB960" t="str">
            <v>https://scottrasmussen.com/crosstabs-may-23-25/</v>
          </cell>
        </row>
        <row r="961">
          <cell r="D961" t="str">
            <v>Tel Opinion Research</v>
          </cell>
          <cell r="F961" t="str">
            <v>South Carolina</v>
          </cell>
          <cell r="G961" t="str">
            <v>B/C</v>
          </cell>
          <cell r="I961">
            <v>43609</v>
          </cell>
          <cell r="J961">
            <v>600</v>
          </cell>
          <cell r="K961" t="str">
            <v>lv</v>
          </cell>
          <cell r="L961">
            <v>37</v>
          </cell>
          <cell r="M961">
            <v>0</v>
          </cell>
          <cell r="N961">
            <v>2</v>
          </cell>
          <cell r="O961">
            <v>3</v>
          </cell>
          <cell r="P961">
            <v>0</v>
          </cell>
          <cell r="Q961">
            <v>10</v>
          </cell>
          <cell r="R961">
            <v>0</v>
          </cell>
          <cell r="S961">
            <v>8</v>
          </cell>
          <cell r="T961">
            <v>0</v>
          </cell>
          <cell r="AL961">
            <v>2.0019549234159707E-2</v>
          </cell>
          <cell r="CB961" t="str">
            <v>https://docs.wixstatic.com/ugd/2e96a7_f06831243ccb412695c7e2a6bf887f1d.pdf</v>
          </cell>
        </row>
        <row r="962">
          <cell r="D962" t="str">
            <v>Tel Opinion Research</v>
          </cell>
          <cell r="F962" t="str">
            <v>South Carolina</v>
          </cell>
          <cell r="G962" t="str">
            <v>B/C</v>
          </cell>
          <cell r="I962">
            <v>43609</v>
          </cell>
          <cell r="J962">
            <v>600</v>
          </cell>
          <cell r="K962" t="str">
            <v>lv</v>
          </cell>
          <cell r="L962">
            <v>70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15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https://docs.wixstatic.com/ugd/2e96a7_f06831243ccb412695c7e2a6bf887f1d.pdf</v>
          </cell>
        </row>
        <row r="963">
          <cell r="D963" t="str">
            <v>Tel Opinion Research</v>
          </cell>
          <cell r="F963" t="str">
            <v>South Carolina</v>
          </cell>
          <cell r="G963" t="str">
            <v>B/C</v>
          </cell>
          <cell r="I963">
            <v>43609</v>
          </cell>
          <cell r="J963">
            <v>600</v>
          </cell>
          <cell r="K963" t="str">
            <v>lv</v>
          </cell>
          <cell r="L963">
            <v>71</v>
          </cell>
          <cell r="M963">
            <v>0</v>
          </cell>
          <cell r="N963">
            <v>0</v>
          </cell>
          <cell r="O963">
            <v>10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https://docs.wixstatic.com/ugd/2e96a7_f06831243ccb412695c7e2a6bf887f1d.pdf</v>
          </cell>
        </row>
        <row r="964">
          <cell r="D964" t="str">
            <v>Tel Opinion Research</v>
          </cell>
          <cell r="F964" t="str">
            <v>South Carolina</v>
          </cell>
          <cell r="G964" t="str">
            <v>B/C</v>
          </cell>
          <cell r="I964">
            <v>43609</v>
          </cell>
          <cell r="J964">
            <v>600</v>
          </cell>
          <cell r="K964" t="str">
            <v>lv</v>
          </cell>
          <cell r="L964">
            <v>67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15</v>
          </cell>
          <cell r="T964">
            <v>0</v>
          </cell>
          <cell r="AL964">
            <v>0</v>
          </cell>
          <cell r="CB964" t="str">
            <v>https://docs.wixstatic.com/ugd/2e96a7_f06831243ccb412695c7e2a6bf887f1d.pdf</v>
          </cell>
        </row>
        <row r="965">
          <cell r="D965" t="str">
            <v>Tel Opinion Research</v>
          </cell>
          <cell r="F965" t="str">
            <v>New Hampshire</v>
          </cell>
          <cell r="G965" t="str">
            <v>B/C</v>
          </cell>
          <cell r="I965">
            <v>43607</v>
          </cell>
          <cell r="J965">
            <v>600</v>
          </cell>
          <cell r="K965" t="str">
            <v>lv</v>
          </cell>
          <cell r="L965">
            <v>33</v>
          </cell>
          <cell r="M965">
            <v>0</v>
          </cell>
          <cell r="N965">
            <v>0</v>
          </cell>
          <cell r="O965">
            <v>7</v>
          </cell>
          <cell r="P965">
            <v>0</v>
          </cell>
          <cell r="Q965">
            <v>12</v>
          </cell>
          <cell r="R965">
            <v>0</v>
          </cell>
          <cell r="S965">
            <v>11</v>
          </cell>
          <cell r="T965">
            <v>0</v>
          </cell>
          <cell r="AL965">
            <v>1.8717520559614714E-2</v>
          </cell>
          <cell r="CB965" t="str">
            <v>https://docs.wixstatic.com/ugd/2e96a7_51128be1fd0d499cb97d72e306ff9a04.pdf</v>
          </cell>
        </row>
        <row r="966">
          <cell r="D966" t="str">
            <v>Tel Opinion Research</v>
          </cell>
          <cell r="F966" t="str">
            <v>New Hampshire</v>
          </cell>
          <cell r="G966" t="str">
            <v>B/C</v>
          </cell>
          <cell r="I966">
            <v>43607</v>
          </cell>
          <cell r="J966">
            <v>600</v>
          </cell>
          <cell r="K966" t="str">
            <v>lv</v>
          </cell>
          <cell r="L966">
            <v>63</v>
          </cell>
          <cell r="M966">
            <v>0</v>
          </cell>
          <cell r="N966">
            <v>0</v>
          </cell>
          <cell r="O966">
            <v>21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AL966">
            <v>0</v>
          </cell>
          <cell r="CB966" t="str">
            <v>https://docs.wixstatic.com/ugd/2e96a7_51128be1fd0d499cb97d72e306ff9a04.pdf</v>
          </cell>
        </row>
        <row r="967">
          <cell r="D967" t="str">
            <v>Tel Opinion Research</v>
          </cell>
          <cell r="F967" t="str">
            <v>New Hampshire</v>
          </cell>
          <cell r="G967" t="str">
            <v>B/C</v>
          </cell>
          <cell r="I967">
            <v>43607</v>
          </cell>
          <cell r="J967">
            <v>600</v>
          </cell>
          <cell r="K967" t="str">
            <v>lv</v>
          </cell>
          <cell r="L967">
            <v>58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29</v>
          </cell>
          <cell r="T967">
            <v>0</v>
          </cell>
          <cell r="AL967">
            <v>0</v>
          </cell>
          <cell r="CB967" t="str">
            <v>https://docs.wixstatic.com/ugd/2e96a7_51128be1fd0d499cb97d72e306ff9a04.pdf</v>
          </cell>
        </row>
        <row r="968">
          <cell r="D968" t="str">
            <v>Tel Opinion Research</v>
          </cell>
          <cell r="F968" t="str">
            <v>New Hampshire</v>
          </cell>
          <cell r="G968" t="str">
            <v>B/C</v>
          </cell>
          <cell r="I968">
            <v>43607</v>
          </cell>
          <cell r="J968">
            <v>600</v>
          </cell>
          <cell r="K968" t="str">
            <v>lv</v>
          </cell>
          <cell r="L968">
            <v>66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22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https://docs.wixstatic.com/ugd/2e96a7_51128be1fd0d499cb97d72e306ff9a04.pdf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43606</v>
          </cell>
          <cell r="J969">
            <v>1420</v>
          </cell>
          <cell r="K969" t="str">
            <v>lv</v>
          </cell>
          <cell r="L969">
            <v>31</v>
          </cell>
          <cell r="M969">
            <v>0</v>
          </cell>
          <cell r="N969">
            <v>2</v>
          </cell>
          <cell r="O969">
            <v>9</v>
          </cell>
          <cell r="P969">
            <v>1</v>
          </cell>
          <cell r="Q969">
            <v>22</v>
          </cell>
          <cell r="R969">
            <v>0</v>
          </cell>
          <cell r="S969">
            <v>15</v>
          </cell>
          <cell r="T969">
            <v>2</v>
          </cell>
          <cell r="AL969">
            <v>1.9229912729894841E-3</v>
          </cell>
          <cell r="CB969" t="str">
            <v>https://www.changeresearch.com/nationalpoll-may18-21-2019</v>
          </cell>
        </row>
        <row r="970">
          <cell r="D970" t="str">
            <v>Echelon Insights</v>
          </cell>
          <cell r="F970" t="str">
            <v>US</v>
          </cell>
          <cell r="G970">
            <v>0</v>
          </cell>
          <cell r="I970">
            <v>43606</v>
          </cell>
          <cell r="J970">
            <v>447</v>
          </cell>
          <cell r="K970" t="str">
            <v>rv</v>
          </cell>
          <cell r="L970">
            <v>66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19</v>
          </cell>
          <cell r="T970">
            <v>0</v>
          </cell>
          <cell r="AL970">
            <v>0</v>
          </cell>
          <cell r="CB970" t="str">
            <v>http://echeloninsights.com/wp-content/uploads/Omnibus-May-2019_Dem-Primary.pdf</v>
          </cell>
        </row>
        <row r="971">
          <cell r="D971" t="str">
            <v>Echelon Insights</v>
          </cell>
          <cell r="F971" t="str">
            <v>US</v>
          </cell>
          <cell r="G971">
            <v>0</v>
          </cell>
          <cell r="I971">
            <v>43606</v>
          </cell>
          <cell r="J971">
            <v>447</v>
          </cell>
          <cell r="K971" t="str">
            <v>rv</v>
          </cell>
          <cell r="L971">
            <v>65</v>
          </cell>
          <cell r="M971">
            <v>0</v>
          </cell>
          <cell r="N971">
            <v>0</v>
          </cell>
          <cell r="O971">
            <v>17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http://echeloninsights.com/wp-content/uploads/Omnibus-May-2019_Dem-Primary.pdf</v>
          </cell>
        </row>
        <row r="972">
          <cell r="D972" t="str">
            <v>Echelon Insights</v>
          </cell>
          <cell r="F972" t="str">
            <v>US</v>
          </cell>
          <cell r="G972">
            <v>0</v>
          </cell>
          <cell r="I972">
            <v>43606</v>
          </cell>
          <cell r="J972">
            <v>447</v>
          </cell>
          <cell r="K972" t="str">
            <v>rv</v>
          </cell>
          <cell r="L972">
            <v>63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AL972">
            <v>0</v>
          </cell>
          <cell r="CB972" t="str">
            <v>http://echeloninsights.com/wp-content/uploads/Omnibus-May-2019_Dem-Primary.pdf</v>
          </cell>
        </row>
        <row r="973">
          <cell r="D973" t="str">
            <v>Echelon Insights</v>
          </cell>
          <cell r="F973" t="str">
            <v>US</v>
          </cell>
          <cell r="G973">
            <v>0</v>
          </cell>
          <cell r="I973">
            <v>43606</v>
          </cell>
          <cell r="J973">
            <v>447</v>
          </cell>
          <cell r="K973" t="str">
            <v>rv</v>
          </cell>
          <cell r="L973">
            <v>61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25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http://echeloninsights.com/wp-content/uploads/Omnibus-May-2019_Dem-Primary.pdf</v>
          </cell>
        </row>
        <row r="974">
          <cell r="D974" t="str">
            <v>Echelon Insights</v>
          </cell>
          <cell r="F974" t="str">
            <v>US</v>
          </cell>
          <cell r="G974">
            <v>0</v>
          </cell>
          <cell r="I974">
            <v>43606</v>
          </cell>
          <cell r="J974">
            <v>447</v>
          </cell>
          <cell r="K974" t="str">
            <v>rv</v>
          </cell>
          <cell r="L974">
            <v>38</v>
          </cell>
          <cell r="M974">
            <v>0</v>
          </cell>
          <cell r="N974">
            <v>2</v>
          </cell>
          <cell r="O974">
            <v>5</v>
          </cell>
          <cell r="P974">
            <v>2</v>
          </cell>
          <cell r="Q974">
            <v>16</v>
          </cell>
          <cell r="R974">
            <v>0</v>
          </cell>
          <cell r="S974">
            <v>5</v>
          </cell>
          <cell r="T974">
            <v>1</v>
          </cell>
          <cell r="AL974">
            <v>6.1008488067189287E-5</v>
          </cell>
          <cell r="CB974" t="str">
            <v>http://echeloninsights.com/wp-content/uploads/Omnibus-May-2019_Dem-Primary.pdf</v>
          </cell>
        </row>
        <row r="975">
          <cell r="D975" t="str">
            <v>Monmouth University</v>
          </cell>
          <cell r="F975" t="str">
            <v>US</v>
          </cell>
          <cell r="G975" t="str">
            <v>A+</v>
          </cell>
          <cell r="I975">
            <v>43605</v>
          </cell>
          <cell r="J975">
            <v>334</v>
          </cell>
          <cell r="K975" t="str">
            <v>rv</v>
          </cell>
          <cell r="L975">
            <v>33</v>
          </cell>
          <cell r="M975">
            <v>0</v>
          </cell>
          <cell r="N975">
            <v>1</v>
          </cell>
          <cell r="O975">
            <v>6</v>
          </cell>
          <cell r="P975">
            <v>3</v>
          </cell>
          <cell r="Q975">
            <v>15</v>
          </cell>
          <cell r="R975">
            <v>0</v>
          </cell>
          <cell r="S975">
            <v>10</v>
          </cell>
          <cell r="T975">
            <v>1</v>
          </cell>
          <cell r="AL975">
            <v>5.6972539154580663E-3</v>
          </cell>
          <cell r="CB975" t="str">
            <v>https://www.monmouth.edu/polling-institute/documents/monmouthpoll_us_052319.pdf/</v>
          </cell>
        </row>
        <row r="976">
          <cell r="D976" t="str">
            <v>Quinnipiac University</v>
          </cell>
          <cell r="F976" t="str">
            <v>US</v>
          </cell>
          <cell r="G976" t="str">
            <v>A</v>
          </cell>
          <cell r="I976">
            <v>43605</v>
          </cell>
          <cell r="J976">
            <v>454</v>
          </cell>
          <cell r="K976" t="str">
            <v>rv</v>
          </cell>
          <cell r="L976">
            <v>35</v>
          </cell>
          <cell r="M976">
            <v>0</v>
          </cell>
          <cell r="N976">
            <v>3</v>
          </cell>
          <cell r="O976">
            <v>5</v>
          </cell>
          <cell r="P976">
            <v>2</v>
          </cell>
          <cell r="Q976">
            <v>16</v>
          </cell>
          <cell r="R976">
            <v>0</v>
          </cell>
          <cell r="S976">
            <v>13</v>
          </cell>
          <cell r="T976">
            <v>1</v>
          </cell>
          <cell r="AL976">
            <v>6.981374913582857E-4</v>
          </cell>
          <cell r="CB976" t="str">
            <v>https://poll.qu.edu/national/release-detail?ReleaseID=2622</v>
          </cell>
        </row>
        <row r="977">
          <cell r="D977" t="str">
            <v>Florida Atlantic University</v>
          </cell>
          <cell r="F977" t="str">
            <v>Florida</v>
          </cell>
          <cell r="G977" t="str">
            <v>B/C</v>
          </cell>
          <cell r="I977">
            <v>43604</v>
          </cell>
          <cell r="J977">
            <v>403</v>
          </cell>
          <cell r="K977" t="str">
            <v>lv</v>
          </cell>
          <cell r="L977">
            <v>39.200000000000003</v>
          </cell>
          <cell r="M977">
            <v>0</v>
          </cell>
          <cell r="N977">
            <v>0.9</v>
          </cell>
          <cell r="O977">
            <v>8.8000000000000007</v>
          </cell>
          <cell r="P977">
            <v>0.8</v>
          </cell>
          <cell r="Q977">
            <v>11.6</v>
          </cell>
          <cell r="R977">
            <v>0</v>
          </cell>
          <cell r="S977">
            <v>11.9</v>
          </cell>
          <cell r="T977">
            <v>0.5</v>
          </cell>
          <cell r="AL977">
            <v>4.4243344762253882E-2</v>
          </cell>
          <cell r="CB977" t="str">
            <v>https://business.fau.edu/departments/economics/business-economics-polling/bepi-polls/bepi-polls-2019/florida-poll-finds-trump-popular-in-the-sunshine-state-while-biden-dominates-democratic-field.php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43604</v>
          </cell>
          <cell r="J978">
            <v>14830</v>
          </cell>
          <cell r="K978" t="str">
            <v>lv</v>
          </cell>
          <cell r="L978">
            <v>39</v>
          </cell>
          <cell r="M978">
            <v>0</v>
          </cell>
          <cell r="N978">
            <v>3</v>
          </cell>
          <cell r="O978">
            <v>6</v>
          </cell>
          <cell r="P978">
            <v>1</v>
          </cell>
          <cell r="Q978">
            <v>19</v>
          </cell>
          <cell r="R978">
            <v>0</v>
          </cell>
          <cell r="S978">
            <v>9</v>
          </cell>
          <cell r="T978">
            <v>1</v>
          </cell>
          <cell r="AL978">
            <v>3.707445382834527E-5</v>
          </cell>
          <cell r="CB978" t="str">
            <v>https://morningconsult.com/2020-democratic-primary/</v>
          </cell>
        </row>
        <row r="979">
          <cell r="D979" t="str">
            <v>Change Research</v>
          </cell>
          <cell r="F979" t="str">
            <v>Iowa</v>
          </cell>
          <cell r="G979" t="str">
            <v>C</v>
          </cell>
          <cell r="I979">
            <v>43604</v>
          </cell>
          <cell r="J979">
            <v>615</v>
          </cell>
          <cell r="K979" t="str">
            <v>lv</v>
          </cell>
          <cell r="L979">
            <v>24</v>
          </cell>
          <cell r="M979">
            <v>0</v>
          </cell>
          <cell r="N979">
            <v>1</v>
          </cell>
          <cell r="O979">
            <v>14</v>
          </cell>
          <cell r="P979">
            <v>2</v>
          </cell>
          <cell r="Q979">
            <v>24</v>
          </cell>
          <cell r="R979">
            <v>0</v>
          </cell>
          <cell r="S979">
            <v>12</v>
          </cell>
          <cell r="T979">
            <v>2</v>
          </cell>
          <cell r="AL979">
            <v>4.7628532386069121E-3</v>
          </cell>
          <cell r="CB979" t="str">
            <v>https://docsend.com/view/2w7jm89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43603</v>
          </cell>
          <cell r="J980">
            <v>448</v>
          </cell>
          <cell r="K980" t="str">
            <v>rv</v>
          </cell>
          <cell r="L980">
            <v>33</v>
          </cell>
          <cell r="M980">
            <v>0</v>
          </cell>
          <cell r="N980">
            <v>1</v>
          </cell>
          <cell r="O980">
            <v>6</v>
          </cell>
          <cell r="P980">
            <v>1</v>
          </cell>
          <cell r="Q980">
            <v>14</v>
          </cell>
          <cell r="R980">
            <v>0</v>
          </cell>
          <cell r="S980">
            <v>8</v>
          </cell>
          <cell r="T980">
            <v>1</v>
          </cell>
          <cell r="AL980">
            <v>1.6681839651079945E-7</v>
          </cell>
          <cell r="CB980" t="str">
            <v>https://thehill.com/hilltv/what-americas-thinking/445053-biden-retains-large-lead-over-sanders-other-2020-dems-in-new</v>
          </cell>
        </row>
        <row r="981">
          <cell r="D981" t="str">
            <v>Crantford Research</v>
          </cell>
          <cell r="F981" t="str">
            <v>South Carolina</v>
          </cell>
          <cell r="G981">
            <v>0</v>
          </cell>
          <cell r="I981">
            <v>43601</v>
          </cell>
          <cell r="J981">
            <v>381</v>
          </cell>
          <cell r="K981" t="str">
            <v>lv</v>
          </cell>
          <cell r="L981">
            <v>42</v>
          </cell>
          <cell r="M981">
            <v>0</v>
          </cell>
          <cell r="N981">
            <v>4</v>
          </cell>
          <cell r="O981">
            <v>8</v>
          </cell>
          <cell r="P981">
            <v>0</v>
          </cell>
          <cell r="Q981">
            <v>7</v>
          </cell>
          <cell r="R981">
            <v>0</v>
          </cell>
          <cell r="S981">
            <v>8</v>
          </cell>
          <cell r="T981">
            <v>0</v>
          </cell>
          <cell r="AL981">
            <v>0.76973174468228334</v>
          </cell>
          <cell r="CB981" t="str">
            <v>https://www.thestate.com/news/politics-government/article230531019.html</v>
          </cell>
        </row>
        <row r="982">
          <cell r="D982" t="str">
            <v>Fox News/Beacon Research/Shaw &amp; Co. Research</v>
          </cell>
          <cell r="F982" t="str">
            <v>US</v>
          </cell>
          <cell r="G982" t="str">
            <v>A-</v>
          </cell>
          <cell r="I982">
            <v>43599</v>
          </cell>
          <cell r="J982">
            <v>469</v>
          </cell>
          <cell r="K982" t="str">
            <v>lv</v>
          </cell>
          <cell r="L982">
            <v>35</v>
          </cell>
          <cell r="M982">
            <v>0</v>
          </cell>
          <cell r="N982">
            <v>3</v>
          </cell>
          <cell r="O982">
            <v>6</v>
          </cell>
          <cell r="P982">
            <v>2</v>
          </cell>
          <cell r="Q982">
            <v>17</v>
          </cell>
          <cell r="R982">
            <v>0</v>
          </cell>
          <cell r="S982">
            <v>9</v>
          </cell>
          <cell r="T982">
            <v>1</v>
          </cell>
          <cell r="AL982">
            <v>1.9299424783132289E-3</v>
          </cell>
          <cell r="CB982" t="str">
            <v>https://www.foxnews.com/politics/fox-news-poll-5-16</v>
          </cell>
        </row>
        <row r="983">
          <cell r="D983" t="str">
            <v>Quinnipiac University</v>
          </cell>
          <cell r="F983" t="str">
            <v>Pennsylvania</v>
          </cell>
          <cell r="G983" t="str">
            <v>A</v>
          </cell>
          <cell r="I983">
            <v>43599</v>
          </cell>
          <cell r="J983">
            <v>431</v>
          </cell>
          <cell r="K983" t="str">
            <v>rv</v>
          </cell>
          <cell r="L983">
            <v>39</v>
          </cell>
          <cell r="M983">
            <v>0</v>
          </cell>
          <cell r="N983">
            <v>5</v>
          </cell>
          <cell r="O983">
            <v>6</v>
          </cell>
          <cell r="P983">
            <v>1</v>
          </cell>
          <cell r="Q983">
            <v>13</v>
          </cell>
          <cell r="R983">
            <v>0</v>
          </cell>
          <cell r="S983">
            <v>8</v>
          </cell>
          <cell r="T983">
            <v>0</v>
          </cell>
          <cell r="AL983">
            <v>2.7198004160638063</v>
          </cell>
          <cell r="CB983" t="str">
            <v>https://poll.qu.edu/pennsylvania/release-detail?ReleaseID=2620</v>
          </cell>
        </row>
        <row r="984">
          <cell r="D984" t="str">
            <v>Ipsos</v>
          </cell>
          <cell r="F984" t="str">
            <v>US</v>
          </cell>
          <cell r="G984" t="str">
            <v>B+</v>
          </cell>
          <cell r="I984">
            <v>43599</v>
          </cell>
          <cell r="J984">
            <v>964</v>
          </cell>
          <cell r="K984" t="str">
            <v>rv</v>
          </cell>
          <cell r="L984">
            <v>32</v>
          </cell>
          <cell r="M984">
            <v>0</v>
          </cell>
          <cell r="N984">
            <v>2</v>
          </cell>
          <cell r="O984">
            <v>4</v>
          </cell>
          <cell r="P984">
            <v>1</v>
          </cell>
          <cell r="Q984">
            <v>14</v>
          </cell>
          <cell r="R984">
            <v>0</v>
          </cell>
          <cell r="S984">
            <v>7</v>
          </cell>
          <cell r="T984">
            <v>1</v>
          </cell>
          <cell r="AL984">
            <v>4.2159342777033524E-5</v>
          </cell>
          <cell r="CB984" t="str">
            <v>https://fingfx.thomsonreuters.com/gfx/mkt/12/441/440/2019%20Reuters%20Tracking%20-%20Democratic%20Primary%20Poll%2005%2015%202019.pdf</v>
          </cell>
        </row>
        <row r="985">
          <cell r="D985" t="str">
            <v>Ipsos</v>
          </cell>
          <cell r="F985" t="str">
            <v>US</v>
          </cell>
          <cell r="G985" t="str">
            <v>B+</v>
          </cell>
          <cell r="I985">
            <v>43599</v>
          </cell>
          <cell r="J985">
            <v>1132</v>
          </cell>
          <cell r="K985" t="str">
            <v>a</v>
          </cell>
          <cell r="L985">
            <v>29</v>
          </cell>
          <cell r="M985">
            <v>0</v>
          </cell>
          <cell r="N985">
            <v>2</v>
          </cell>
          <cell r="O985">
            <v>4</v>
          </cell>
          <cell r="P985">
            <v>1</v>
          </cell>
          <cell r="Q985">
            <v>13</v>
          </cell>
          <cell r="R985">
            <v>0</v>
          </cell>
          <cell r="S985">
            <v>6</v>
          </cell>
          <cell r="T985">
            <v>1</v>
          </cell>
          <cell r="AL985">
            <v>0</v>
          </cell>
          <cell r="CB985" t="str">
            <v>https://fingfx.thomsonreuters.com/gfx/mkt/12/441/440/2019%20Reuters%20Tracking%20-%20Democratic%20Primary%20Poll%2005%2015%202019.pdf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43598</v>
          </cell>
          <cell r="J986">
            <v>2207</v>
          </cell>
          <cell r="K986" t="str">
            <v>rv</v>
          </cell>
          <cell r="L986">
            <v>39</v>
          </cell>
          <cell r="M986">
            <v>0</v>
          </cell>
          <cell r="N986">
            <v>4</v>
          </cell>
          <cell r="O986">
            <v>5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1</v>
          </cell>
          <cell r="AL986">
            <v>3.0026231283922599E-7</v>
          </cell>
          <cell r="CB986" t="str">
            <v>https://scottrasmussen.com/crosstabs-may-8-13-2/</v>
          </cell>
        </row>
        <row r="987">
          <cell r="D987" t="str">
            <v>Emerson College</v>
          </cell>
          <cell r="F987" t="str">
            <v>US</v>
          </cell>
          <cell r="G987" t="str">
            <v>B-</v>
          </cell>
          <cell r="I987">
            <v>43598</v>
          </cell>
          <cell r="J987">
            <v>429</v>
          </cell>
          <cell r="K987" t="str">
            <v>lv</v>
          </cell>
          <cell r="L987">
            <v>32.6</v>
          </cell>
          <cell r="M987">
            <v>0</v>
          </cell>
          <cell r="N987">
            <v>0.6</v>
          </cell>
          <cell r="O987">
            <v>7.5</v>
          </cell>
          <cell r="P987">
            <v>0.6</v>
          </cell>
          <cell r="Q987">
            <v>24.9</v>
          </cell>
          <cell r="R987">
            <v>0</v>
          </cell>
          <cell r="S987">
            <v>9.6999999999999993</v>
          </cell>
          <cell r="T987">
            <v>1.1000000000000001</v>
          </cell>
          <cell r="AL987">
            <v>1.0011466366831206E-3</v>
          </cell>
          <cell r="CB987" t="str">
            <v>http://emersonpolling.com/2019/05/13/may-national-poll-biden-back-in-the-lead-for-the-democratic-nomination/</v>
          </cell>
        </row>
        <row r="988">
          <cell r="D988" t="str">
            <v>Change Research</v>
          </cell>
          <cell r="F988" t="str">
            <v>Nevada</v>
          </cell>
          <cell r="G988" t="str">
            <v>C</v>
          </cell>
          <cell r="I988">
            <v>43597</v>
          </cell>
          <cell r="J988">
            <v>389</v>
          </cell>
          <cell r="K988" t="str">
            <v>lv</v>
          </cell>
          <cell r="L988">
            <v>29</v>
          </cell>
          <cell r="M988">
            <v>0</v>
          </cell>
          <cell r="N988">
            <v>2</v>
          </cell>
          <cell r="O988">
            <v>13</v>
          </cell>
          <cell r="P988">
            <v>1</v>
          </cell>
          <cell r="Q988">
            <v>24</v>
          </cell>
          <cell r="R988">
            <v>0</v>
          </cell>
          <cell r="S988">
            <v>12</v>
          </cell>
          <cell r="T988">
            <v>1</v>
          </cell>
          <cell r="AL988">
            <v>0.10678891935385071</v>
          </cell>
          <cell r="CB988" t="str">
            <v>https://docsend.com/view/p3ksbjg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43597</v>
          </cell>
          <cell r="J989">
            <v>15342</v>
          </cell>
          <cell r="K989" t="str">
            <v>lv</v>
          </cell>
          <cell r="L989">
            <v>39</v>
          </cell>
          <cell r="M989">
            <v>0</v>
          </cell>
          <cell r="N989">
            <v>3</v>
          </cell>
          <cell r="O989">
            <v>6</v>
          </cell>
          <cell r="P989">
            <v>2</v>
          </cell>
          <cell r="Q989">
            <v>19</v>
          </cell>
          <cell r="R989">
            <v>0</v>
          </cell>
          <cell r="S989">
            <v>8</v>
          </cell>
          <cell r="T989">
            <v>1</v>
          </cell>
          <cell r="AL989">
            <v>3.4717398114886902E-5</v>
          </cell>
          <cell r="CB989" t="str">
            <v>https://morningconsult.com/wp-content/uploads/2019/05/Political-Intelligence-5.13.19.pdf</v>
          </cell>
        </row>
        <row r="990">
          <cell r="D990" t="str">
            <v>McLaughlin &amp; Associates</v>
          </cell>
          <cell r="F990" t="str">
            <v>US</v>
          </cell>
          <cell r="G990" t="str">
            <v>C/D</v>
          </cell>
          <cell r="I990">
            <v>43596</v>
          </cell>
          <cell r="J990">
            <v>360</v>
          </cell>
          <cell r="K990" t="str">
            <v>lv</v>
          </cell>
          <cell r="L990">
            <v>30</v>
          </cell>
          <cell r="M990">
            <v>0</v>
          </cell>
          <cell r="N990">
            <v>5</v>
          </cell>
          <cell r="O990">
            <v>4</v>
          </cell>
          <cell r="P990">
            <v>2</v>
          </cell>
          <cell r="Q990">
            <v>19</v>
          </cell>
          <cell r="R990">
            <v>0</v>
          </cell>
          <cell r="S990">
            <v>7</v>
          </cell>
          <cell r="T990">
            <v>2</v>
          </cell>
          <cell r="AL990">
            <v>8.4507167070294986E-4</v>
          </cell>
          <cell r="CB990" t="str">
            <v>http://mclaughlinonline.com/pols/wp-content/uploads/2019/05/National-Monthly-Omnibus-May-RELEASE.pdf</v>
          </cell>
        </row>
        <row r="991">
          <cell r="D991" t="str">
            <v>Denno Research</v>
          </cell>
          <cell r="F991" t="str">
            <v>Michigan</v>
          </cell>
          <cell r="G991">
            <v>0</v>
          </cell>
          <cell r="I991">
            <v>43595</v>
          </cell>
          <cell r="J991">
            <v>235</v>
          </cell>
          <cell r="K991" t="str">
            <v>lv</v>
          </cell>
          <cell r="L991">
            <v>37</v>
          </cell>
          <cell r="M991">
            <v>0</v>
          </cell>
          <cell r="N991">
            <v>3</v>
          </cell>
          <cell r="O991">
            <v>5</v>
          </cell>
          <cell r="P991">
            <v>1</v>
          </cell>
          <cell r="Q991">
            <v>16</v>
          </cell>
          <cell r="R991">
            <v>0</v>
          </cell>
          <cell r="S991">
            <v>9</v>
          </cell>
          <cell r="T991">
            <v>0</v>
          </cell>
          <cell r="AL991">
            <v>8.8650491122392025E-2</v>
          </cell>
          <cell r="CB991" t="str">
            <v>https://projects.fivethirtyeight.com/polls/20190603_MI.docx</v>
          </cell>
        </row>
        <row r="992">
          <cell r="D992" t="str">
            <v>Zogby Interactive/JZ Analytics</v>
          </cell>
          <cell r="F992" t="str">
            <v>US</v>
          </cell>
          <cell r="G992" t="str">
            <v>C</v>
          </cell>
          <cell r="I992">
            <v>43594</v>
          </cell>
          <cell r="J992">
            <v>463</v>
          </cell>
          <cell r="K992" t="str">
            <v>lv</v>
          </cell>
          <cell r="L992">
            <v>37</v>
          </cell>
          <cell r="M992">
            <v>0</v>
          </cell>
          <cell r="N992">
            <v>3</v>
          </cell>
          <cell r="O992">
            <v>7</v>
          </cell>
          <cell r="P992">
            <v>2</v>
          </cell>
          <cell r="Q992">
            <v>15</v>
          </cell>
          <cell r="R992">
            <v>0</v>
          </cell>
          <cell r="S992">
            <v>6</v>
          </cell>
          <cell r="T992">
            <v>2</v>
          </cell>
          <cell r="AL992">
            <v>4.1453014458458998E-3</v>
          </cell>
          <cell r="CB992" t="str">
            <v>https://www.rljcompanies.com/wp-content/uploads/2019/05/RLJ-Third-Nationwide-African-American-Survey-Report-May-2019.pdf</v>
          </cell>
        </row>
        <row r="993">
          <cell r="D993" t="str">
            <v>Change Research</v>
          </cell>
          <cell r="F993" t="str">
            <v>South Carolina</v>
          </cell>
          <cell r="G993" t="str">
            <v>C</v>
          </cell>
          <cell r="I993">
            <v>43594</v>
          </cell>
          <cell r="J993">
            <v>595</v>
          </cell>
          <cell r="K993" t="str">
            <v>lv</v>
          </cell>
          <cell r="L993">
            <v>46</v>
          </cell>
          <cell r="M993">
            <v>0</v>
          </cell>
          <cell r="N993">
            <v>4</v>
          </cell>
          <cell r="O993">
            <v>8</v>
          </cell>
          <cell r="P993">
            <v>1</v>
          </cell>
          <cell r="Q993">
            <v>15</v>
          </cell>
          <cell r="R993">
            <v>0</v>
          </cell>
          <cell r="S993">
            <v>8</v>
          </cell>
          <cell r="T993">
            <v>2</v>
          </cell>
          <cell r="AL993">
            <v>9.8611338727006112E-4</v>
          </cell>
          <cell r="CB993" t="str">
            <v>https://docsend.com/view/5eniwwe</v>
          </cell>
        </row>
        <row r="994">
          <cell r="D994" t="str">
            <v>Tel Opinion Research</v>
          </cell>
          <cell r="F994" t="str">
            <v>Florida</v>
          </cell>
          <cell r="G994" t="str">
            <v>B/C</v>
          </cell>
          <cell r="I994">
            <v>43593</v>
          </cell>
          <cell r="J994">
            <v>800</v>
          </cell>
          <cell r="K994" t="str">
            <v>lv</v>
          </cell>
          <cell r="L994">
            <v>39</v>
          </cell>
          <cell r="M994">
            <v>0</v>
          </cell>
          <cell r="N994">
            <v>1</v>
          </cell>
          <cell r="O994">
            <v>3</v>
          </cell>
          <cell r="P994">
            <v>1</v>
          </cell>
          <cell r="Q994">
            <v>16</v>
          </cell>
          <cell r="R994">
            <v>0</v>
          </cell>
          <cell r="S994">
            <v>5</v>
          </cell>
          <cell r="T994">
            <v>0</v>
          </cell>
          <cell r="AL994">
            <v>4.239124824510835E-3</v>
          </cell>
          <cell r="CB994" t="str">
            <v>https://www.politico.com/f/?id=0000016a-a480-dbd0-ad7e-e6ef4b840001</v>
          </cell>
        </row>
        <row r="995">
          <cell r="D995" t="str">
            <v>Monmouth University</v>
          </cell>
          <cell r="F995" t="str">
            <v>New Hampshire</v>
          </cell>
          <cell r="G995" t="str">
            <v>A+</v>
          </cell>
          <cell r="I995">
            <v>43592</v>
          </cell>
          <cell r="J995">
            <v>376</v>
          </cell>
          <cell r="K995" t="str">
            <v>lv</v>
          </cell>
          <cell r="L995">
            <v>36</v>
          </cell>
          <cell r="M995">
            <v>0</v>
          </cell>
          <cell r="N995">
            <v>2</v>
          </cell>
          <cell r="O995">
            <v>9</v>
          </cell>
          <cell r="P995">
            <v>2</v>
          </cell>
          <cell r="Q995">
            <v>18</v>
          </cell>
          <cell r="R995">
            <v>0</v>
          </cell>
          <cell r="S995">
            <v>8</v>
          </cell>
          <cell r="T995">
            <v>1</v>
          </cell>
          <cell r="AL995">
            <v>6.4390876870571035E-3</v>
          </cell>
          <cell r="CB995" t="str">
            <v>https://www.monmouth.edu/polling-institute/documents/monmouthpoll_nh_050919.pdf/</v>
          </cell>
        </row>
        <row r="996">
          <cell r="D996" t="str">
            <v>GBAO</v>
          </cell>
          <cell r="F996" t="str">
            <v>US</v>
          </cell>
          <cell r="G996" t="str">
            <v>B/C</v>
          </cell>
          <cell r="I996">
            <v>43590</v>
          </cell>
          <cell r="J996">
            <v>800</v>
          </cell>
          <cell r="K996" t="str">
            <v>lv</v>
          </cell>
          <cell r="L996">
            <v>36</v>
          </cell>
          <cell r="M996">
            <v>0</v>
          </cell>
          <cell r="N996">
            <v>3</v>
          </cell>
          <cell r="O996">
            <v>5</v>
          </cell>
          <cell r="P996">
            <v>1</v>
          </cell>
          <cell r="Q996">
            <v>13</v>
          </cell>
          <cell r="R996">
            <v>0</v>
          </cell>
          <cell r="S996">
            <v>8</v>
          </cell>
          <cell r="T996">
            <v>0</v>
          </cell>
          <cell r="AL996">
            <v>1.4314459862428377</v>
          </cell>
          <cell r="CB996" t="str">
            <v>https://jstreet.org/press-releases/new-poll-democratic-primary-voters-pro-israel-and-simultaneously-critical-of-israeli-government-policies/</v>
          </cell>
        </row>
        <row r="997">
          <cell r="D997" t="str">
            <v>Capitol Weekly</v>
          </cell>
          <cell r="F997" t="str">
            <v>California</v>
          </cell>
          <cell r="G997">
            <v>0</v>
          </cell>
          <cell r="I997">
            <v>43585</v>
          </cell>
          <cell r="J997">
            <v>1041</v>
          </cell>
          <cell r="K997" t="str">
            <v>lv</v>
          </cell>
          <cell r="L997">
            <v>20.399999999999999</v>
          </cell>
          <cell r="M997">
            <v>0</v>
          </cell>
          <cell r="N997">
            <v>1.9</v>
          </cell>
          <cell r="O997">
            <v>18.7</v>
          </cell>
          <cell r="P997">
            <v>2.6</v>
          </cell>
          <cell r="Q997">
            <v>19.8</v>
          </cell>
          <cell r="R997">
            <v>0</v>
          </cell>
          <cell r="S997">
            <v>10</v>
          </cell>
          <cell r="T997">
            <v>0</v>
          </cell>
          <cell r="AL997">
            <v>6.3232550860832677E-4</v>
          </cell>
          <cell r="CB997" t="str">
            <v>https://public.tableau.com/profile/capitol.weekly#!/vizhome/2020PrimaryTrackingSurvey_15626518585990/CA120POLLSTORY</v>
          </cell>
        </row>
        <row r="998">
          <cell r="D998" t="str">
            <v>We Ask America</v>
          </cell>
          <cell r="F998" t="str">
            <v>Indiana</v>
          </cell>
          <cell r="G998" t="str">
            <v>C-</v>
          </cell>
          <cell r="I998">
            <v>43590</v>
          </cell>
          <cell r="J998">
            <v>280</v>
          </cell>
          <cell r="K998" t="str">
            <v>lv</v>
          </cell>
          <cell r="L998">
            <v>33</v>
          </cell>
          <cell r="M998">
            <v>0</v>
          </cell>
          <cell r="N998">
            <v>1</v>
          </cell>
          <cell r="O998">
            <v>20</v>
          </cell>
          <cell r="P998">
            <v>0</v>
          </cell>
          <cell r="Q998">
            <v>23</v>
          </cell>
          <cell r="R998">
            <v>0</v>
          </cell>
          <cell r="S998">
            <v>2</v>
          </cell>
          <cell r="T998">
            <v>0</v>
          </cell>
          <cell r="AL998">
            <v>0.58125650588924227</v>
          </cell>
          <cell r="CB998" t="str">
            <v>http://www.weaskamerica.com/surveys/2019/5/9/indiana-statewide-survey-of-registered-voters</v>
          </cell>
        </row>
        <row r="999">
          <cell r="D999" t="str">
            <v>Change Research</v>
          </cell>
          <cell r="F999" t="str">
            <v>New Hampshire</v>
          </cell>
          <cell r="G999" t="str">
            <v>C</v>
          </cell>
          <cell r="I999">
            <v>43590</v>
          </cell>
          <cell r="J999">
            <v>864</v>
          </cell>
          <cell r="K999" t="str">
            <v>lv</v>
          </cell>
          <cell r="L999">
            <v>26</v>
          </cell>
          <cell r="M999">
            <v>0</v>
          </cell>
          <cell r="N999">
            <v>2</v>
          </cell>
          <cell r="O999">
            <v>12</v>
          </cell>
          <cell r="P999">
            <v>1</v>
          </cell>
          <cell r="Q999">
            <v>30</v>
          </cell>
          <cell r="R999">
            <v>0</v>
          </cell>
          <cell r="S999">
            <v>9</v>
          </cell>
          <cell r="T999">
            <v>2</v>
          </cell>
          <cell r="AL999">
            <v>8.9240236260746085E-3</v>
          </cell>
          <cell r="CB999" t="str">
            <v>https://docsend.com/view/rsit6pt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43590</v>
          </cell>
          <cell r="J1000">
            <v>15770</v>
          </cell>
          <cell r="K1000" t="str">
            <v>lv</v>
          </cell>
          <cell r="L1000">
            <v>40</v>
          </cell>
          <cell r="M1000">
            <v>0</v>
          </cell>
          <cell r="N1000">
            <v>3</v>
          </cell>
          <cell r="O1000">
            <v>6</v>
          </cell>
          <cell r="P1000">
            <v>2</v>
          </cell>
          <cell r="Q1000">
            <v>19</v>
          </cell>
          <cell r="R1000">
            <v>0</v>
          </cell>
          <cell r="S1000">
            <v>8</v>
          </cell>
          <cell r="T1000">
            <v>1</v>
          </cell>
          <cell r="AL1000">
            <v>3.2475265503084094E-5</v>
          </cell>
          <cell r="CB1000" t="str">
            <v>https://morningconsult.com/2020-democratic-primary/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43589</v>
          </cell>
          <cell r="J1001">
            <v>440</v>
          </cell>
          <cell r="K1001" t="str">
            <v>rv</v>
          </cell>
          <cell r="L1001">
            <v>46</v>
          </cell>
          <cell r="M1001">
            <v>0</v>
          </cell>
          <cell r="N1001">
            <v>2.7</v>
          </cell>
          <cell r="O1001">
            <v>8</v>
          </cell>
          <cell r="P1001">
            <v>0.3</v>
          </cell>
          <cell r="Q1001">
            <v>14</v>
          </cell>
          <cell r="R1001">
            <v>0</v>
          </cell>
          <cell r="S1001">
            <v>7</v>
          </cell>
          <cell r="T1001">
            <v>0.8</v>
          </cell>
          <cell r="AL1001">
            <v>1.5332608503343562E-7</v>
          </cell>
          <cell r="CB1001" t="str">
            <v>https://thehill.com/hilltv/what-americas-thinking/442310-joe-biden</v>
          </cell>
        </row>
        <row r="1002">
          <cell r="D1002" t="str">
            <v>Optimus</v>
          </cell>
          <cell r="F1002" t="str">
            <v>South Carolina</v>
          </cell>
          <cell r="G1002" t="str">
            <v>C/D</v>
          </cell>
          <cell r="I1002">
            <v>43587</v>
          </cell>
          <cell r="J1002">
            <v>568</v>
          </cell>
          <cell r="K1002" t="str">
            <v>lv</v>
          </cell>
          <cell r="L1002">
            <v>48.3</v>
          </cell>
          <cell r="M1002">
            <v>0</v>
          </cell>
          <cell r="N1002">
            <v>3.8</v>
          </cell>
          <cell r="O1002">
            <v>5.2</v>
          </cell>
          <cell r="P1002">
            <v>0.8</v>
          </cell>
          <cell r="Q1002">
            <v>11.9</v>
          </cell>
          <cell r="R1002">
            <v>0</v>
          </cell>
          <cell r="S1002">
            <v>4.5</v>
          </cell>
          <cell r="T1002">
            <v>0</v>
          </cell>
          <cell r="AL1002">
            <v>2.4281777406162282E-2</v>
          </cell>
          <cell r="CB1002" t="str">
            <v>http://firehousestrategies.com/analysis/may-2019-survey/</v>
          </cell>
        </row>
        <row r="1003">
          <cell r="D1003" t="str">
            <v>Optimus</v>
          </cell>
          <cell r="F1003" t="str">
            <v>New Hampshire</v>
          </cell>
          <cell r="G1003" t="str">
            <v>C/D</v>
          </cell>
          <cell r="I1003">
            <v>43587</v>
          </cell>
          <cell r="J1003">
            <v>551</v>
          </cell>
          <cell r="K1003" t="str">
            <v>lv</v>
          </cell>
          <cell r="L1003">
            <v>34</v>
          </cell>
          <cell r="M1003">
            <v>0</v>
          </cell>
          <cell r="N1003">
            <v>1.2</v>
          </cell>
          <cell r="O1003">
            <v>9.6999999999999993</v>
          </cell>
          <cell r="P1003">
            <v>1.3</v>
          </cell>
          <cell r="Q1003">
            <v>15.5</v>
          </cell>
          <cell r="R1003">
            <v>0</v>
          </cell>
          <cell r="S1003">
            <v>9.1</v>
          </cell>
          <cell r="T1003">
            <v>0</v>
          </cell>
          <cell r="AL1003">
            <v>2.405411322573326E-2</v>
          </cell>
          <cell r="CB1003" t="str">
            <v>http://firehousestrategies.com/analysis/may-2019-survey/</v>
          </cell>
        </row>
        <row r="1004">
          <cell r="D1004" t="str">
            <v>Optimus</v>
          </cell>
          <cell r="F1004" t="str">
            <v>Iowa</v>
          </cell>
          <cell r="G1004" t="str">
            <v>C/D</v>
          </cell>
          <cell r="I1004">
            <v>43587</v>
          </cell>
          <cell r="J1004">
            <v>576</v>
          </cell>
          <cell r="K1004" t="str">
            <v>lv</v>
          </cell>
          <cell r="L1004">
            <v>34.9</v>
          </cell>
          <cell r="M1004">
            <v>0</v>
          </cell>
          <cell r="N1004">
            <v>2.4</v>
          </cell>
          <cell r="O1004">
            <v>11.4</v>
          </cell>
          <cell r="P1004">
            <v>3.5</v>
          </cell>
          <cell r="Q1004">
            <v>13.7</v>
          </cell>
          <cell r="R1004">
            <v>0</v>
          </cell>
          <cell r="S1004">
            <v>10.4</v>
          </cell>
          <cell r="T1004">
            <v>0</v>
          </cell>
          <cell r="AL1004">
            <v>2.4387270246360029E-2</v>
          </cell>
          <cell r="CB1004" t="str">
            <v>http://firehousestrategies.com/analysis/may-2019-survey/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43586</v>
          </cell>
          <cell r="J1005">
            <v>259</v>
          </cell>
          <cell r="K1005" t="str">
            <v>rv</v>
          </cell>
          <cell r="L1005">
            <v>44</v>
          </cell>
          <cell r="M1005">
            <v>2</v>
          </cell>
          <cell r="N1005">
            <v>3</v>
          </cell>
          <cell r="O1005">
            <v>2</v>
          </cell>
          <cell r="P1005">
            <v>2</v>
          </cell>
          <cell r="Q1005">
            <v>14</v>
          </cell>
          <cell r="R1005">
            <v>0</v>
          </cell>
          <cell r="S1005">
            <v>5</v>
          </cell>
          <cell r="T1005">
            <v>0</v>
          </cell>
          <cell r="AL1005">
            <v>1.2775480250121046E-7</v>
          </cell>
          <cell r="CB1005" t="str">
            <v>https://harvardharrispoll.com/wp-content/uploads/2019/05/HHP_April2019_RV_topline.pdf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43586</v>
          </cell>
          <cell r="J1006">
            <v>254</v>
          </cell>
          <cell r="K1006" t="str">
            <v>rv</v>
          </cell>
          <cell r="L1006">
            <v>34</v>
          </cell>
          <cell r="M1006">
            <v>2</v>
          </cell>
          <cell r="N1006">
            <v>5</v>
          </cell>
          <cell r="O1006">
            <v>4</v>
          </cell>
          <cell r="P1006">
            <v>1</v>
          </cell>
          <cell r="Q1006">
            <v>17</v>
          </cell>
          <cell r="R1006">
            <v>0</v>
          </cell>
          <cell r="S1006">
            <v>3</v>
          </cell>
          <cell r="T1006">
            <v>2</v>
          </cell>
          <cell r="AL1006">
            <v>0</v>
          </cell>
          <cell r="CB1006" t="str">
            <v>https://harvardharrispoll.com/wp-content/uploads/2019/05/HHP_April2019_RV_topline.pdf</v>
          </cell>
        </row>
        <row r="1007">
          <cell r="D1007" t="str">
            <v>Change Research</v>
          </cell>
          <cell r="F1007" t="str">
            <v>Virginia</v>
          </cell>
          <cell r="G1007" t="str">
            <v>C</v>
          </cell>
          <cell r="I1007">
            <v>43585</v>
          </cell>
          <cell r="J1007">
            <v>551</v>
          </cell>
          <cell r="K1007" t="str">
            <v>lv</v>
          </cell>
          <cell r="L1007">
            <v>41</v>
          </cell>
          <cell r="M1007">
            <v>0</v>
          </cell>
          <cell r="N1007">
            <v>3</v>
          </cell>
          <cell r="O1007">
            <v>12</v>
          </cell>
          <cell r="P1007">
            <v>1</v>
          </cell>
          <cell r="Q1007">
            <v>20</v>
          </cell>
          <cell r="R1007">
            <v>0</v>
          </cell>
          <cell r="S1007">
            <v>10</v>
          </cell>
          <cell r="T1007">
            <v>1</v>
          </cell>
          <cell r="AL1007">
            <v>0.93128558956257435</v>
          </cell>
          <cell r="CB1007" t="str">
            <v>https://docsend.com/view/gbdmuca</v>
          </cell>
        </row>
        <row r="1008">
          <cell r="D1008" t="str">
            <v>Quinnipiac University</v>
          </cell>
          <cell r="F1008" t="str">
            <v>US</v>
          </cell>
          <cell r="G1008" t="str">
            <v>A</v>
          </cell>
          <cell r="I1008">
            <v>43584</v>
          </cell>
          <cell r="J1008">
            <v>419</v>
          </cell>
          <cell r="K1008" t="str">
            <v>rv</v>
          </cell>
          <cell r="L1008">
            <v>38</v>
          </cell>
          <cell r="M1008">
            <v>0</v>
          </cell>
          <cell r="N1008">
            <v>2</v>
          </cell>
          <cell r="O1008">
            <v>10</v>
          </cell>
          <cell r="P1008">
            <v>1</v>
          </cell>
          <cell r="Q1008">
            <v>11</v>
          </cell>
          <cell r="R1008">
            <v>0</v>
          </cell>
          <cell r="S1008">
            <v>12</v>
          </cell>
          <cell r="T1008">
            <v>1</v>
          </cell>
          <cell r="AL1008">
            <v>5.2154931438027654E-4</v>
          </cell>
          <cell r="CB1008" t="str">
            <v>https://poll.qu.edu/national/release-detail?ReleaseID=2617</v>
          </cell>
        </row>
        <row r="1009">
          <cell r="D1009" t="str">
            <v>Harris Insights &amp; Analytics</v>
          </cell>
          <cell r="F1009" t="str">
            <v>US</v>
          </cell>
          <cell r="G1009" t="str">
            <v>C+</v>
          </cell>
          <cell r="I1009">
            <v>43583</v>
          </cell>
          <cell r="J1009">
            <v>741</v>
          </cell>
          <cell r="K1009" t="str">
            <v>rv</v>
          </cell>
          <cell r="L1009">
            <v>33</v>
          </cell>
          <cell r="M1009">
            <v>0</v>
          </cell>
          <cell r="N1009">
            <v>3</v>
          </cell>
          <cell r="O1009">
            <v>5</v>
          </cell>
          <cell r="P1009">
            <v>1</v>
          </cell>
          <cell r="Q1009">
            <v>16</v>
          </cell>
          <cell r="R1009">
            <v>0</v>
          </cell>
          <cell r="S1009">
            <v>6</v>
          </cell>
          <cell r="T1009">
            <v>0</v>
          </cell>
          <cell r="AL1009">
            <v>1.7575319478046665E-7</v>
          </cell>
          <cell r="CB1009" t="str">
            <v>https://scottrasmussen.com/crosstabs-april-27-28/</v>
          </cell>
        </row>
        <row r="1010">
          <cell r="D1010" t="str">
            <v>SSRS</v>
          </cell>
          <cell r="F1010" t="str">
            <v>US</v>
          </cell>
          <cell r="G1010" t="str">
            <v>A/B</v>
          </cell>
          <cell r="I1010">
            <v>43583</v>
          </cell>
          <cell r="J1010">
            <v>411</v>
          </cell>
          <cell r="K1010" t="str">
            <v>rv</v>
          </cell>
          <cell r="L1010">
            <v>39</v>
          </cell>
          <cell r="M1010">
            <v>0</v>
          </cell>
          <cell r="N1010">
            <v>2</v>
          </cell>
          <cell r="O1010">
            <v>7</v>
          </cell>
          <cell r="P1010">
            <v>2</v>
          </cell>
          <cell r="Q1010">
            <v>15</v>
          </cell>
          <cell r="R1010">
            <v>0</v>
          </cell>
          <cell r="S1010">
            <v>8</v>
          </cell>
          <cell r="T1010">
            <v>1</v>
          </cell>
          <cell r="AL1010">
            <v>1.8704022789753584E-3</v>
          </cell>
          <cell r="CB1010" t="str">
            <v>http://cdn.cnn.com/cnn/2019/images/04/29/rel6a.-.2020.democrats.pdf</v>
          </cell>
        </row>
        <row r="1011">
          <cell r="D1011" t="str">
            <v>Suffolk University</v>
          </cell>
          <cell r="F1011" t="str">
            <v>New Hampshire</v>
          </cell>
          <cell r="G1011" t="str">
            <v>A-</v>
          </cell>
          <cell r="I1011">
            <v>43583</v>
          </cell>
          <cell r="J1011">
            <v>429</v>
          </cell>
          <cell r="K1011" t="str">
            <v>lv</v>
          </cell>
          <cell r="L1011">
            <v>20.05</v>
          </cell>
          <cell r="M1011">
            <v>0</v>
          </cell>
          <cell r="N1011">
            <v>2.8</v>
          </cell>
          <cell r="O1011">
            <v>11.89</v>
          </cell>
          <cell r="P1011">
            <v>1.17</v>
          </cell>
          <cell r="Q1011">
            <v>12.35</v>
          </cell>
          <cell r="R1011">
            <v>0</v>
          </cell>
          <cell r="S1011">
            <v>8.39</v>
          </cell>
          <cell r="T1011">
            <v>1.17</v>
          </cell>
          <cell r="AL1011">
            <v>1.7514396776002123E-3</v>
          </cell>
          <cell r="CB1011" t="str">
            <v>https://www2.bostonglobe.com/news/politics/2019/04/29/read-full-results-suffolk-university-boston-globe-poll/WAyevf7yhzt1wUWcZKywQL/story.html</v>
          </cell>
        </row>
        <row r="1012">
          <cell r="D1012" t="str">
            <v>Morning Consult</v>
          </cell>
          <cell r="F1012" t="str">
            <v>US</v>
          </cell>
          <cell r="G1012" t="str">
            <v>B/C</v>
          </cell>
          <cell r="I1012">
            <v>43583</v>
          </cell>
          <cell r="J1012">
            <v>15475</v>
          </cell>
          <cell r="K1012" t="str">
            <v>lv</v>
          </cell>
          <cell r="L1012">
            <v>36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22</v>
          </cell>
          <cell r="R1012">
            <v>0</v>
          </cell>
          <cell r="S1012">
            <v>9</v>
          </cell>
          <cell r="T1012">
            <v>2</v>
          </cell>
          <cell r="AL1012">
            <v>2.9850170520666408E-5</v>
          </cell>
          <cell r="CB1012" t="str">
            <v>https://morningconsult.com/wp-content/uploads/2019/04/Political-Intelligence-4.29.19.pdf</v>
          </cell>
        </row>
        <row r="1013">
          <cell r="D1013" t="str">
            <v>Emerson College</v>
          </cell>
          <cell r="F1013" t="str">
            <v>Texas</v>
          </cell>
          <cell r="G1013" t="str">
            <v>B-</v>
          </cell>
          <cell r="I1013">
            <v>43583</v>
          </cell>
          <cell r="J1013">
            <v>342</v>
          </cell>
          <cell r="K1013" t="str">
            <v>lv</v>
          </cell>
          <cell r="L1013">
            <v>22.9</v>
          </cell>
          <cell r="M1013">
            <v>0</v>
          </cell>
          <cell r="N1013">
            <v>0.6</v>
          </cell>
          <cell r="O1013">
            <v>8.4</v>
          </cell>
          <cell r="P1013">
            <v>3</v>
          </cell>
          <cell r="Q1013">
            <v>16.8</v>
          </cell>
          <cell r="R1013">
            <v>0</v>
          </cell>
          <cell r="S1013">
            <v>6.8</v>
          </cell>
          <cell r="T1013">
            <v>3.2</v>
          </cell>
          <cell r="AL1013">
            <v>0.14427914763801547</v>
          </cell>
          <cell r="CB1013" t="str">
            <v>http://emersonpolling.com/2019/04/28/2020-texas-biden-and-beto-in-dead-heat-in-democratic-primary/</v>
          </cell>
        </row>
        <row r="1014">
          <cell r="D1014" t="str">
            <v>ABC News/Washington Post</v>
          </cell>
          <cell r="F1014" t="str">
            <v>US</v>
          </cell>
          <cell r="G1014" t="str">
            <v>A+</v>
          </cell>
          <cell r="I1014">
            <v>43580</v>
          </cell>
          <cell r="J1014">
            <v>427</v>
          </cell>
          <cell r="K1014" t="str">
            <v>a</v>
          </cell>
          <cell r="L1014">
            <v>17</v>
          </cell>
          <cell r="M1014">
            <v>0</v>
          </cell>
          <cell r="N1014">
            <v>1</v>
          </cell>
          <cell r="O1014">
            <v>5</v>
          </cell>
          <cell r="P1014">
            <v>1</v>
          </cell>
          <cell r="Q1014">
            <v>11</v>
          </cell>
          <cell r="R1014">
            <v>0</v>
          </cell>
          <cell r="S1014">
            <v>4</v>
          </cell>
          <cell r="T1014">
            <v>0</v>
          </cell>
          <cell r="AL1014">
            <v>9.7446621672626964E-4</v>
          </cell>
          <cell r="CB1014" t="str">
            <v>https://www.langerresearch.com/wp-content/uploads/1205a2Democrats2020.pdf</v>
          </cell>
        </row>
        <row r="1015">
          <cell r="D1015" t="str">
            <v>Ipsos</v>
          </cell>
          <cell r="F1015" t="str">
            <v>US</v>
          </cell>
          <cell r="G1015" t="str">
            <v>B+</v>
          </cell>
          <cell r="I1015">
            <v>43578</v>
          </cell>
          <cell r="J1015">
            <v>2237</v>
          </cell>
          <cell r="K1015" t="str">
            <v>a</v>
          </cell>
          <cell r="L1015">
            <v>24</v>
          </cell>
          <cell r="M1015">
            <v>0</v>
          </cell>
          <cell r="N1015">
            <v>3</v>
          </cell>
          <cell r="O1015">
            <v>7</v>
          </cell>
          <cell r="P1015">
            <v>1</v>
          </cell>
          <cell r="Q1015">
            <v>15</v>
          </cell>
          <cell r="R1015">
            <v>0</v>
          </cell>
          <cell r="S1015">
            <v>5</v>
          </cell>
          <cell r="T1015">
            <v>1</v>
          </cell>
          <cell r="AL1015">
            <v>5.1520877438493629E-5</v>
          </cell>
          <cell r="CB1015" t="str">
            <v>https://fingfx.thomsonreuters.com/gfx/mkt/11/9830/9740/2019%20Reuters%20Democratic%20Primary%20Horserace%2004%2023%202019.pdf</v>
          </cell>
        </row>
        <row r="1016">
          <cell r="D1016" t="str">
            <v>Change Research</v>
          </cell>
          <cell r="F1016" t="str">
            <v>Texas</v>
          </cell>
          <cell r="G1016" t="str">
            <v>C</v>
          </cell>
          <cell r="I1016">
            <v>43577</v>
          </cell>
          <cell r="J1016">
            <v>1578</v>
          </cell>
          <cell r="K1016" t="str">
            <v>lv</v>
          </cell>
          <cell r="L1016">
            <v>0</v>
          </cell>
          <cell r="M1016">
            <v>0</v>
          </cell>
          <cell r="N1016">
            <v>4</v>
          </cell>
          <cell r="O1016">
            <v>21</v>
          </cell>
          <cell r="P1016">
            <v>1</v>
          </cell>
          <cell r="Q1016">
            <v>23</v>
          </cell>
          <cell r="R1016">
            <v>0</v>
          </cell>
          <cell r="S1016">
            <v>5</v>
          </cell>
          <cell r="T1016">
            <v>0</v>
          </cell>
          <cell r="AL1016">
            <v>0</v>
          </cell>
          <cell r="CB1016" t="str">
            <v>https://docsend.com/view/8fe8hjg</v>
          </cell>
        </row>
        <row r="1017">
          <cell r="D1017" t="str">
            <v>Change Research</v>
          </cell>
          <cell r="F1017" t="str">
            <v>Texas</v>
          </cell>
          <cell r="G1017" t="str">
            <v>C</v>
          </cell>
          <cell r="I1017">
            <v>43577</v>
          </cell>
          <cell r="J1017">
            <v>1578</v>
          </cell>
          <cell r="K1017" t="str">
            <v>lv</v>
          </cell>
          <cell r="L1017">
            <v>20</v>
          </cell>
          <cell r="M1017">
            <v>0</v>
          </cell>
          <cell r="N1017">
            <v>2</v>
          </cell>
          <cell r="O1017">
            <v>15</v>
          </cell>
          <cell r="P1017">
            <v>1</v>
          </cell>
          <cell r="Q1017">
            <v>19</v>
          </cell>
          <cell r="R1017">
            <v>0</v>
          </cell>
          <cell r="S1017">
            <v>5</v>
          </cell>
          <cell r="T1017">
            <v>1</v>
          </cell>
          <cell r="AL1017">
            <v>0.16594717562788744</v>
          </cell>
          <cell r="CB1017" t="str">
            <v>https://docsend.com/view/8fe8hjg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43576</v>
          </cell>
          <cell r="J1018">
            <v>14335</v>
          </cell>
          <cell r="K1018" t="str">
            <v>lv</v>
          </cell>
          <cell r="L1018">
            <v>30</v>
          </cell>
          <cell r="M1018">
            <v>0</v>
          </cell>
          <cell r="N1018">
            <v>4</v>
          </cell>
          <cell r="O1018">
            <v>9</v>
          </cell>
          <cell r="P1018">
            <v>2</v>
          </cell>
          <cell r="Q1018">
            <v>24</v>
          </cell>
          <cell r="R1018">
            <v>0</v>
          </cell>
          <cell r="S1018">
            <v>7</v>
          </cell>
          <cell r="T1018">
            <v>2</v>
          </cell>
          <cell r="AL1018">
            <v>2.6835344917503938E-5</v>
          </cell>
          <cell r="CB1018" t="str">
            <v>https://morningconsult.com/wp-content/uploads/2019/04/Political-Intelligence-4.23.19.pdf</v>
          </cell>
        </row>
        <row r="1019">
          <cell r="D1019" t="str">
            <v>Echelon Insights</v>
          </cell>
          <cell r="F1019" t="str">
            <v>US</v>
          </cell>
          <cell r="G1019">
            <v>0</v>
          </cell>
          <cell r="I1019">
            <v>43574</v>
          </cell>
          <cell r="J1019">
            <v>499</v>
          </cell>
          <cell r="K1019" t="str">
            <v>rv</v>
          </cell>
          <cell r="L1019">
            <v>26</v>
          </cell>
          <cell r="M1019">
            <v>0</v>
          </cell>
          <cell r="N1019">
            <v>3</v>
          </cell>
          <cell r="O1019">
            <v>7</v>
          </cell>
          <cell r="P1019">
            <v>1</v>
          </cell>
          <cell r="Q1019">
            <v>22</v>
          </cell>
          <cell r="R1019">
            <v>0</v>
          </cell>
          <cell r="S1019">
            <v>3</v>
          </cell>
          <cell r="T1019">
            <v>2</v>
          </cell>
          <cell r="AL1019">
            <v>3.2500543803390953E-5</v>
          </cell>
          <cell r="CB1019" t="str">
            <v>https://echeloninsights.com/wp-content/uploads/AprilOmnibus_2019DemPrimary.pdf</v>
          </cell>
        </row>
        <row r="1020">
          <cell r="D1020" t="str">
            <v>University of New Hampshire</v>
          </cell>
          <cell r="F1020" t="str">
            <v>New Hampshire</v>
          </cell>
          <cell r="G1020" t="str">
            <v>B</v>
          </cell>
          <cell r="I1020">
            <v>43573</v>
          </cell>
          <cell r="J1020">
            <v>241</v>
          </cell>
          <cell r="K1020" t="str">
            <v>lv</v>
          </cell>
          <cell r="L1020">
            <v>12</v>
          </cell>
          <cell r="M1020">
            <v>0</v>
          </cell>
          <cell r="N1020">
            <v>3</v>
          </cell>
          <cell r="O1020">
            <v>11</v>
          </cell>
          <cell r="P1020">
            <v>1</v>
          </cell>
          <cell r="Q1020">
            <v>18</v>
          </cell>
          <cell r="R1020">
            <v>0</v>
          </cell>
          <cell r="S1020">
            <v>3</v>
          </cell>
          <cell r="T1020">
            <v>0</v>
          </cell>
          <cell r="AL1020">
            <v>0</v>
          </cell>
          <cell r="CB1020" t="str">
            <v>https://scholars.unh.edu/cgi/viewcontent.cgi?article=1557&amp;context=survey_center_polls</v>
          </cell>
        </row>
        <row r="1021">
          <cell r="D1021" t="str">
            <v>Zogby Interactive/JZ Analytics</v>
          </cell>
          <cell r="F1021" t="str">
            <v>Wisconsin</v>
          </cell>
          <cell r="G1021" t="str">
            <v>C</v>
          </cell>
          <cell r="I1021">
            <v>43573</v>
          </cell>
          <cell r="J1021">
            <v>485</v>
          </cell>
          <cell r="K1021" t="str">
            <v>lv</v>
          </cell>
          <cell r="L1021">
            <v>24</v>
          </cell>
          <cell r="M1021">
            <v>0</v>
          </cell>
          <cell r="N1021">
            <v>4</v>
          </cell>
          <cell r="O1021">
            <v>10</v>
          </cell>
          <cell r="P1021">
            <v>4</v>
          </cell>
          <cell r="Q1021">
            <v>20</v>
          </cell>
          <cell r="R1021">
            <v>0</v>
          </cell>
          <cell r="S1021">
            <v>6</v>
          </cell>
          <cell r="T1021">
            <v>1</v>
          </cell>
          <cell r="AL1021">
            <v>0.10739827061449893</v>
          </cell>
          <cell r="CB1021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22">
          <cell r="D1022" t="str">
            <v>University of New Hampshire</v>
          </cell>
          <cell r="F1022" t="str">
            <v>New Hampshire</v>
          </cell>
          <cell r="G1022" t="str">
            <v>B</v>
          </cell>
          <cell r="I1022">
            <v>43573</v>
          </cell>
          <cell r="J1022">
            <v>241</v>
          </cell>
          <cell r="K1022" t="str">
            <v>lv</v>
          </cell>
          <cell r="L1022">
            <v>18</v>
          </cell>
          <cell r="M1022">
            <v>0</v>
          </cell>
          <cell r="N1022">
            <v>3</v>
          </cell>
          <cell r="O1022">
            <v>15</v>
          </cell>
          <cell r="P1022">
            <v>2</v>
          </cell>
          <cell r="Q1022">
            <v>30</v>
          </cell>
          <cell r="R1022">
            <v>0</v>
          </cell>
          <cell r="S1022">
            <v>5</v>
          </cell>
          <cell r="T1022">
            <v>2</v>
          </cell>
          <cell r="AL1022">
            <v>3.3454126961633746E-3</v>
          </cell>
          <cell r="CB1022" t="str">
            <v>https://scholars.unh.edu/cgi/viewcontent.cgi?article=1557&amp;context=survey_center_polls</v>
          </cell>
        </row>
        <row r="1023">
          <cell r="D1023" t="str">
            <v>Gravis Marketing</v>
          </cell>
          <cell r="F1023" t="str">
            <v>Iowa</v>
          </cell>
          <cell r="G1023" t="str">
            <v>C+</v>
          </cell>
          <cell r="I1023">
            <v>43573</v>
          </cell>
          <cell r="J1023">
            <v>590</v>
          </cell>
          <cell r="K1023" t="str">
            <v>lv</v>
          </cell>
          <cell r="L1023">
            <v>19</v>
          </cell>
          <cell r="M1023">
            <v>0</v>
          </cell>
          <cell r="N1023">
            <v>4</v>
          </cell>
          <cell r="O1023">
            <v>14</v>
          </cell>
          <cell r="P1023">
            <v>4</v>
          </cell>
          <cell r="Q1023">
            <v>19</v>
          </cell>
          <cell r="R1023">
            <v>0</v>
          </cell>
          <cell r="S1023">
            <v>6</v>
          </cell>
          <cell r="T1023">
            <v>1</v>
          </cell>
          <cell r="AL1023">
            <v>1.1414218436903665</v>
          </cell>
          <cell r="CB1023" t="str">
            <v>http://orlando-politics.com/wp-content/uploads/2019/04/Iowa-April-18-2019-v2.pdf</v>
          </cell>
        </row>
        <row r="1024">
          <cell r="D1024" t="str">
            <v>USC Dornsife/LA Times</v>
          </cell>
          <cell r="F1024" t="str">
            <v>US</v>
          </cell>
          <cell r="G1024" t="str">
            <v>B/C</v>
          </cell>
          <cell r="I1024">
            <v>43570</v>
          </cell>
          <cell r="J1024">
            <v>1131</v>
          </cell>
          <cell r="K1024" t="str">
            <v>lv</v>
          </cell>
          <cell r="L1024">
            <v>30</v>
          </cell>
          <cell r="M1024">
            <v>0</v>
          </cell>
          <cell r="N1024">
            <v>3</v>
          </cell>
          <cell r="O1024">
            <v>3</v>
          </cell>
          <cell r="P1024">
            <v>2</v>
          </cell>
          <cell r="Q1024">
            <v>19</v>
          </cell>
          <cell r="R1024">
            <v>0</v>
          </cell>
          <cell r="S1024">
            <v>5</v>
          </cell>
          <cell r="T1024">
            <v>2</v>
          </cell>
          <cell r="AL1024">
            <v>1.2616235737609343E-2</v>
          </cell>
          <cell r="CB1024" t="str">
            <v>https://drive.google.com/file/d/1Q0eqkqh8cORcq-MauUUyvG9b0aZa2QBa/view</v>
          </cell>
        </row>
        <row r="1025">
          <cell r="D1025" t="str">
            <v>Monmouth University</v>
          </cell>
          <cell r="F1025" t="str">
            <v>US</v>
          </cell>
          <cell r="G1025" t="str">
            <v>A+</v>
          </cell>
          <cell r="I1025">
            <v>43570</v>
          </cell>
          <cell r="J1025">
            <v>330</v>
          </cell>
          <cell r="K1025" t="str">
            <v>rv</v>
          </cell>
          <cell r="L1025">
            <v>0</v>
          </cell>
          <cell r="M1025">
            <v>0</v>
          </cell>
          <cell r="N1025">
            <v>3</v>
          </cell>
          <cell r="O1025">
            <v>11</v>
          </cell>
          <cell r="P1025">
            <v>2</v>
          </cell>
          <cell r="Q1025">
            <v>27</v>
          </cell>
          <cell r="R1025">
            <v>0</v>
          </cell>
          <cell r="S1025">
            <v>8</v>
          </cell>
          <cell r="T1025">
            <v>1</v>
          </cell>
          <cell r="AL1025">
            <v>0</v>
          </cell>
          <cell r="CB1025" t="str">
            <v>https://www.monmouth.edu/polling-institute/documents/monmouthpoll_us_042319.pdf/</v>
          </cell>
        </row>
        <row r="1026">
          <cell r="D1026" t="str">
            <v>Monmouth University</v>
          </cell>
          <cell r="F1026" t="str">
            <v>US</v>
          </cell>
          <cell r="G1026" t="str">
            <v>A+</v>
          </cell>
          <cell r="I1026">
            <v>43570</v>
          </cell>
          <cell r="J1026">
            <v>330</v>
          </cell>
          <cell r="K1026" t="str">
            <v>rv</v>
          </cell>
          <cell r="L1026">
            <v>27</v>
          </cell>
          <cell r="M1026">
            <v>0</v>
          </cell>
          <cell r="N1026">
            <v>2</v>
          </cell>
          <cell r="O1026">
            <v>8</v>
          </cell>
          <cell r="P1026">
            <v>1</v>
          </cell>
          <cell r="Q1026">
            <v>20</v>
          </cell>
          <cell r="R1026">
            <v>0</v>
          </cell>
          <cell r="S1026">
            <v>6</v>
          </cell>
          <cell r="T1026">
            <v>0</v>
          </cell>
          <cell r="AL1026">
            <v>3.5653591348506156E-3</v>
          </cell>
          <cell r="CB1026" t="str">
            <v>https://www.monmouth.edu/polling-institute/documents/monmouthpoll_us_042319.pdf/</v>
          </cell>
        </row>
        <row r="1027">
          <cell r="D1027" t="str">
            <v>Change Research</v>
          </cell>
          <cell r="F1027" t="str">
            <v>US</v>
          </cell>
          <cell r="G1027" t="str">
            <v>C</v>
          </cell>
          <cell r="I1027">
            <v>43570</v>
          </cell>
          <cell r="J1027">
            <v>2518</v>
          </cell>
          <cell r="K1027" t="str">
            <v>lv</v>
          </cell>
          <cell r="L1027">
            <v>21</v>
          </cell>
          <cell r="M1027">
            <v>0</v>
          </cell>
          <cell r="N1027">
            <v>4</v>
          </cell>
          <cell r="O1027">
            <v>17</v>
          </cell>
          <cell r="P1027">
            <v>2</v>
          </cell>
          <cell r="Q1027">
            <v>20</v>
          </cell>
          <cell r="R1027">
            <v>0</v>
          </cell>
          <cell r="S1027">
            <v>8</v>
          </cell>
          <cell r="T1027">
            <v>2</v>
          </cell>
          <cell r="AL1027">
            <v>1.5408340851338917E-3</v>
          </cell>
          <cell r="CB1027" t="str">
            <v>https://docsend.com/view/pbyn7wf</v>
          </cell>
        </row>
        <row r="1028">
          <cell r="D1028" t="str">
            <v>Change Research</v>
          </cell>
          <cell r="F1028" t="str">
            <v>US</v>
          </cell>
          <cell r="G1028" t="str">
            <v>C</v>
          </cell>
          <cell r="I1028">
            <v>43570</v>
          </cell>
          <cell r="J1028">
            <v>2518</v>
          </cell>
          <cell r="K1028" t="str">
            <v>lv</v>
          </cell>
          <cell r="L1028">
            <v>0</v>
          </cell>
          <cell r="M1028">
            <v>0</v>
          </cell>
          <cell r="N1028">
            <v>5</v>
          </cell>
          <cell r="O1028">
            <v>21</v>
          </cell>
          <cell r="P1028">
            <v>3</v>
          </cell>
          <cell r="Q1028">
            <v>26</v>
          </cell>
          <cell r="R1028">
            <v>0</v>
          </cell>
          <cell r="S1028">
            <v>10</v>
          </cell>
          <cell r="T1028">
            <v>3</v>
          </cell>
          <cell r="AL1028">
            <v>0</v>
          </cell>
          <cell r="CB1028" t="str">
            <v>https://docsend.com/view/pbyn7wf</v>
          </cell>
        </row>
        <row r="1029">
          <cell r="D1029" t="str">
            <v>USC Dornsife/LA Times</v>
          </cell>
          <cell r="F1029" t="str">
            <v>US</v>
          </cell>
          <cell r="G1029" t="str">
            <v>B/C</v>
          </cell>
          <cell r="I1029">
            <v>43570</v>
          </cell>
          <cell r="J1029">
            <v>2196</v>
          </cell>
          <cell r="K1029" t="str">
            <v>lv</v>
          </cell>
          <cell r="L1029">
            <v>27</v>
          </cell>
          <cell r="M1029">
            <v>0</v>
          </cell>
          <cell r="N1029">
            <v>2</v>
          </cell>
          <cell r="O1029">
            <v>2</v>
          </cell>
          <cell r="P1029">
            <v>1</v>
          </cell>
          <cell r="Q1029">
            <v>16</v>
          </cell>
          <cell r="R1029">
            <v>0</v>
          </cell>
          <cell r="S1029">
            <v>4</v>
          </cell>
          <cell r="T1029">
            <v>1</v>
          </cell>
          <cell r="AL1029">
            <v>0</v>
          </cell>
          <cell r="CB1029" t="str">
            <v>https://drive.google.com/file/d/1qM_Y-62GrLiy8Yiu0mvTdJHBI97vM-Ud/view</v>
          </cell>
        </row>
        <row r="1030">
          <cell r="D1030" t="str">
            <v>Morning Consult</v>
          </cell>
          <cell r="F1030" t="str">
            <v>US</v>
          </cell>
          <cell r="G1030" t="str">
            <v>B/C</v>
          </cell>
          <cell r="I1030">
            <v>43569</v>
          </cell>
          <cell r="J1030">
            <v>12550</v>
          </cell>
          <cell r="K1030" t="str">
            <v>lv</v>
          </cell>
          <cell r="L1030">
            <v>0</v>
          </cell>
          <cell r="M1030">
            <v>0</v>
          </cell>
          <cell r="N1030">
            <v>6</v>
          </cell>
          <cell r="O1030">
            <v>9</v>
          </cell>
          <cell r="P1030">
            <v>3</v>
          </cell>
          <cell r="Q1030">
            <v>35</v>
          </cell>
          <cell r="R1030">
            <v>0</v>
          </cell>
          <cell r="S1030">
            <v>10</v>
          </cell>
          <cell r="T1030">
            <v>2</v>
          </cell>
          <cell r="AL1030">
            <v>0</v>
          </cell>
          <cell r="CB1030" t="str">
            <v>https://morningconsult.com/wp-content/uploads/2019/04/Political-Intelligence-4.15.19.pdf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43569</v>
          </cell>
          <cell r="J1031">
            <v>12550</v>
          </cell>
          <cell r="K1031" t="str">
            <v>lv</v>
          </cell>
          <cell r="L1031">
            <v>31</v>
          </cell>
          <cell r="M1031">
            <v>0</v>
          </cell>
          <cell r="N1031">
            <v>4</v>
          </cell>
          <cell r="O1031">
            <v>7</v>
          </cell>
          <cell r="P1031">
            <v>2</v>
          </cell>
          <cell r="Q1031">
            <v>23</v>
          </cell>
          <cell r="R1031">
            <v>0</v>
          </cell>
          <cell r="S1031">
            <v>7</v>
          </cell>
          <cell r="T1031">
            <v>1</v>
          </cell>
          <cell r="AL1031">
            <v>2.3605789990019339E-5</v>
          </cell>
          <cell r="CB1031" t="str">
            <v>https://morningconsult.com/wp-content/uploads/2019/04/Political-Intelligence-4.15.19.pdf</v>
          </cell>
        </row>
        <row r="1032">
          <cell r="D1032" t="str">
            <v>Emerson College</v>
          </cell>
          <cell r="F1032" t="str">
            <v>US</v>
          </cell>
          <cell r="G1032" t="str">
            <v>B-</v>
          </cell>
          <cell r="I1032">
            <v>43569</v>
          </cell>
          <cell r="J1032">
            <v>356</v>
          </cell>
          <cell r="K1032" t="str">
            <v>lv</v>
          </cell>
          <cell r="L1032">
            <v>23.8</v>
          </cell>
          <cell r="M1032">
            <v>0</v>
          </cell>
          <cell r="N1032">
            <v>1.6</v>
          </cell>
          <cell r="O1032">
            <v>9</v>
          </cell>
          <cell r="P1032">
            <v>1</v>
          </cell>
          <cell r="Q1032">
            <v>29</v>
          </cell>
          <cell r="R1032">
            <v>0</v>
          </cell>
          <cell r="S1032">
            <v>6.8</v>
          </cell>
          <cell r="T1032">
            <v>2.7</v>
          </cell>
          <cell r="AL1032">
            <v>6.5166227031939633E-4</v>
          </cell>
          <cell r="CB1032" t="str">
            <v>http://emersonpolling.com/2019/04/15/april-national-poll-bernie-takes-lead-for-democratic-nomination-mayor-pete-on-the-move/</v>
          </cell>
        </row>
        <row r="1033">
          <cell r="D1033" t="str">
            <v>Muhlenberg College</v>
          </cell>
          <cell r="F1033" t="str">
            <v>Pennsylvania</v>
          </cell>
          <cell r="G1033" t="str">
            <v>A+</v>
          </cell>
          <cell r="I1033">
            <v>43565</v>
          </cell>
          <cell r="J1033">
            <v>405</v>
          </cell>
          <cell r="K1033" t="str">
            <v>rv</v>
          </cell>
          <cell r="L1033">
            <v>28</v>
          </cell>
          <cell r="M1033">
            <v>0</v>
          </cell>
          <cell r="N1033">
            <v>3</v>
          </cell>
          <cell r="O1033">
            <v>4</v>
          </cell>
          <cell r="P1033">
            <v>3</v>
          </cell>
          <cell r="Q1033">
            <v>16</v>
          </cell>
          <cell r="R1033">
            <v>0</v>
          </cell>
          <cell r="S1033">
            <v>8</v>
          </cell>
          <cell r="T1033">
            <v>0</v>
          </cell>
          <cell r="AL1033">
            <v>2.7282940412369139</v>
          </cell>
          <cell r="CB1033" t="str">
            <v>https://assets.documentcloud.org/documents/5836250/PADEM-Report-2019.pdf</v>
          </cell>
        </row>
        <row r="1034">
          <cell r="D1034" t="str">
            <v>Monmouth University</v>
          </cell>
          <cell r="F1034" t="str">
            <v>Iowa</v>
          </cell>
          <cell r="G1034" t="str">
            <v>A+</v>
          </cell>
          <cell r="I1034">
            <v>43564</v>
          </cell>
          <cell r="J1034">
            <v>351</v>
          </cell>
          <cell r="K1034" t="str">
            <v>lv</v>
          </cell>
          <cell r="L1034">
            <v>27</v>
          </cell>
          <cell r="M1034">
            <v>0</v>
          </cell>
          <cell r="N1034">
            <v>3</v>
          </cell>
          <cell r="O1034">
            <v>9</v>
          </cell>
          <cell r="P1034">
            <v>4</v>
          </cell>
          <cell r="Q1034">
            <v>16</v>
          </cell>
          <cell r="R1034">
            <v>0</v>
          </cell>
          <cell r="S1034">
            <v>7</v>
          </cell>
          <cell r="T1034">
            <v>1</v>
          </cell>
          <cell r="AL1034">
            <v>5.6838277956617637E-3</v>
          </cell>
          <cell r="CB1034" t="str">
            <v>https://www.monmouth.edu/polling-institute/documents/monmouthpoll_ia_041119-2.pdf/</v>
          </cell>
        </row>
        <row r="1035">
          <cell r="D1035" t="str">
            <v>Change Research</v>
          </cell>
          <cell r="F1035" t="str">
            <v>California</v>
          </cell>
          <cell r="G1035" t="str">
            <v>C</v>
          </cell>
          <cell r="I1035">
            <v>43564</v>
          </cell>
          <cell r="J1035">
            <v>2003</v>
          </cell>
          <cell r="K1035" t="str">
            <v>lv</v>
          </cell>
          <cell r="L1035">
            <v>0</v>
          </cell>
          <cell r="M1035">
            <v>0</v>
          </cell>
          <cell r="N1035">
            <v>5</v>
          </cell>
          <cell r="O1035">
            <v>11</v>
          </cell>
          <cell r="P1035">
            <v>1</v>
          </cell>
          <cell r="Q1035">
            <v>28</v>
          </cell>
          <cell r="R1035">
            <v>0</v>
          </cell>
          <cell r="S1035">
            <v>9</v>
          </cell>
          <cell r="T1035">
            <v>1</v>
          </cell>
          <cell r="AL1035">
            <v>0</v>
          </cell>
          <cell r="CB1035" t="str">
            <v>https://docsend.com/view/i9876ha</v>
          </cell>
        </row>
        <row r="1036">
          <cell r="D1036" t="str">
            <v>Change Research</v>
          </cell>
          <cell r="F1036" t="str">
            <v>California</v>
          </cell>
          <cell r="G1036" t="str">
            <v>C</v>
          </cell>
          <cell r="I1036">
            <v>43564</v>
          </cell>
          <cell r="J1036">
            <v>2003</v>
          </cell>
          <cell r="K1036" t="str">
            <v>lv</v>
          </cell>
          <cell r="L1036">
            <v>21</v>
          </cell>
          <cell r="M1036">
            <v>0</v>
          </cell>
          <cell r="N1036">
            <v>3</v>
          </cell>
          <cell r="O1036">
            <v>9</v>
          </cell>
          <cell r="P1036">
            <v>1</v>
          </cell>
          <cell r="Q1036">
            <v>22</v>
          </cell>
          <cell r="R1036">
            <v>0</v>
          </cell>
          <cell r="S1036">
            <v>8</v>
          </cell>
          <cell r="T1036">
            <v>1</v>
          </cell>
          <cell r="AL1036">
            <v>2.7234975939559054E-3</v>
          </cell>
          <cell r="CB1036" t="str">
            <v>https://docsend.com/view/i9876ha</v>
          </cell>
        </row>
        <row r="1037">
          <cell r="D1037" t="str">
            <v>St. Anselm</v>
          </cell>
          <cell r="F1037" t="str">
            <v>New Hampshire</v>
          </cell>
          <cell r="G1037">
            <v>0</v>
          </cell>
          <cell r="I1037">
            <v>43563</v>
          </cell>
          <cell r="J1037">
            <v>326</v>
          </cell>
          <cell r="K1037" t="str">
            <v>lv</v>
          </cell>
          <cell r="L1037">
            <v>22.9</v>
          </cell>
          <cell r="M1037">
            <v>0</v>
          </cell>
          <cell r="N1037">
            <v>4.4000000000000004</v>
          </cell>
          <cell r="O1037">
            <v>10.7</v>
          </cell>
          <cell r="P1037">
            <v>2.2000000000000002</v>
          </cell>
          <cell r="Q1037">
            <v>15.6</v>
          </cell>
          <cell r="R1037">
            <v>0</v>
          </cell>
          <cell r="S1037">
            <v>8.6999999999999993</v>
          </cell>
          <cell r="T1037">
            <v>0</v>
          </cell>
          <cell r="AL1037">
            <v>5.4659245419854284E-3</v>
          </cell>
          <cell r="CB1037" t="str">
            <v>https://www.anselm.edu/sites/default/files/Documents/NHIOP/Polls/Dem%20Presidential%20-%20April%202019.pdf</v>
          </cell>
        </row>
        <row r="1038">
          <cell r="D1038" t="str">
            <v>Quinnipiac University</v>
          </cell>
          <cell r="F1038" t="str">
            <v>California</v>
          </cell>
          <cell r="G1038" t="str">
            <v>A</v>
          </cell>
          <cell r="I1038">
            <v>43563</v>
          </cell>
          <cell r="J1038">
            <v>482</v>
          </cell>
          <cell r="K1038" t="str">
            <v>rv</v>
          </cell>
          <cell r="L1038">
            <v>26</v>
          </cell>
          <cell r="M1038">
            <v>0</v>
          </cell>
          <cell r="N1038">
            <v>2</v>
          </cell>
          <cell r="O1038">
            <v>7</v>
          </cell>
          <cell r="P1038">
            <v>2</v>
          </cell>
          <cell r="Q1038">
            <v>18</v>
          </cell>
          <cell r="R1038">
            <v>0</v>
          </cell>
          <cell r="S1038">
            <v>7</v>
          </cell>
          <cell r="T1038">
            <v>1</v>
          </cell>
          <cell r="AL1038">
            <v>0.32457772022004006</v>
          </cell>
          <cell r="CB1038" t="str">
            <v>https://poll.qu.edu/california/release-detail?ReleaseID=2615</v>
          </cell>
        </row>
        <row r="1039">
          <cell r="D1039" t="str">
            <v>Morning Consult</v>
          </cell>
          <cell r="F1039" t="str">
            <v>US</v>
          </cell>
          <cell r="G1039" t="str">
            <v>B/C</v>
          </cell>
          <cell r="I1039">
            <v>43562</v>
          </cell>
          <cell r="J1039">
            <v>13644</v>
          </cell>
          <cell r="K1039" t="str">
            <v>lv</v>
          </cell>
          <cell r="L1039">
            <v>32</v>
          </cell>
          <cell r="M1039">
            <v>0</v>
          </cell>
          <cell r="N1039">
            <v>4</v>
          </cell>
          <cell r="O1039">
            <v>5</v>
          </cell>
          <cell r="P1039">
            <v>2</v>
          </cell>
          <cell r="Q1039">
            <v>23</v>
          </cell>
          <cell r="R1039">
            <v>0</v>
          </cell>
          <cell r="S1039">
            <v>7</v>
          </cell>
          <cell r="T1039">
            <v>1</v>
          </cell>
          <cell r="AL1039">
            <v>2.1587218674011294E-5</v>
          </cell>
          <cell r="CB1039" t="str">
            <v>https://morningconsult.com/wp-content/uploads/2019/04/Political-Intelligence-4.9.19.pdf</v>
          </cell>
        </row>
        <row r="1040">
          <cell r="D1040" t="str">
            <v>Emerson College</v>
          </cell>
          <cell r="F1040" t="str">
            <v>Massachusetts</v>
          </cell>
          <cell r="G1040" t="str">
            <v>B-</v>
          </cell>
          <cell r="I1040">
            <v>43562</v>
          </cell>
          <cell r="J1040">
            <v>371</v>
          </cell>
          <cell r="K1040" t="str">
            <v>lv</v>
          </cell>
          <cell r="L1040">
            <v>22.7</v>
          </cell>
          <cell r="M1040">
            <v>0</v>
          </cell>
          <cell r="N1040">
            <v>2.1</v>
          </cell>
          <cell r="O1040">
            <v>10.7</v>
          </cell>
          <cell r="P1040">
            <v>2.2999999999999998</v>
          </cell>
          <cell r="Q1040">
            <v>25.7</v>
          </cell>
          <cell r="R1040">
            <v>0</v>
          </cell>
          <cell r="S1040">
            <v>14</v>
          </cell>
          <cell r="T1040">
            <v>1.1000000000000001</v>
          </cell>
          <cell r="AL1040">
            <v>1.12307494488438</v>
          </cell>
          <cell r="CB1040" t="str">
            <v>http://emersonpolling.com/2019/04/07/massachusetts-2020-sanders-biden-lead-warren-in-her-home-state-mayor-pete-in-top-four-trump-popular-only-with-his-base/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43561</v>
          </cell>
          <cell r="J1041">
            <v>370</v>
          </cell>
          <cell r="K1041" t="str">
            <v>rv</v>
          </cell>
          <cell r="L1041">
            <v>36</v>
          </cell>
          <cell r="M1041">
            <v>0</v>
          </cell>
          <cell r="N1041">
            <v>6</v>
          </cell>
          <cell r="O1041">
            <v>4</v>
          </cell>
          <cell r="P1041">
            <v>2</v>
          </cell>
          <cell r="Q1041">
            <v>19</v>
          </cell>
          <cell r="R1041">
            <v>0</v>
          </cell>
          <cell r="S1041">
            <v>6</v>
          </cell>
          <cell r="T1041">
            <v>1</v>
          </cell>
          <cell r="AL1041">
            <v>1.2354171407823395E-7</v>
          </cell>
          <cell r="CB1041" t="str">
            <v>https://thehill.com/hilltv/what-americas-thinking/437871-new-poll-biden-still-leads-democratic-presidential-pack-despite</v>
          </cell>
        </row>
        <row r="1042">
          <cell r="D1042" t="str">
            <v>Change Research</v>
          </cell>
          <cell r="F1042" t="str">
            <v>South Carolina</v>
          </cell>
          <cell r="G1042" t="str">
            <v>C</v>
          </cell>
          <cell r="I1042">
            <v>43559</v>
          </cell>
          <cell r="J1042">
            <v>744</v>
          </cell>
          <cell r="K1042" t="str">
            <v>lv</v>
          </cell>
          <cell r="L1042">
            <v>0</v>
          </cell>
          <cell r="M1042">
            <v>0</v>
          </cell>
          <cell r="N1042">
            <v>12</v>
          </cell>
          <cell r="O1042">
            <v>12</v>
          </cell>
          <cell r="P1042">
            <v>2</v>
          </cell>
          <cell r="Q1042">
            <v>24</v>
          </cell>
          <cell r="R1042">
            <v>0</v>
          </cell>
          <cell r="S1042">
            <v>11</v>
          </cell>
          <cell r="T1042">
            <v>1</v>
          </cell>
          <cell r="AL1042">
            <v>0</v>
          </cell>
          <cell r="CB1042" t="str">
            <v>https://www.postandcourier.com/politics/biden-still-leads-but-abrams-buttigieg-join-front-runners-in/article_2c8f9d32-57eb-11e9-abc5-531783c41f18.html</v>
          </cell>
        </row>
        <row r="1043">
          <cell r="D1043" t="str">
            <v>Change Research</v>
          </cell>
          <cell r="F1043" t="str">
            <v>South Carolina</v>
          </cell>
          <cell r="G1043" t="str">
            <v>C</v>
          </cell>
          <cell r="I1043">
            <v>43559</v>
          </cell>
          <cell r="J1043">
            <v>744</v>
          </cell>
          <cell r="K1043" t="str">
            <v>lv</v>
          </cell>
          <cell r="L1043">
            <v>32</v>
          </cell>
          <cell r="M1043">
            <v>0</v>
          </cell>
          <cell r="N1043">
            <v>9</v>
          </cell>
          <cell r="O1043">
            <v>7</v>
          </cell>
          <cell r="P1043">
            <v>1</v>
          </cell>
          <cell r="Q1043">
            <v>14</v>
          </cell>
          <cell r="R1043">
            <v>0</v>
          </cell>
          <cell r="S1043">
            <v>6</v>
          </cell>
          <cell r="T1043">
            <v>1</v>
          </cell>
          <cell r="AL1043">
            <v>7.2201058022143072E-4</v>
          </cell>
          <cell r="CB1043" t="str">
            <v>https://www.postandcourier.com/politics/biden-still-leads-but-abrams-buttigieg-join-front-runners-in/article_2c8f9d32-57eb-11e9-abc5-531783c41f18.html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43555</v>
          </cell>
          <cell r="J1044">
            <v>743</v>
          </cell>
          <cell r="K1044" t="str">
            <v>rv</v>
          </cell>
          <cell r="L1044">
            <v>29</v>
          </cell>
          <cell r="M1044">
            <v>0</v>
          </cell>
          <cell r="N1044">
            <v>4</v>
          </cell>
          <cell r="O1044">
            <v>3</v>
          </cell>
          <cell r="P1044">
            <v>2</v>
          </cell>
          <cell r="Q1044">
            <v>18</v>
          </cell>
          <cell r="R1044">
            <v>0</v>
          </cell>
          <cell r="S1044">
            <v>5</v>
          </cell>
          <cell r="T1044">
            <v>1</v>
          </cell>
          <cell r="AL1044">
            <v>1.5700410814436971E-7</v>
          </cell>
          <cell r="CB1044" t="str">
            <v>https://scottrasmussen.com/crosstabs-mar-29-30-3/</v>
          </cell>
        </row>
        <row r="1045">
          <cell r="D1045" t="str">
            <v>Morning Consult</v>
          </cell>
          <cell r="F1045" t="str">
            <v>US</v>
          </cell>
          <cell r="G1045" t="str">
            <v>B/C</v>
          </cell>
          <cell r="I1045">
            <v>43555</v>
          </cell>
          <cell r="J1045">
            <v>12940</v>
          </cell>
          <cell r="K1045" t="str">
            <v>lv</v>
          </cell>
          <cell r="L1045">
            <v>33</v>
          </cell>
          <cell r="M1045">
            <v>0</v>
          </cell>
          <cell r="N1045">
            <v>4</v>
          </cell>
          <cell r="O1045">
            <v>3</v>
          </cell>
          <cell r="P1045">
            <v>2</v>
          </cell>
          <cell r="Q1045">
            <v>25</v>
          </cell>
          <cell r="R1045">
            <v>0</v>
          </cell>
          <cell r="S1045">
            <v>7</v>
          </cell>
          <cell r="T1045">
            <v>0</v>
          </cell>
          <cell r="AL1045">
            <v>1.8654690150105753E-5</v>
          </cell>
          <cell r="CB1045" t="str">
            <v>https://morningconsult.com/wp-content/uploads/2019/04/Political-Intelligence-4.2.19.pdf</v>
          </cell>
        </row>
        <row r="1046">
          <cell r="D1046" t="str">
            <v>Emerson College</v>
          </cell>
          <cell r="F1046" t="str">
            <v>Nevada</v>
          </cell>
          <cell r="G1046" t="str">
            <v>B-</v>
          </cell>
          <cell r="I1046">
            <v>43554</v>
          </cell>
          <cell r="J1046">
            <v>310</v>
          </cell>
          <cell r="K1046" t="str">
            <v>lv</v>
          </cell>
          <cell r="L1046">
            <v>26.4</v>
          </cell>
          <cell r="M1046">
            <v>0</v>
          </cell>
          <cell r="N1046">
            <v>2.2000000000000002</v>
          </cell>
          <cell r="O1046">
            <v>4.7</v>
          </cell>
          <cell r="P1046">
            <v>2.4</v>
          </cell>
          <cell r="Q1046">
            <v>22.5</v>
          </cell>
          <cell r="R1046">
            <v>0</v>
          </cell>
          <cell r="S1046">
            <v>9.9</v>
          </cell>
          <cell r="T1046">
            <v>3.2</v>
          </cell>
          <cell r="AL1046">
            <v>3.7712959158978959E-2</v>
          </cell>
          <cell r="CB1046" t="str">
            <v>http://emersonpolling.com/2019/03/31/nevada-2020-biden-and-sanders-lead-democratic-primary-field-trump-looks-to-flip-the-silver-state-red/</v>
          </cell>
        </row>
        <row r="1047">
          <cell r="D1047" t="str">
            <v>Emerson College</v>
          </cell>
          <cell r="F1047" t="str">
            <v>Pennsylvania</v>
          </cell>
          <cell r="G1047" t="str">
            <v>B-</v>
          </cell>
          <cell r="I1047">
            <v>43552</v>
          </cell>
          <cell r="J1047">
            <v>359</v>
          </cell>
          <cell r="K1047" t="str">
            <v>lv</v>
          </cell>
          <cell r="L1047">
            <v>39</v>
          </cell>
          <cell r="M1047">
            <v>0</v>
          </cell>
          <cell r="N1047">
            <v>3.7</v>
          </cell>
          <cell r="O1047">
            <v>6.3</v>
          </cell>
          <cell r="P1047">
            <v>0.3</v>
          </cell>
          <cell r="Q1047">
            <v>20.399999999999999</v>
          </cell>
          <cell r="R1047">
            <v>0</v>
          </cell>
          <cell r="S1047">
            <v>10.9</v>
          </cell>
          <cell r="T1047">
            <v>1</v>
          </cell>
          <cell r="AL1047">
            <v>1.0780433877983393</v>
          </cell>
          <cell r="CB1047" t="str">
            <v>http://emersonpolling.com/2019/03/28/pennsylvania-2020-biden-leads-democratic-field-biden-and-sanders-lead-trump-by-10-points-in-general-election/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43550</v>
          </cell>
          <cell r="J1048">
            <v>263</v>
          </cell>
          <cell r="K1048" t="str">
            <v>rv</v>
          </cell>
          <cell r="L1048">
            <v>35</v>
          </cell>
          <cell r="M1048">
            <v>1</v>
          </cell>
          <cell r="N1048">
            <v>4</v>
          </cell>
          <cell r="O1048">
            <v>2</v>
          </cell>
          <cell r="P1048">
            <v>2</v>
          </cell>
          <cell r="Q1048">
            <v>17</v>
          </cell>
          <cell r="R1048">
            <v>0</v>
          </cell>
          <cell r="S1048">
            <v>6</v>
          </cell>
          <cell r="T1048">
            <v>1</v>
          </cell>
          <cell r="AL1048">
            <v>1.0681326825528681E-7</v>
          </cell>
          <cell r="CB1048" t="str">
            <v>https://harvardharrispoll.com/wp-content/uploads/2019/03/March2019_HHP_RV_Topline.pdf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43550</v>
          </cell>
          <cell r="J1049">
            <v>273</v>
          </cell>
          <cell r="K1049" t="str">
            <v>rv</v>
          </cell>
          <cell r="L1049">
            <v>26</v>
          </cell>
          <cell r="M1049">
            <v>0</v>
          </cell>
          <cell r="N1049">
            <v>3</v>
          </cell>
          <cell r="O1049">
            <v>2</v>
          </cell>
          <cell r="P1049">
            <v>1</v>
          </cell>
          <cell r="Q1049">
            <v>18</v>
          </cell>
          <cell r="R1049">
            <v>0</v>
          </cell>
          <cell r="S1049">
            <v>5</v>
          </cell>
          <cell r="T1049">
            <v>2</v>
          </cell>
          <cell r="AL1049">
            <v>0</v>
          </cell>
          <cell r="CB1049" t="str">
            <v>https://harvardharrispoll.com/wp-content/uploads/2019/03/March2019_HHP_RV_Topline.pdf</v>
          </cell>
        </row>
        <row r="1050">
          <cell r="D1050" t="str">
            <v>Quinnipiac University</v>
          </cell>
          <cell r="F1050" t="str">
            <v>US</v>
          </cell>
          <cell r="G1050" t="str">
            <v>A</v>
          </cell>
          <cell r="I1050">
            <v>43549</v>
          </cell>
          <cell r="J1050">
            <v>559</v>
          </cell>
          <cell r="K1050" t="str">
            <v>rv</v>
          </cell>
          <cell r="L1050">
            <v>29</v>
          </cell>
          <cell r="M1050">
            <v>0</v>
          </cell>
          <cell r="N1050">
            <v>2</v>
          </cell>
          <cell r="O1050">
            <v>4</v>
          </cell>
          <cell r="P1050">
            <v>2</v>
          </cell>
          <cell r="Q1050">
            <v>19</v>
          </cell>
          <cell r="R1050">
            <v>0</v>
          </cell>
          <cell r="S1050">
            <v>4</v>
          </cell>
          <cell r="T1050">
            <v>0</v>
          </cell>
          <cell r="AL1050">
            <v>4.6572847378665639E-4</v>
          </cell>
          <cell r="CB1050" t="str">
            <v>https://poll.qu.edu/national/release-detail?ReleaseID=2611</v>
          </cell>
        </row>
        <row r="1051">
          <cell r="D1051" t="str">
            <v>David Binder Research</v>
          </cell>
          <cell r="F1051" t="str">
            <v>Iowa</v>
          </cell>
          <cell r="G1051">
            <v>0</v>
          </cell>
          <cell r="I1051">
            <v>43548</v>
          </cell>
          <cell r="J1051">
            <v>500</v>
          </cell>
          <cell r="K1051" t="str">
            <v>lv</v>
          </cell>
          <cell r="L1051">
            <v>25</v>
          </cell>
          <cell r="M1051">
            <v>0</v>
          </cell>
          <cell r="N1051">
            <v>7</v>
          </cell>
          <cell r="O1051">
            <v>6</v>
          </cell>
          <cell r="P1051">
            <v>6</v>
          </cell>
          <cell r="Q1051">
            <v>17</v>
          </cell>
          <cell r="R1051">
            <v>0</v>
          </cell>
          <cell r="S1051">
            <v>8</v>
          </cell>
          <cell r="T1051">
            <v>1</v>
          </cell>
          <cell r="AL1051">
            <v>3.7442914235545775E-3</v>
          </cell>
          <cell r="CB1051" t="str">
            <v>http://www.focusonruralamerica.com/wp-content/uploads/2019/03/FORA-March-2019-Poll-2.pdf</v>
          </cell>
        </row>
        <row r="1052">
          <cell r="D1052" t="str">
            <v>Morning Consult</v>
          </cell>
          <cell r="F1052" t="str">
            <v>US</v>
          </cell>
          <cell r="G1052" t="str">
            <v>B/C</v>
          </cell>
          <cell r="I1052">
            <v>43548</v>
          </cell>
          <cell r="J1052">
            <v>13725</v>
          </cell>
          <cell r="K1052" t="str">
            <v>lv</v>
          </cell>
          <cell r="L1052">
            <v>35</v>
          </cell>
          <cell r="M1052">
            <v>0</v>
          </cell>
          <cell r="N1052">
            <v>4</v>
          </cell>
          <cell r="O1052">
            <v>2</v>
          </cell>
          <cell r="P1052">
            <v>2</v>
          </cell>
          <cell r="Q1052">
            <v>25</v>
          </cell>
          <cell r="R1052">
            <v>0</v>
          </cell>
          <cell r="S1052">
            <v>7</v>
          </cell>
          <cell r="T1052">
            <v>0</v>
          </cell>
          <cell r="AL1052">
            <v>1.7836264414713849E-5</v>
          </cell>
          <cell r="CB1052" t="str">
            <v>https://morningconsult.com/wp-content/uploads/2019/03/Morning_Consult_Political-Intelligence_3.26.19.pdf</v>
          </cell>
        </row>
        <row r="1053">
          <cell r="D1053" t="str">
            <v>McLaughlin &amp; Associates</v>
          </cell>
          <cell r="F1053" t="str">
            <v>US</v>
          </cell>
          <cell r="G1053" t="str">
            <v>C/D</v>
          </cell>
          <cell r="I1053">
            <v>43548</v>
          </cell>
          <cell r="J1053">
            <v>447</v>
          </cell>
          <cell r="K1053" t="str">
            <v>lv</v>
          </cell>
          <cell r="L1053">
            <v>28.2</v>
          </cell>
          <cell r="M1053">
            <v>0</v>
          </cell>
          <cell r="N1053">
            <v>3.4</v>
          </cell>
          <cell r="O1053">
            <v>2.6</v>
          </cell>
          <cell r="P1053">
            <v>1</v>
          </cell>
          <cell r="Q1053">
            <v>16.600000000000001</v>
          </cell>
          <cell r="R1053">
            <v>0</v>
          </cell>
          <cell r="S1053">
            <v>4.7</v>
          </cell>
          <cell r="T1053">
            <v>0.2</v>
          </cell>
          <cell r="AL1053">
            <v>5.7171834645864761E-4</v>
          </cell>
          <cell r="CB1053" t="str">
            <v>http://mclaughlinonline.com/pols/wp-content/uploads/2019/03/National-Omni-MA-Topline-for-Release-3-25-19.pdf</v>
          </cell>
        </row>
        <row r="1054">
          <cell r="D1054" t="str">
            <v>Emerson College</v>
          </cell>
          <cell r="F1054" t="str">
            <v>Iowa</v>
          </cell>
          <cell r="G1054" t="str">
            <v>B-</v>
          </cell>
          <cell r="I1054">
            <v>43548</v>
          </cell>
          <cell r="J1054">
            <v>249</v>
          </cell>
          <cell r="K1054" t="str">
            <v>lv</v>
          </cell>
          <cell r="L1054">
            <v>25.3</v>
          </cell>
          <cell r="M1054">
            <v>0</v>
          </cell>
          <cell r="N1054">
            <v>5.9</v>
          </cell>
          <cell r="O1054">
            <v>11.4</v>
          </cell>
          <cell r="P1054">
            <v>1.7</v>
          </cell>
          <cell r="Q1054">
            <v>24.1</v>
          </cell>
          <cell r="R1054">
            <v>0</v>
          </cell>
          <cell r="S1054">
            <v>8.5</v>
          </cell>
          <cell r="T1054">
            <v>0</v>
          </cell>
          <cell r="AL1054">
            <v>7.285313826503298E-3</v>
          </cell>
          <cell r="CB1054" t="str">
            <v>http://emersonpolling.com/2019/03/24/iowa-2020-biden-and-sanders-neck-and-neck-in-democratic-field-mayor-pete-jumps-to-double-digits/</v>
          </cell>
        </row>
        <row r="1055">
          <cell r="D1055" t="str">
            <v>Change Research</v>
          </cell>
          <cell r="F1055" t="str">
            <v>Alabama</v>
          </cell>
          <cell r="G1055" t="str">
            <v>C</v>
          </cell>
          <cell r="I1055">
            <v>43547</v>
          </cell>
          <cell r="J1055">
            <v>1200</v>
          </cell>
          <cell r="K1055" t="str">
            <v>lv</v>
          </cell>
          <cell r="L1055">
            <v>42</v>
          </cell>
          <cell r="M1055">
            <v>0</v>
          </cell>
          <cell r="N1055">
            <v>9</v>
          </cell>
          <cell r="O1055">
            <v>3</v>
          </cell>
          <cell r="P1055">
            <v>1</v>
          </cell>
          <cell r="Q1055">
            <v>13</v>
          </cell>
          <cell r="R1055">
            <v>0</v>
          </cell>
          <cell r="S1055">
            <v>6</v>
          </cell>
          <cell r="T1055">
            <v>1</v>
          </cell>
          <cell r="AL1055">
            <v>1.105349986382304</v>
          </cell>
          <cell r="CB1055" t="str">
            <v>https://docsend.com/view/ursdyec</v>
          </cell>
        </row>
        <row r="1056">
          <cell r="D1056" t="str">
            <v>Change Research</v>
          </cell>
          <cell r="F1056" t="str">
            <v>Alabama</v>
          </cell>
          <cell r="G1056" t="str">
            <v>C</v>
          </cell>
          <cell r="I1056">
            <v>43547</v>
          </cell>
          <cell r="J1056">
            <v>1200</v>
          </cell>
          <cell r="K1056" t="str">
            <v>lv</v>
          </cell>
          <cell r="L1056">
            <v>0</v>
          </cell>
          <cell r="M1056">
            <v>0</v>
          </cell>
          <cell r="N1056">
            <v>14</v>
          </cell>
          <cell r="O1056">
            <v>4</v>
          </cell>
          <cell r="P1056">
            <v>2</v>
          </cell>
          <cell r="Q1056">
            <v>27</v>
          </cell>
          <cell r="R1056">
            <v>0</v>
          </cell>
          <cell r="S1056">
            <v>12</v>
          </cell>
          <cell r="T1056">
            <v>1</v>
          </cell>
          <cell r="AL1056">
            <v>0</v>
          </cell>
          <cell r="CB1056" t="str">
            <v>https://docsend.com/view/ursdyec</v>
          </cell>
        </row>
        <row r="1057">
          <cell r="D1057" t="str">
            <v>Tel Opinion Research</v>
          </cell>
          <cell r="F1057" t="str">
            <v>Florida</v>
          </cell>
          <cell r="G1057" t="str">
            <v>B/C</v>
          </cell>
          <cell r="I1057">
            <v>43545</v>
          </cell>
          <cell r="J1057">
            <v>800</v>
          </cell>
          <cell r="K1057" t="str">
            <v>lv</v>
          </cell>
          <cell r="L1057">
            <v>37</v>
          </cell>
          <cell r="M1057">
            <v>0</v>
          </cell>
          <cell r="N1057">
            <v>2</v>
          </cell>
          <cell r="O1057">
            <v>0</v>
          </cell>
          <cell r="P1057">
            <v>1</v>
          </cell>
          <cell r="Q1057">
            <v>13</v>
          </cell>
          <cell r="R1057">
            <v>0</v>
          </cell>
          <cell r="S1057">
            <v>6</v>
          </cell>
          <cell r="T1057">
            <v>0</v>
          </cell>
          <cell r="AL1057">
            <v>2.328974400811935E-3</v>
          </cell>
          <cell r="CB1057" t="str">
            <v>https://www.politico.com/f/?id=0000016a-a480-dbd0-ad7e-e6ef4b840001</v>
          </cell>
        </row>
        <row r="1058">
          <cell r="D1058" t="str">
            <v>Fox News/Beacon Research/Shaw &amp; Co. Research</v>
          </cell>
          <cell r="F1058" t="str">
            <v>US</v>
          </cell>
          <cell r="G1058" t="str">
            <v>A-</v>
          </cell>
          <cell r="I1058">
            <v>43544</v>
          </cell>
          <cell r="J1058">
            <v>403</v>
          </cell>
          <cell r="K1058" t="str">
            <v>lv</v>
          </cell>
          <cell r="L1058">
            <v>31</v>
          </cell>
          <cell r="M1058">
            <v>0</v>
          </cell>
          <cell r="N1058">
            <v>4</v>
          </cell>
          <cell r="O1058">
            <v>1</v>
          </cell>
          <cell r="P1058">
            <v>1</v>
          </cell>
          <cell r="Q1058">
            <v>23</v>
          </cell>
          <cell r="R1058">
            <v>0</v>
          </cell>
          <cell r="S1058">
            <v>4</v>
          </cell>
          <cell r="T1058">
            <v>1</v>
          </cell>
          <cell r="AL1058">
            <v>1.1664726008310878E-3</v>
          </cell>
          <cell r="CB1058" t="str">
            <v>https://www.foxnews.com/politics/fox-news-poll-3-24-2019</v>
          </cell>
        </row>
        <row r="1059">
          <cell r="D1059" t="str">
            <v>Zogby Interactive/JZ Analytics</v>
          </cell>
          <cell r="F1059" t="str">
            <v>Oregon</v>
          </cell>
          <cell r="G1059" t="str">
            <v>C</v>
          </cell>
          <cell r="I1059">
            <v>43543</v>
          </cell>
          <cell r="J1059">
            <v>238</v>
          </cell>
          <cell r="K1059" t="str">
            <v>lv</v>
          </cell>
          <cell r="L1059">
            <v>26</v>
          </cell>
          <cell r="M1059">
            <v>0</v>
          </cell>
          <cell r="N1059">
            <v>4</v>
          </cell>
          <cell r="O1059">
            <v>3</v>
          </cell>
          <cell r="P1059">
            <v>0</v>
          </cell>
          <cell r="Q1059">
            <v>27</v>
          </cell>
          <cell r="R1059">
            <v>0</v>
          </cell>
          <cell r="S1059">
            <v>6</v>
          </cell>
          <cell r="T1059">
            <v>4</v>
          </cell>
          <cell r="AL1059">
            <v>0.5801303320357305</v>
          </cell>
          <cell r="CB1059" t="str">
            <v>https://zogbyanalytics.com/news/885-the-zogby-poll-sanders-and-biden-neck-and-neck-in-oregon-o-rourke-and-yang-making-moves</v>
          </cell>
        </row>
        <row r="1060">
          <cell r="D1060" t="str">
            <v>Emerson College</v>
          </cell>
          <cell r="F1060" t="str">
            <v>US</v>
          </cell>
          <cell r="G1060" t="str">
            <v>B-</v>
          </cell>
          <cell r="I1060">
            <v>43542</v>
          </cell>
          <cell r="J1060">
            <v>487</v>
          </cell>
          <cell r="K1060" t="str">
            <v>lv</v>
          </cell>
          <cell r="L1060">
            <v>25.9</v>
          </cell>
          <cell r="M1060">
            <v>0</v>
          </cell>
          <cell r="N1060">
            <v>2.5</v>
          </cell>
          <cell r="O1060">
            <v>2.9</v>
          </cell>
          <cell r="P1060">
            <v>0.9</v>
          </cell>
          <cell r="Q1060">
            <v>26.3</v>
          </cell>
          <cell r="R1060">
            <v>0</v>
          </cell>
          <cell r="S1060">
            <v>8.4</v>
          </cell>
          <cell r="T1060">
            <v>1.4</v>
          </cell>
          <cell r="AL1060">
            <v>5.4447383561743155E-4</v>
          </cell>
          <cell r="CB1060" t="str">
            <v>http://emersonpolling.com/2019/03/19/national-poll-sanders-tied-with-biden-beto-gets-post-announcement-bump/</v>
          </cell>
        </row>
        <row r="1061">
          <cell r="D1061" t="str">
            <v>SSRS</v>
          </cell>
          <cell r="F1061" t="str">
            <v>US</v>
          </cell>
          <cell r="G1061" t="str">
            <v>A/B</v>
          </cell>
          <cell r="I1061">
            <v>43541</v>
          </cell>
          <cell r="J1061">
            <v>411</v>
          </cell>
          <cell r="K1061" t="str">
            <v>rv</v>
          </cell>
          <cell r="L1061">
            <v>28</v>
          </cell>
          <cell r="M1061">
            <v>0</v>
          </cell>
          <cell r="N1061">
            <v>3</v>
          </cell>
          <cell r="O1061">
            <v>1</v>
          </cell>
          <cell r="P1061">
            <v>3</v>
          </cell>
          <cell r="Q1061">
            <v>19</v>
          </cell>
          <cell r="R1061">
            <v>0</v>
          </cell>
          <cell r="S1061">
            <v>7</v>
          </cell>
          <cell r="T1061">
            <v>0</v>
          </cell>
          <cell r="AL1061">
            <v>1.1802099726294991E-3</v>
          </cell>
          <cell r="CB1061" t="str">
            <v>https://cdn.cnn.com/cnn/2019/images/03/19/rel4b.-.2020.pdf</v>
          </cell>
        </row>
        <row r="1062">
          <cell r="D1062" t="str">
            <v>SSRS</v>
          </cell>
          <cell r="F1062" t="str">
            <v>US</v>
          </cell>
          <cell r="G1062" t="str">
            <v>A/B</v>
          </cell>
          <cell r="I1062">
            <v>43541</v>
          </cell>
          <cell r="J1062">
            <v>456</v>
          </cell>
          <cell r="K1062" t="str">
            <v>a</v>
          </cell>
          <cell r="L1062">
            <v>28</v>
          </cell>
          <cell r="M1062">
            <v>0</v>
          </cell>
          <cell r="N1062">
            <v>3</v>
          </cell>
          <cell r="O1062">
            <v>1</v>
          </cell>
          <cell r="P1062">
            <v>3</v>
          </cell>
          <cell r="Q1062">
            <v>20</v>
          </cell>
          <cell r="R1062">
            <v>0</v>
          </cell>
          <cell r="S1062">
            <v>6</v>
          </cell>
          <cell r="T1062">
            <v>0</v>
          </cell>
          <cell r="AL1062">
            <v>0</v>
          </cell>
          <cell r="CB1062" t="str">
            <v>http://cdn.cnn.com/cnn/2019/images/03/19/rel4b.-.2020.pdf</v>
          </cell>
        </row>
        <row r="1063">
          <cell r="D1063" t="str">
            <v>Morning Consult</v>
          </cell>
          <cell r="F1063" t="str">
            <v>US</v>
          </cell>
          <cell r="G1063" t="str">
            <v>B/C</v>
          </cell>
          <cell r="I1063">
            <v>43541</v>
          </cell>
          <cell r="J1063">
            <v>13551</v>
          </cell>
          <cell r="K1063" t="str">
            <v>lv</v>
          </cell>
          <cell r="L1063">
            <v>35</v>
          </cell>
          <cell r="M1063">
            <v>0</v>
          </cell>
          <cell r="N1063">
            <v>4</v>
          </cell>
          <cell r="O1063">
            <v>1</v>
          </cell>
          <cell r="P1063">
            <v>2</v>
          </cell>
          <cell r="Q1063">
            <v>27</v>
          </cell>
          <cell r="R1063">
            <v>0</v>
          </cell>
          <cell r="S1063">
            <v>7</v>
          </cell>
          <cell r="T1063">
            <v>0</v>
          </cell>
          <cell r="AL1063">
            <v>1.6579458278097377E-5</v>
          </cell>
          <cell r="CB1063" t="str">
            <v>https://morningconsult.com/wp-content/uploads/2019/03/Political-Intelligence-3.19.19.pdf</v>
          </cell>
        </row>
        <row r="1064">
          <cell r="D1064" t="str">
            <v>Emerson College</v>
          </cell>
          <cell r="F1064" t="str">
            <v>Wisconsin</v>
          </cell>
          <cell r="G1064" t="str">
            <v>B-</v>
          </cell>
          <cell r="I1064">
            <v>43541</v>
          </cell>
          <cell r="J1064">
            <v>324</v>
          </cell>
          <cell r="K1064" t="str">
            <v>lv</v>
          </cell>
          <cell r="L1064">
            <v>23.5</v>
          </cell>
          <cell r="M1064">
            <v>0</v>
          </cell>
          <cell r="N1064">
            <v>2.2000000000000002</v>
          </cell>
          <cell r="O1064">
            <v>0.5</v>
          </cell>
          <cell r="P1064">
            <v>3.9</v>
          </cell>
          <cell r="Q1064">
            <v>38.9</v>
          </cell>
          <cell r="R1064">
            <v>0</v>
          </cell>
          <cell r="S1064">
            <v>14.4</v>
          </cell>
          <cell r="T1064">
            <v>0.8</v>
          </cell>
          <cell r="AL1064">
            <v>1.0010654618426038</v>
          </cell>
          <cell r="CB1064" t="str">
            <v>http://emersonpolling.com/2019/03/17/wisconsin-2020-bernie-sanders-leads-democratic-field-trump-competitive-in-general-election/</v>
          </cell>
        </row>
        <row r="1065">
          <cell r="D1065" t="str">
            <v>Public Policy Polling</v>
          </cell>
          <cell r="F1065" t="str">
            <v>Iowa</v>
          </cell>
          <cell r="G1065" t="str">
            <v>B</v>
          </cell>
          <cell r="I1065">
            <v>43539</v>
          </cell>
          <cell r="J1065">
            <v>678</v>
          </cell>
          <cell r="K1065" t="str">
            <v>lv</v>
          </cell>
          <cell r="L1065">
            <v>29</v>
          </cell>
          <cell r="M1065">
            <v>0</v>
          </cell>
          <cell r="N1065">
            <v>4</v>
          </cell>
          <cell r="O1065">
            <v>0</v>
          </cell>
          <cell r="P1065">
            <v>6</v>
          </cell>
          <cell r="Q1065">
            <v>15</v>
          </cell>
          <cell r="R1065">
            <v>0</v>
          </cell>
          <cell r="S1065">
            <v>8</v>
          </cell>
          <cell r="T1065">
            <v>0</v>
          </cell>
          <cell r="AL1065">
            <v>0.18953186762795651</v>
          </cell>
          <cell r="CB1065" t="str">
            <v>https://endcitizensunited.org/wp-content/uploads/2019/03/IAToplines-3.pdf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43534</v>
          </cell>
          <cell r="J1066">
            <v>1919</v>
          </cell>
          <cell r="K1066" t="str">
            <v>lv</v>
          </cell>
          <cell r="L1066">
            <v>36</v>
          </cell>
          <cell r="M1066">
            <v>0</v>
          </cell>
          <cell r="N1066">
            <v>3</v>
          </cell>
          <cell r="O1066">
            <v>2</v>
          </cell>
          <cell r="P1066">
            <v>2</v>
          </cell>
          <cell r="Q1066">
            <v>24</v>
          </cell>
          <cell r="R1066">
            <v>0</v>
          </cell>
          <cell r="S1066">
            <v>9</v>
          </cell>
          <cell r="T1066">
            <v>1</v>
          </cell>
          <cell r="AL1066">
            <v>7.3230091643460135E-4</v>
          </cell>
          <cell r="CB1066" t="str">
            <v>https://docsend.com/view/2q2pyq8</v>
          </cell>
        </row>
        <row r="1067">
          <cell r="D1067" t="str">
            <v>Change Research</v>
          </cell>
          <cell r="F1067" t="str">
            <v>US</v>
          </cell>
          <cell r="G1067" t="str">
            <v>C</v>
          </cell>
          <cell r="I1067">
            <v>43534</v>
          </cell>
          <cell r="J1067">
            <v>1919</v>
          </cell>
          <cell r="K1067" t="str">
            <v>lv</v>
          </cell>
          <cell r="L1067">
            <v>0</v>
          </cell>
          <cell r="M1067">
            <v>0</v>
          </cell>
          <cell r="N1067">
            <v>5</v>
          </cell>
          <cell r="O1067">
            <v>1</v>
          </cell>
          <cell r="P1067">
            <v>3</v>
          </cell>
          <cell r="Q1067">
            <v>36</v>
          </cell>
          <cell r="R1067">
            <v>0</v>
          </cell>
          <cell r="S1067">
            <v>13</v>
          </cell>
          <cell r="T1067">
            <v>2</v>
          </cell>
          <cell r="AL1067">
            <v>0</v>
          </cell>
          <cell r="CB1067" t="str">
            <v>https://docsend.com/view/2q2pyq8</v>
          </cell>
        </row>
        <row r="1068">
          <cell r="D1068" t="str">
            <v>Harris Insights &amp; Analytics</v>
          </cell>
          <cell r="F1068" t="str">
            <v>US</v>
          </cell>
          <cell r="G1068" t="str">
            <v>C+</v>
          </cell>
          <cell r="I1068">
            <v>43534</v>
          </cell>
          <cell r="J1068">
            <v>740</v>
          </cell>
          <cell r="K1068" t="str">
            <v>rv</v>
          </cell>
          <cell r="L1068">
            <v>27</v>
          </cell>
          <cell r="M1068">
            <v>0</v>
          </cell>
          <cell r="N1068">
            <v>4</v>
          </cell>
          <cell r="O1068">
            <v>0</v>
          </cell>
          <cell r="P1068">
            <v>2</v>
          </cell>
          <cell r="Q1068">
            <v>19</v>
          </cell>
          <cell r="R1068">
            <v>0</v>
          </cell>
          <cell r="S1068">
            <v>4</v>
          </cell>
          <cell r="T1068">
            <v>1</v>
          </cell>
          <cell r="AL1068">
            <v>1.4120383311485989E-7</v>
          </cell>
          <cell r="CB1068" t="str">
            <v>https://scottrasmussen.com/democratic-ballot-test-mar-8-9/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43534</v>
          </cell>
          <cell r="J1069">
            <v>15226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1</v>
          </cell>
          <cell r="P1069">
            <v>3</v>
          </cell>
          <cell r="Q1069">
            <v>27</v>
          </cell>
          <cell r="R1069">
            <v>0</v>
          </cell>
          <cell r="S1069">
            <v>7</v>
          </cell>
          <cell r="T1069">
            <v>0</v>
          </cell>
          <cell r="AL1069">
            <v>1.6268981092076884E-5</v>
          </cell>
          <cell r="CB1069" t="str">
            <v>https://morningconsult.com/wp-content/uploads/2019/03/Political-Intelligence-3.12.19.pdf</v>
          </cell>
        </row>
        <row r="1070">
          <cell r="D1070" t="str">
            <v>Emerson College</v>
          </cell>
          <cell r="F1070" t="str">
            <v>Michigan</v>
          </cell>
          <cell r="G1070" t="str">
            <v>B-</v>
          </cell>
          <cell r="I1070">
            <v>43534</v>
          </cell>
          <cell r="J1070">
            <v>317</v>
          </cell>
          <cell r="K1070" t="str">
            <v>lv</v>
          </cell>
          <cell r="L1070">
            <v>39.6</v>
          </cell>
          <cell r="M1070">
            <v>0</v>
          </cell>
          <cell r="N1070">
            <v>2.9</v>
          </cell>
          <cell r="O1070">
            <v>0</v>
          </cell>
          <cell r="P1070">
            <v>4.8</v>
          </cell>
          <cell r="Q1070">
            <v>23.3</v>
          </cell>
          <cell r="R1070">
            <v>0</v>
          </cell>
          <cell r="S1070">
            <v>11.3</v>
          </cell>
          <cell r="T1070">
            <v>0</v>
          </cell>
          <cell r="AL1070">
            <v>0.11510789602903518</v>
          </cell>
          <cell r="CB1070" t="str">
            <v>http://emersonpolling.com/2019/03/10/michigan-2020-primary-biden-with-strong-lead-but-sanders-waiting-in-the-wings/</v>
          </cell>
        </row>
        <row r="1071">
          <cell r="D1071" t="str">
            <v>Selzer &amp; Co.</v>
          </cell>
          <cell r="F1071" t="str">
            <v>Iowa</v>
          </cell>
          <cell r="G1071" t="str">
            <v>A+</v>
          </cell>
          <cell r="I1071">
            <v>43530</v>
          </cell>
          <cell r="J1071">
            <v>401</v>
          </cell>
          <cell r="K1071" t="str">
            <v>lv</v>
          </cell>
          <cell r="L1071">
            <v>27</v>
          </cell>
          <cell r="M1071">
            <v>0</v>
          </cell>
          <cell r="N1071">
            <v>3</v>
          </cell>
          <cell r="O1071">
            <v>1</v>
          </cell>
          <cell r="P1071">
            <v>3</v>
          </cell>
          <cell r="Q1071">
            <v>25</v>
          </cell>
          <cell r="R1071">
            <v>0</v>
          </cell>
          <cell r="S1071">
            <v>9</v>
          </cell>
          <cell r="T1071">
            <v>0</v>
          </cell>
          <cell r="AL1071">
            <v>2.4219915060121625E-2</v>
          </cell>
          <cell r="CB1071" t="str">
            <v>http://cdn.cnn.com/cnn/2019/images/03/09/rel1_ia1.pdf</v>
          </cell>
        </row>
        <row r="1072">
          <cell r="D1072" t="str">
            <v>Bendixen &amp; Amandi International</v>
          </cell>
          <cell r="F1072" t="str">
            <v>Florida</v>
          </cell>
          <cell r="G1072" t="str">
            <v>B/C</v>
          </cell>
          <cell r="I1072">
            <v>43528</v>
          </cell>
          <cell r="J1072">
            <v>300</v>
          </cell>
          <cell r="K1072" t="str">
            <v>lv</v>
          </cell>
          <cell r="L1072">
            <v>11</v>
          </cell>
          <cell r="M1072">
            <v>0</v>
          </cell>
          <cell r="N1072">
            <v>1</v>
          </cell>
          <cell r="O1072">
            <v>0</v>
          </cell>
          <cell r="P1072">
            <v>0</v>
          </cell>
          <cell r="Q1072">
            <v>5</v>
          </cell>
          <cell r="R1072">
            <v>0</v>
          </cell>
          <cell r="S1072">
            <v>1</v>
          </cell>
          <cell r="T1072">
            <v>0</v>
          </cell>
          <cell r="AL1072">
            <v>0</v>
          </cell>
          <cell r="CB1072" t="str">
            <v>https://www.politico.com/f/?id=00000169-505f-dc75-affd-dfffe1070000</v>
          </cell>
        </row>
        <row r="1073">
          <cell r="D1073" t="str">
            <v>Monmouth University</v>
          </cell>
          <cell r="F1073" t="str">
            <v>US</v>
          </cell>
          <cell r="G1073" t="str">
            <v>A+</v>
          </cell>
          <cell r="I1073">
            <v>43528</v>
          </cell>
          <cell r="J1073">
            <v>310</v>
          </cell>
          <cell r="K1073" t="str">
            <v>rv</v>
          </cell>
          <cell r="L1073">
            <v>0</v>
          </cell>
          <cell r="M1073">
            <v>2</v>
          </cell>
          <cell r="N1073">
            <v>6</v>
          </cell>
          <cell r="O1073">
            <v>0</v>
          </cell>
          <cell r="P1073">
            <v>3</v>
          </cell>
          <cell r="Q1073">
            <v>32</v>
          </cell>
          <cell r="R1073">
            <v>0</v>
          </cell>
          <cell r="S1073">
            <v>10</v>
          </cell>
          <cell r="T1073">
            <v>1</v>
          </cell>
          <cell r="AL1073">
            <v>0</v>
          </cell>
          <cell r="CB1073" t="str">
            <v>https://www.monmouth.edu/polling-institute/documents/monmouthpoll_us_031119.pdf/</v>
          </cell>
        </row>
        <row r="1074">
          <cell r="D1074" t="str">
            <v>Monmouth University</v>
          </cell>
          <cell r="F1074" t="str">
            <v>US</v>
          </cell>
          <cell r="G1074" t="str">
            <v>A+</v>
          </cell>
          <cell r="I1074">
            <v>43528</v>
          </cell>
          <cell r="J1074">
            <v>310</v>
          </cell>
          <cell r="K1074" t="str">
            <v>rv</v>
          </cell>
          <cell r="L1074">
            <v>28</v>
          </cell>
          <cell r="M1074">
            <v>2</v>
          </cell>
          <cell r="N1074">
            <v>5</v>
          </cell>
          <cell r="O1074">
            <v>0</v>
          </cell>
          <cell r="P1074">
            <v>3</v>
          </cell>
          <cell r="Q1074">
            <v>25</v>
          </cell>
          <cell r="R1074">
            <v>0</v>
          </cell>
          <cell r="S1074">
            <v>8</v>
          </cell>
          <cell r="T1074">
            <v>1</v>
          </cell>
          <cell r="AL1074">
            <v>1.7658489604433527E-3</v>
          </cell>
          <cell r="CB1074" t="str">
            <v>https://www.monmouth.edu/polling-institute/documents/monmouthpoll_us_031119.pdf/</v>
          </cell>
        </row>
        <row r="1075">
          <cell r="D1075" t="str">
            <v>Bendixen &amp; Amandi International</v>
          </cell>
          <cell r="F1075" t="str">
            <v>Florida</v>
          </cell>
          <cell r="G1075" t="str">
            <v>B/C</v>
          </cell>
          <cell r="I1075">
            <v>43528</v>
          </cell>
          <cell r="J1075">
            <v>300</v>
          </cell>
          <cell r="K1075" t="str">
            <v>lv</v>
          </cell>
          <cell r="L1075">
            <v>26</v>
          </cell>
          <cell r="M1075">
            <v>1</v>
          </cell>
          <cell r="N1075">
            <v>1</v>
          </cell>
          <cell r="O1075">
            <v>0</v>
          </cell>
          <cell r="P1075">
            <v>1</v>
          </cell>
          <cell r="Q1075">
            <v>11</v>
          </cell>
          <cell r="R1075">
            <v>0</v>
          </cell>
          <cell r="S1075">
            <v>4</v>
          </cell>
          <cell r="T1075">
            <v>0</v>
          </cell>
          <cell r="AL1075">
            <v>0.89281488864728631</v>
          </cell>
          <cell r="CB1075" t="str">
            <v>https://www.politico.com/f/?id=00000169-505f-dc75-affd-dfffe1070000</v>
          </cell>
        </row>
        <row r="1076">
          <cell r="D1076" t="str">
            <v>GBAO</v>
          </cell>
          <cell r="F1076" t="str">
            <v>US</v>
          </cell>
          <cell r="G1076" t="str">
            <v>B/C</v>
          </cell>
          <cell r="I1076">
            <v>43527</v>
          </cell>
          <cell r="J1076">
            <v>817</v>
          </cell>
          <cell r="K1076" t="str">
            <v>lv</v>
          </cell>
          <cell r="L1076">
            <v>28</v>
          </cell>
          <cell r="M1076">
            <v>0</v>
          </cell>
          <cell r="N1076">
            <v>3</v>
          </cell>
          <cell r="O1076">
            <v>0</v>
          </cell>
          <cell r="P1076">
            <v>2</v>
          </cell>
          <cell r="Q1076">
            <v>20</v>
          </cell>
          <cell r="R1076">
            <v>0</v>
          </cell>
          <cell r="S1076">
            <v>5</v>
          </cell>
          <cell r="T1076">
            <v>0</v>
          </cell>
          <cell r="AL1076">
            <v>0.15051660276218112</v>
          </cell>
          <cell r="CB1076" t="str">
            <v>https://cdn.americanprogress.org/content/uploads/2019/05/01090704/CAPForeignPolicy-GenerationsTopline-Results.pdf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43527</v>
          </cell>
          <cell r="J1077">
            <v>12560</v>
          </cell>
          <cell r="K1077" t="str">
            <v>lv</v>
          </cell>
          <cell r="L1077">
            <v>31</v>
          </cell>
          <cell r="M1077">
            <v>2</v>
          </cell>
          <cell r="N1077">
            <v>4</v>
          </cell>
          <cell r="O1077">
            <v>1</v>
          </cell>
          <cell r="P1077">
            <v>3</v>
          </cell>
          <cell r="Q1077">
            <v>27</v>
          </cell>
          <cell r="R1077">
            <v>0</v>
          </cell>
          <cell r="S1077">
            <v>7</v>
          </cell>
          <cell r="T1077">
            <v>0</v>
          </cell>
          <cell r="AL1077">
            <v>1.4862136847984732E-5</v>
          </cell>
          <cell r="CB1077" t="str">
            <v>https://morningconsult.com/wp-content/uploads/2019/03/Political-Intelligence-3.5.19.pdf</v>
          </cell>
        </row>
        <row r="1078">
          <cell r="D1078" t="str">
            <v>Emerson College</v>
          </cell>
          <cell r="F1078" t="str">
            <v>South Carolina</v>
          </cell>
          <cell r="G1078" t="str">
            <v>B-</v>
          </cell>
          <cell r="I1078">
            <v>43526</v>
          </cell>
          <cell r="J1078">
            <v>291</v>
          </cell>
          <cell r="K1078" t="str">
            <v>lv</v>
          </cell>
          <cell r="L1078">
            <v>37</v>
          </cell>
          <cell r="M1078">
            <v>1.9</v>
          </cell>
          <cell r="N1078">
            <v>5.9</v>
          </cell>
          <cell r="O1078">
            <v>0.4</v>
          </cell>
          <cell r="P1078">
            <v>0.9</v>
          </cell>
          <cell r="Q1078">
            <v>21.1</v>
          </cell>
          <cell r="R1078">
            <v>0</v>
          </cell>
          <cell r="S1078">
            <v>5.2</v>
          </cell>
          <cell r="T1078">
            <v>0</v>
          </cell>
          <cell r="AL1078">
            <v>0.11485574530032959</v>
          </cell>
          <cell r="CB1078" t="str">
            <v>http://emersonpolling.com/2019/03/02/south-carolina-2020-poll-biden-leads-primary-field-by-wide-margin-president-trump-popular-with-base/</v>
          </cell>
        </row>
        <row r="1079">
          <cell r="D1079" t="str">
            <v>University of New Hampshire</v>
          </cell>
          <cell r="F1079" t="str">
            <v>New Hampshire</v>
          </cell>
          <cell r="G1079" t="str">
            <v>B</v>
          </cell>
          <cell r="I1079">
            <v>43522</v>
          </cell>
          <cell r="J1079">
            <v>240</v>
          </cell>
          <cell r="K1079" t="str">
            <v>lv</v>
          </cell>
          <cell r="L1079">
            <v>8</v>
          </cell>
          <cell r="M1079">
            <v>0</v>
          </cell>
          <cell r="N1079">
            <v>2</v>
          </cell>
          <cell r="O1079">
            <v>1</v>
          </cell>
          <cell r="P1079">
            <v>3</v>
          </cell>
          <cell r="Q1079">
            <v>28</v>
          </cell>
          <cell r="R1079">
            <v>0</v>
          </cell>
          <cell r="S1079">
            <v>2</v>
          </cell>
          <cell r="T1079">
            <v>1</v>
          </cell>
          <cell r="AL1079">
            <v>1.4383692855231083E-3</v>
          </cell>
          <cell r="CB1079" t="str">
            <v>https://scholars.unh.edu/cgi/viewcontent.cgi?article=1551&amp;context=survey_center_polls</v>
          </cell>
        </row>
        <row r="1080">
          <cell r="D1080" t="str">
            <v>University of New Hampshire</v>
          </cell>
          <cell r="F1080" t="str">
            <v>New Hampshire</v>
          </cell>
          <cell r="G1080" t="str">
            <v>B</v>
          </cell>
          <cell r="I1080">
            <v>43522</v>
          </cell>
          <cell r="J1080">
            <v>240</v>
          </cell>
          <cell r="K1080" t="str">
            <v>lv</v>
          </cell>
          <cell r="L1080">
            <v>22</v>
          </cell>
          <cell r="M1080">
            <v>1</v>
          </cell>
          <cell r="N1080">
            <v>3</v>
          </cell>
          <cell r="O1080">
            <v>1</v>
          </cell>
          <cell r="P1080">
            <v>4</v>
          </cell>
          <cell r="Q1080">
            <v>26</v>
          </cell>
          <cell r="R1080">
            <v>0</v>
          </cell>
          <cell r="S1080">
            <v>7</v>
          </cell>
          <cell r="T1080">
            <v>0</v>
          </cell>
          <cell r="AL1080">
            <v>0</v>
          </cell>
          <cell r="CB1080" t="str">
            <v>https://scholars.unh.edu/cgi/viewcontent.cgi?article=1551&amp;context=survey_center_polls</v>
          </cell>
        </row>
        <row r="1081">
          <cell r="D1081" t="str">
            <v>Morning Consult</v>
          </cell>
          <cell r="F1081" t="str">
            <v>US</v>
          </cell>
          <cell r="G1081" t="str">
            <v>B/C</v>
          </cell>
          <cell r="I1081">
            <v>43520</v>
          </cell>
          <cell r="J1081">
            <v>15642</v>
          </cell>
          <cell r="K1081" t="str">
            <v>lv</v>
          </cell>
          <cell r="L1081">
            <v>29</v>
          </cell>
          <cell r="M1081">
            <v>2</v>
          </cell>
          <cell r="N1081">
            <v>4</v>
          </cell>
          <cell r="O1081">
            <v>1</v>
          </cell>
          <cell r="P1081">
            <v>3</v>
          </cell>
          <cell r="Q1081">
            <v>27</v>
          </cell>
          <cell r="R1081">
            <v>0</v>
          </cell>
          <cell r="S1081">
            <v>7</v>
          </cell>
          <cell r="T1081">
            <v>0</v>
          </cell>
          <cell r="AL1081">
            <v>1.5245064159335941E-5</v>
          </cell>
          <cell r="CB1081" t="str">
            <v>https://morningconsult.com/wp-content/uploads/2019/02/Political-Intelligence-2.26.19.pdf</v>
          </cell>
        </row>
        <row r="1082">
          <cell r="D1082" t="str">
            <v>D-CYFOR</v>
          </cell>
          <cell r="F1082" t="str">
            <v>US</v>
          </cell>
          <cell r="G1082">
            <v>0</v>
          </cell>
          <cell r="I1082">
            <v>43519</v>
          </cell>
          <cell r="J1082">
            <v>453</v>
          </cell>
          <cell r="K1082" t="str">
            <v>rv</v>
          </cell>
          <cell r="L1082">
            <v>39</v>
          </cell>
          <cell r="M1082">
            <v>2</v>
          </cell>
          <cell r="N1082">
            <v>4</v>
          </cell>
          <cell r="O1082">
            <v>0</v>
          </cell>
          <cell r="P1082">
            <v>2</v>
          </cell>
          <cell r="Q1082">
            <v>14</v>
          </cell>
          <cell r="R1082">
            <v>0</v>
          </cell>
          <cell r="S1082">
            <v>5</v>
          </cell>
          <cell r="T1082">
            <v>0</v>
          </cell>
          <cell r="AL1082">
            <v>0.65869477866932125</v>
          </cell>
          <cell r="CB1082" t="str">
            <v>https://projects.fivethirtyeight.com/polls/20190301_US.pdf</v>
          </cell>
        </row>
        <row r="1083">
          <cell r="D1083" t="str">
            <v>Emerson College</v>
          </cell>
          <cell r="F1083" t="str">
            <v>New Hampshire</v>
          </cell>
          <cell r="G1083" t="str">
            <v>B-</v>
          </cell>
          <cell r="I1083">
            <v>43518</v>
          </cell>
          <cell r="J1083">
            <v>405</v>
          </cell>
          <cell r="K1083" t="str">
            <v>lv</v>
          </cell>
          <cell r="L1083">
            <v>25</v>
          </cell>
          <cell r="M1083">
            <v>1.9</v>
          </cell>
          <cell r="N1083">
            <v>4.9000000000000004</v>
          </cell>
          <cell r="O1083">
            <v>0.7</v>
          </cell>
          <cell r="P1083">
            <v>7.6</v>
          </cell>
          <cell r="Q1083">
            <v>26.8</v>
          </cell>
          <cell r="R1083">
            <v>0</v>
          </cell>
          <cell r="S1083">
            <v>8.6999999999999993</v>
          </cell>
          <cell r="T1083">
            <v>0</v>
          </cell>
          <cell r="AL1083">
            <v>6.0062085543281731E-4</v>
          </cell>
          <cell r="CB1083" t="str">
            <v>http://emersonpolling.com/2019/02/23/bernie-takes-early-lead-in-new-hampshire-democratic-primary-potential-tight-us-senate-race-if-gov-sununu-takes-on-sen-shaheen/</v>
          </cell>
        </row>
        <row r="1084">
          <cell r="D1084" t="str">
            <v>Harris Insights &amp; Analytics</v>
          </cell>
          <cell r="F1084" t="str">
            <v>US</v>
          </cell>
          <cell r="G1084" t="str">
            <v>C+</v>
          </cell>
          <cell r="I1084">
            <v>43516</v>
          </cell>
          <cell r="J1084">
            <v>337</v>
          </cell>
          <cell r="K1084" t="str">
            <v>rv</v>
          </cell>
          <cell r="L1084">
            <v>37</v>
          </cell>
          <cell r="M1084">
            <v>3</v>
          </cell>
          <cell r="N1084">
            <v>2</v>
          </cell>
          <cell r="O1084">
            <v>0</v>
          </cell>
          <cell r="P1084">
            <v>0</v>
          </cell>
          <cell r="Q1084">
            <v>22</v>
          </cell>
          <cell r="R1084">
            <v>0</v>
          </cell>
          <cell r="S1084">
            <v>4</v>
          </cell>
          <cell r="T1084">
            <v>0</v>
          </cell>
          <cell r="AL1084">
            <v>8.7258970445373415E-8</v>
          </cell>
          <cell r="CB1084" t="str">
            <v>https://harvardharrispoll.com/wp-content/uploads/2019/02/HHP_Feb2019_RV_topline.pdf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43516</v>
          </cell>
          <cell r="J1085">
            <v>346</v>
          </cell>
          <cell r="K1085" t="str">
            <v>rv</v>
          </cell>
          <cell r="L1085">
            <v>30</v>
          </cell>
          <cell r="M1085">
            <v>2</v>
          </cell>
          <cell r="N1085">
            <v>5</v>
          </cell>
          <cell r="O1085">
            <v>0</v>
          </cell>
          <cell r="P1085">
            <v>0</v>
          </cell>
          <cell r="Q1085">
            <v>19</v>
          </cell>
          <cell r="R1085">
            <v>0</v>
          </cell>
          <cell r="S1085">
            <v>4</v>
          </cell>
          <cell r="T1085">
            <v>0</v>
          </cell>
          <cell r="AL1085">
            <v>0</v>
          </cell>
          <cell r="CB1085" t="str">
            <v>https://harvardharrispoll.com/wp-content/uploads/2019/02/HHP_Feb2019_RV_topline.pdf</v>
          </cell>
        </row>
        <row r="1086">
          <cell r="D1086" t="str">
            <v>Change Research</v>
          </cell>
          <cell r="F1086" t="str">
            <v>South Carolina</v>
          </cell>
          <cell r="G1086" t="str">
            <v>C</v>
          </cell>
          <cell r="I1086">
            <v>43514</v>
          </cell>
          <cell r="J1086">
            <v>600</v>
          </cell>
          <cell r="K1086" t="str">
            <v>lv</v>
          </cell>
          <cell r="L1086">
            <v>0</v>
          </cell>
          <cell r="M1086">
            <v>0</v>
          </cell>
          <cell r="N1086">
            <v>28</v>
          </cell>
          <cell r="O1086">
            <v>1</v>
          </cell>
          <cell r="P1086">
            <v>5</v>
          </cell>
          <cell r="Q1086">
            <v>0</v>
          </cell>
          <cell r="R1086">
            <v>0</v>
          </cell>
          <cell r="S1086">
            <v>20</v>
          </cell>
          <cell r="T1086">
            <v>1</v>
          </cell>
          <cell r="AL1086">
            <v>0</v>
          </cell>
          <cell r="CB1086" t="str">
            <v>https://docsend.com/view/y8dpeq2</v>
          </cell>
        </row>
        <row r="1087">
          <cell r="D1087" t="str">
            <v>Change Research</v>
          </cell>
          <cell r="F1087" t="str">
            <v>South Carolina</v>
          </cell>
          <cell r="G1087" t="str">
            <v>C</v>
          </cell>
          <cell r="I1087">
            <v>43514</v>
          </cell>
          <cell r="J1087">
            <v>600</v>
          </cell>
          <cell r="K1087" t="str">
            <v>lv</v>
          </cell>
          <cell r="L1087">
            <v>36</v>
          </cell>
          <cell r="M1087">
            <v>1</v>
          </cell>
          <cell r="N1087">
            <v>10</v>
          </cell>
          <cell r="O1087">
            <v>0</v>
          </cell>
          <cell r="P1087">
            <v>1</v>
          </cell>
          <cell r="Q1087">
            <v>14</v>
          </cell>
          <cell r="R1087">
            <v>0</v>
          </cell>
          <cell r="S1087">
            <v>9</v>
          </cell>
          <cell r="T1087">
            <v>1</v>
          </cell>
          <cell r="AL1087">
            <v>3.5938471053945543E-4</v>
          </cell>
          <cell r="CB1087" t="str">
            <v>https://docsend.com/view/y8dpeq2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43514</v>
          </cell>
          <cell r="J1088">
            <v>370</v>
          </cell>
          <cell r="K1088" t="str">
            <v>rv</v>
          </cell>
          <cell r="L1088">
            <v>25</v>
          </cell>
          <cell r="M1088">
            <v>5</v>
          </cell>
          <cell r="N1088">
            <v>4</v>
          </cell>
          <cell r="O1088">
            <v>0</v>
          </cell>
          <cell r="P1088">
            <v>2</v>
          </cell>
          <cell r="Q1088">
            <v>11</v>
          </cell>
          <cell r="R1088">
            <v>0</v>
          </cell>
          <cell r="S1088">
            <v>5</v>
          </cell>
          <cell r="T1088">
            <v>0</v>
          </cell>
          <cell r="AL1088">
            <v>9.2471294581221782E-8</v>
          </cell>
          <cell r="CB1088" t="str">
            <v>https://thehill.com/hilltv/what-americas-thinking/430614-one-fourth-of-democratic-voters-say-theyd-support-michelle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43513</v>
          </cell>
          <cell r="J1089">
            <v>15383</v>
          </cell>
          <cell r="K1089" t="str">
            <v>lv</v>
          </cell>
          <cell r="L1089">
            <v>30</v>
          </cell>
          <cell r="M1089">
            <v>2</v>
          </cell>
          <cell r="N1089">
            <v>5</v>
          </cell>
          <cell r="O1089">
            <v>0</v>
          </cell>
          <cell r="P1089">
            <v>4</v>
          </cell>
          <cell r="Q1089">
            <v>21</v>
          </cell>
          <cell r="R1089">
            <v>0</v>
          </cell>
          <cell r="S1089">
            <v>8</v>
          </cell>
          <cell r="T1089">
            <v>0</v>
          </cell>
          <cell r="AL1089">
            <v>1.4209547787668913E-5</v>
          </cell>
          <cell r="CB1089" t="str">
            <v>https://morningconsult.com/wp-content/uploads/2019/02/Political-Intelligence-2.19.19.pdf</v>
          </cell>
        </row>
        <row r="1090">
          <cell r="D1090" t="str">
            <v>Emerson College</v>
          </cell>
          <cell r="F1090" t="str">
            <v>US</v>
          </cell>
          <cell r="G1090" t="str">
            <v>B-</v>
          </cell>
          <cell r="I1090">
            <v>43512</v>
          </cell>
          <cell r="J1090">
            <v>431</v>
          </cell>
          <cell r="K1090" t="str">
            <v>lv</v>
          </cell>
          <cell r="L1090">
            <v>27.4</v>
          </cell>
          <cell r="M1090">
            <v>2.2000000000000002</v>
          </cell>
          <cell r="N1090">
            <v>8.5</v>
          </cell>
          <cell r="O1090">
            <v>0</v>
          </cell>
          <cell r="P1090">
            <v>4.5999999999999996</v>
          </cell>
          <cell r="Q1090">
            <v>17.2</v>
          </cell>
          <cell r="R1090">
            <v>0</v>
          </cell>
          <cell r="S1090">
            <v>9.1999999999999993</v>
          </cell>
          <cell r="T1090">
            <v>0</v>
          </cell>
          <cell r="AL1090">
            <v>3.8207412206174351E-4</v>
          </cell>
          <cell r="CB1090" t="str">
            <v>http://emersonpolling.com/2019/02/16/majority-of-americans-disagree-with-trumps-national-emergency-despite-a-plurality-agreeing-with-border-wall-extension/</v>
          </cell>
        </row>
        <row r="1091">
          <cell r="D1091" t="str">
            <v>YouGov</v>
          </cell>
          <cell r="F1091" t="str">
            <v>New Hampshire</v>
          </cell>
          <cell r="G1091" t="str">
            <v>B-</v>
          </cell>
          <cell r="I1091">
            <v>43511</v>
          </cell>
          <cell r="J1091">
            <v>337</v>
          </cell>
          <cell r="K1091" t="str">
            <v>lv</v>
          </cell>
          <cell r="L1091">
            <v>28</v>
          </cell>
          <cell r="M1091">
            <v>2</v>
          </cell>
          <cell r="N1091">
            <v>3</v>
          </cell>
          <cell r="O1091">
            <v>0</v>
          </cell>
          <cell r="P1091">
            <v>1</v>
          </cell>
          <cell r="Q1091">
            <v>20</v>
          </cell>
          <cell r="R1091">
            <v>0</v>
          </cell>
          <cell r="S1091">
            <v>9</v>
          </cell>
          <cell r="T1091">
            <v>0</v>
          </cell>
          <cell r="AL1091">
            <v>1.2144277490063566E-3</v>
          </cell>
          <cell r="CB1091" t="str">
            <v>https://www.umass.edu/newsoffice/article/presidential-politics-biden-leads-umass</v>
          </cell>
        </row>
        <row r="1092">
          <cell r="D1092" t="str">
            <v>Change Research</v>
          </cell>
          <cell r="F1092" t="str">
            <v>California</v>
          </cell>
          <cell r="G1092" t="str">
            <v>C</v>
          </cell>
          <cell r="I1092">
            <v>43507</v>
          </cell>
          <cell r="J1092">
            <v>948</v>
          </cell>
          <cell r="K1092" t="str">
            <v>lv</v>
          </cell>
          <cell r="L1092">
            <v>0</v>
          </cell>
          <cell r="M1092">
            <v>0</v>
          </cell>
          <cell r="N1092">
            <v>7</v>
          </cell>
          <cell r="O1092">
            <v>2</v>
          </cell>
          <cell r="P1092">
            <v>0</v>
          </cell>
          <cell r="Q1092">
            <v>0</v>
          </cell>
          <cell r="R1092">
            <v>0</v>
          </cell>
          <cell r="S1092">
            <v>23</v>
          </cell>
          <cell r="T1092">
            <v>1</v>
          </cell>
          <cell r="AL1092">
            <v>0</v>
          </cell>
          <cell r="CB1092" t="str">
            <v>https://docsend.com/view/mjz7a9j</v>
          </cell>
        </row>
        <row r="1093">
          <cell r="D1093" t="str">
            <v>Change Research</v>
          </cell>
          <cell r="F1093" t="str">
            <v>California</v>
          </cell>
          <cell r="G1093" t="str">
            <v>C</v>
          </cell>
          <cell r="I1093">
            <v>43507</v>
          </cell>
          <cell r="J1093">
            <v>948</v>
          </cell>
          <cell r="K1093" t="str">
            <v>lv</v>
          </cell>
          <cell r="L1093">
            <v>26</v>
          </cell>
          <cell r="M1093">
            <v>0</v>
          </cell>
          <cell r="N1093">
            <v>3</v>
          </cell>
          <cell r="O1093">
            <v>1</v>
          </cell>
          <cell r="P1093">
            <v>1</v>
          </cell>
          <cell r="Q1093">
            <v>20</v>
          </cell>
          <cell r="R1093">
            <v>0</v>
          </cell>
          <cell r="S1093">
            <v>7</v>
          </cell>
          <cell r="T1093">
            <v>0</v>
          </cell>
          <cell r="AL1093">
            <v>9.6409935225706819E-4</v>
          </cell>
          <cell r="CB1093" t="str">
            <v>https://docsend.com/view/mjz7a9j</v>
          </cell>
        </row>
        <row r="1094">
          <cell r="D1094" t="str">
            <v>Bold Blue Campaigns</v>
          </cell>
          <cell r="F1094" t="str">
            <v>US</v>
          </cell>
          <cell r="G1094">
            <v>0</v>
          </cell>
          <cell r="I1094">
            <v>43507</v>
          </cell>
          <cell r="J1094">
            <v>500</v>
          </cell>
          <cell r="K1094" t="str">
            <v>lv</v>
          </cell>
          <cell r="L1094">
            <v>12</v>
          </cell>
          <cell r="M1094">
            <v>0</v>
          </cell>
          <cell r="N1094">
            <v>0</v>
          </cell>
          <cell r="O1094">
            <v>0</v>
          </cell>
          <cell r="P1094">
            <v>1</v>
          </cell>
          <cell r="Q1094">
            <v>9</v>
          </cell>
          <cell r="R1094">
            <v>0</v>
          </cell>
          <cell r="S1094">
            <v>3</v>
          </cell>
          <cell r="T1094">
            <v>0</v>
          </cell>
          <cell r="AL1094">
            <v>0.68918655878042689</v>
          </cell>
          <cell r="CB1094" t="str">
            <v>https://drive.google.com/file/d/1dCo2pRN0-jn12kX-fFnhdm-JkyZCvX9Y/view</v>
          </cell>
        </row>
        <row r="1095">
          <cell r="D1095" t="str">
            <v>McLaughlin &amp; Associates</v>
          </cell>
          <cell r="F1095" t="str">
            <v>US</v>
          </cell>
          <cell r="G1095" t="str">
            <v>C/D</v>
          </cell>
          <cell r="I1095">
            <v>43506</v>
          </cell>
          <cell r="J1095">
            <v>450</v>
          </cell>
          <cell r="K1095" t="str">
            <v>lv</v>
          </cell>
          <cell r="L1095">
            <v>25</v>
          </cell>
          <cell r="M1095">
            <v>2</v>
          </cell>
          <cell r="N1095">
            <v>3</v>
          </cell>
          <cell r="O1095">
            <v>0.1</v>
          </cell>
          <cell r="P1095">
            <v>1</v>
          </cell>
          <cell r="Q1095">
            <v>16</v>
          </cell>
          <cell r="R1095">
            <v>0</v>
          </cell>
          <cell r="S1095">
            <v>5</v>
          </cell>
          <cell r="T1095">
            <v>0.1</v>
          </cell>
          <cell r="AL1095">
            <v>4.0611008727435978E-4</v>
          </cell>
          <cell r="CB1095" t="str">
            <v>http://mclaughlinonline.com/pols/wp-content/uploads/2019/02/National-Monthly-Omnibus-February-1.pdf</v>
          </cell>
        </row>
        <row r="1096">
          <cell r="D1096" t="str">
            <v>Morning Consult</v>
          </cell>
          <cell r="F1096" t="str">
            <v>US</v>
          </cell>
          <cell r="G1096" t="str">
            <v>B/C</v>
          </cell>
          <cell r="I1096">
            <v>43506</v>
          </cell>
          <cell r="J1096">
            <v>11627</v>
          </cell>
          <cell r="K1096" t="str">
            <v>lv</v>
          </cell>
          <cell r="L1096">
            <v>29</v>
          </cell>
          <cell r="M1096">
            <v>2</v>
          </cell>
          <cell r="N1096">
            <v>5</v>
          </cell>
          <cell r="O1096">
            <v>0</v>
          </cell>
          <cell r="P1096">
            <v>3</v>
          </cell>
          <cell r="Q1096">
            <v>22</v>
          </cell>
          <cell r="R1096">
            <v>0</v>
          </cell>
          <cell r="S1096">
            <v>8</v>
          </cell>
          <cell r="T1096">
            <v>0</v>
          </cell>
          <cell r="AL1096">
            <v>1.1901179369998147E-5</v>
          </cell>
          <cell r="CB1096" t="str">
            <v>https://morningconsult.com/wp-content/uploads/2019/02/Morning-Consult_Political-Intelligence_2.12.19.pdf</v>
          </cell>
        </row>
        <row r="1097">
          <cell r="D1097" t="str">
            <v>Morning Consult</v>
          </cell>
          <cell r="F1097" t="str">
            <v>US</v>
          </cell>
          <cell r="G1097" t="str">
            <v>B/C</v>
          </cell>
          <cell r="I1097">
            <v>43499</v>
          </cell>
          <cell r="J1097">
            <v>14494</v>
          </cell>
          <cell r="K1097" t="str">
            <v>lv</v>
          </cell>
          <cell r="L1097">
            <v>30</v>
          </cell>
          <cell r="M1097">
            <v>2</v>
          </cell>
          <cell r="N1097">
            <v>4</v>
          </cell>
          <cell r="O1097">
            <v>0</v>
          </cell>
          <cell r="P1097">
            <v>2</v>
          </cell>
          <cell r="Q1097">
            <v>21</v>
          </cell>
          <cell r="R1097">
            <v>0</v>
          </cell>
          <cell r="S1097">
            <v>9</v>
          </cell>
          <cell r="T1097">
            <v>0</v>
          </cell>
          <cell r="AL1097">
            <v>1.1724701788422408E-5</v>
          </cell>
          <cell r="CB1097" t="str">
            <v>https://morningconsult.com/2020-democratic-primary/</v>
          </cell>
        </row>
        <row r="1098">
          <cell r="D1098" t="str">
            <v>Optimus</v>
          </cell>
          <cell r="F1098" t="str">
            <v>South Carolina</v>
          </cell>
          <cell r="G1098" t="str">
            <v>C/D</v>
          </cell>
          <cell r="I1098">
            <v>43498</v>
          </cell>
          <cell r="J1098">
            <v>557</v>
          </cell>
          <cell r="K1098" t="str">
            <v>lv</v>
          </cell>
          <cell r="L1098">
            <v>36.369999999999997</v>
          </cell>
          <cell r="M1098">
            <v>0</v>
          </cell>
          <cell r="N1098">
            <v>4.5599999999999996</v>
          </cell>
          <cell r="O1098">
            <v>0</v>
          </cell>
          <cell r="P1098">
            <v>1.25</v>
          </cell>
          <cell r="Q1098">
            <v>8.2200000000000006</v>
          </cell>
          <cell r="R1098">
            <v>0</v>
          </cell>
          <cell r="S1098">
            <v>4.16</v>
          </cell>
          <cell r="T1098">
            <v>0</v>
          </cell>
          <cell r="AL1098">
            <v>7.5394495026883616E-3</v>
          </cell>
          <cell r="CB1098" t="str">
            <v>https://projects.fivethirtyeight.com/polls/20190207.xlsx</v>
          </cell>
        </row>
        <row r="1099">
          <cell r="D1099" t="str">
            <v>Optimus</v>
          </cell>
          <cell r="F1099" t="str">
            <v>New Hampshire</v>
          </cell>
          <cell r="G1099" t="str">
            <v>C/D</v>
          </cell>
          <cell r="I1099">
            <v>43498</v>
          </cell>
          <cell r="J1099">
            <v>518</v>
          </cell>
          <cell r="K1099" t="str">
            <v>lv</v>
          </cell>
          <cell r="L1099">
            <v>21.94</v>
          </cell>
          <cell r="M1099">
            <v>0</v>
          </cell>
          <cell r="N1099">
            <v>3.8</v>
          </cell>
          <cell r="O1099">
            <v>0</v>
          </cell>
          <cell r="P1099">
            <v>2.09</v>
          </cell>
          <cell r="Q1099">
            <v>12.85</v>
          </cell>
          <cell r="R1099">
            <v>0</v>
          </cell>
          <cell r="S1099">
            <v>8.67</v>
          </cell>
          <cell r="T1099">
            <v>0</v>
          </cell>
          <cell r="AL1099">
            <v>7.3716829201893952E-3</v>
          </cell>
          <cell r="CB1099" t="str">
            <v>https://projects.fivethirtyeight.com/polls/20190207.xlsx</v>
          </cell>
        </row>
        <row r="1100">
          <cell r="D1100" t="str">
            <v>Optimus</v>
          </cell>
          <cell r="F1100" t="str">
            <v>Iowa</v>
          </cell>
          <cell r="G1100" t="str">
            <v>C/D</v>
          </cell>
          <cell r="I1100">
            <v>43498</v>
          </cell>
          <cell r="J1100">
            <v>558</v>
          </cell>
          <cell r="K1100" t="str">
            <v>lv</v>
          </cell>
          <cell r="L1100">
            <v>25.39</v>
          </cell>
          <cell r="M1100">
            <v>0</v>
          </cell>
          <cell r="N1100">
            <v>3.53</v>
          </cell>
          <cell r="O1100">
            <v>0</v>
          </cell>
          <cell r="P1100">
            <v>4.57</v>
          </cell>
          <cell r="Q1100">
            <v>10.38</v>
          </cell>
          <cell r="R1100">
            <v>0</v>
          </cell>
          <cell r="S1100">
            <v>10.5</v>
          </cell>
          <cell r="T1100">
            <v>0</v>
          </cell>
          <cell r="AL1100">
            <v>7.543639353445061E-3</v>
          </cell>
          <cell r="CB1100" t="str">
            <v>https://projects.fivethirtyeight.com/polls/20190207.xlsx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43498</v>
          </cell>
          <cell r="J1101">
            <v>737</v>
          </cell>
          <cell r="K1101" t="str">
            <v>rv</v>
          </cell>
          <cell r="L1101">
            <v>29</v>
          </cell>
          <cell r="M1101">
            <v>2</v>
          </cell>
          <cell r="N1101">
            <v>5</v>
          </cell>
          <cell r="O1101">
            <v>0</v>
          </cell>
          <cell r="P1101">
            <v>2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3.295113927561606E-6</v>
          </cell>
          <cell r="CB1101" t="str">
            <v>https://morningconsult.com/wp-content/uploads/2019/02/190202_crosstabs_POLITICO_RVs_v1_AP.pdf</v>
          </cell>
        </row>
        <row r="1102">
          <cell r="D1102" t="str">
            <v>Emerson College</v>
          </cell>
          <cell r="F1102" t="str">
            <v>Iowa</v>
          </cell>
          <cell r="G1102" t="str">
            <v>B-</v>
          </cell>
          <cell r="I1102">
            <v>43498</v>
          </cell>
          <cell r="J1102">
            <v>260</v>
          </cell>
          <cell r="K1102" t="str">
            <v>lv</v>
          </cell>
          <cell r="L1102">
            <v>29.2</v>
          </cell>
          <cell r="M1102">
            <v>0</v>
          </cell>
          <cell r="N1102">
            <v>3.6</v>
          </cell>
          <cell r="O1102">
            <v>0</v>
          </cell>
          <cell r="P1102">
            <v>3</v>
          </cell>
          <cell r="Q1102">
            <v>14.8</v>
          </cell>
          <cell r="R1102">
            <v>0</v>
          </cell>
          <cell r="S1102">
            <v>10.6</v>
          </cell>
          <cell r="T1102">
            <v>0</v>
          </cell>
          <cell r="AL1102">
            <v>3.7741056442689661E-3</v>
          </cell>
          <cell r="CB1102" t="str">
            <v>https://www.emerson.edu/news-events/emerson-college-today-unpublished/iowa-poll-one-year-out-caucus-biden-leads-democratic-field-third-party-candidacy-helps-trump</v>
          </cell>
        </row>
        <row r="1103">
          <cell r="D1103" t="str">
            <v>Morning Consult</v>
          </cell>
          <cell r="F1103" t="str">
            <v>US</v>
          </cell>
          <cell r="G1103" t="str">
            <v>B/C</v>
          </cell>
          <cell r="I1103">
            <v>43492</v>
          </cell>
          <cell r="J1103">
            <v>14381</v>
          </cell>
          <cell r="K1103" t="str">
            <v>lv</v>
          </cell>
          <cell r="L1103">
            <v>31</v>
          </cell>
          <cell r="M1103">
            <v>3</v>
          </cell>
          <cell r="N1103">
            <v>3</v>
          </cell>
          <cell r="O1103">
            <v>0</v>
          </cell>
          <cell r="P1103">
            <v>2</v>
          </cell>
          <cell r="Q1103">
            <v>21</v>
          </cell>
          <cell r="R1103">
            <v>0</v>
          </cell>
          <cell r="S1103">
            <v>9</v>
          </cell>
          <cell r="T1103">
            <v>0</v>
          </cell>
          <cell r="AL1103">
            <v>9.9933758986930461E-6</v>
          </cell>
          <cell r="CB1103" t="str">
            <v>https://morningconsult.com/2020-democratic-primary/</v>
          </cell>
        </row>
        <row r="1104">
          <cell r="D1104" t="str">
            <v>Monmouth University</v>
          </cell>
          <cell r="F1104" t="str">
            <v>US</v>
          </cell>
          <cell r="G1104" t="str">
            <v>A+</v>
          </cell>
          <cell r="I1104">
            <v>43492</v>
          </cell>
          <cell r="J1104">
            <v>313</v>
          </cell>
          <cell r="K1104" t="str">
            <v>rv</v>
          </cell>
          <cell r="L1104">
            <v>29</v>
          </cell>
          <cell r="M1104">
            <v>4</v>
          </cell>
          <cell r="N1104">
            <v>4</v>
          </cell>
          <cell r="O1104">
            <v>0</v>
          </cell>
          <cell r="P1104">
            <v>2</v>
          </cell>
          <cell r="Q1104">
            <v>16</v>
          </cell>
          <cell r="R1104">
            <v>0</v>
          </cell>
          <cell r="S1104">
            <v>8</v>
          </cell>
          <cell r="T1104">
            <v>1</v>
          </cell>
          <cell r="AL1104">
            <v>9.8456659247324438E-4</v>
          </cell>
          <cell r="CB1104" t="str">
            <v>https://www.monmouth.edu/polling-institute/documents/monmouthpoll_us_020419.pdf/</v>
          </cell>
        </row>
        <row r="1105">
          <cell r="D1105" t="str">
            <v>Morning Consult</v>
          </cell>
          <cell r="F1105" t="str">
            <v>US</v>
          </cell>
          <cell r="G1105" t="str">
            <v>B/C</v>
          </cell>
          <cell r="I1105">
            <v>43492</v>
          </cell>
          <cell r="J1105">
            <v>685</v>
          </cell>
          <cell r="K1105" t="str">
            <v>rv</v>
          </cell>
          <cell r="L1105">
            <v>33</v>
          </cell>
          <cell r="M1105">
            <v>2</v>
          </cell>
          <cell r="N1105">
            <v>3</v>
          </cell>
          <cell r="O1105">
            <v>0</v>
          </cell>
          <cell r="P1105">
            <v>1</v>
          </cell>
          <cell r="Q1105">
            <v>15</v>
          </cell>
          <cell r="R1105">
            <v>0</v>
          </cell>
          <cell r="S1105">
            <v>6</v>
          </cell>
          <cell r="T1105">
            <v>0</v>
          </cell>
          <cell r="AL1105">
            <v>0</v>
          </cell>
          <cell r="CB1105" t="str">
            <v>https://morningconsult.com/wp-content/uploads/2019/01/190156_crosstabs_POLITICO_RVs_v1_ML.pdf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43489</v>
          </cell>
          <cell r="J1106">
            <v>447</v>
          </cell>
          <cell r="K1106" t="str">
            <v>a</v>
          </cell>
          <cell r="L1106">
            <v>9</v>
          </cell>
          <cell r="M1106">
            <v>0</v>
          </cell>
          <cell r="N1106">
            <v>1</v>
          </cell>
          <cell r="O1106">
            <v>0</v>
          </cell>
          <cell r="P1106">
            <v>1</v>
          </cell>
          <cell r="Q1106">
            <v>4</v>
          </cell>
          <cell r="R1106">
            <v>0</v>
          </cell>
          <cell r="S1106">
            <v>2</v>
          </cell>
          <cell r="T1106">
            <v>0</v>
          </cell>
          <cell r="AL1106">
            <v>5.8243570254095343E-4</v>
          </cell>
          <cell r="CB1106" t="str">
            <v>https://apps.washingtonpost.com/g/page/national/washington-post-abc-news-poll-jan-21-24/2355/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43487</v>
          </cell>
          <cell r="J1107">
            <v>694</v>
          </cell>
          <cell r="K1107" t="str">
            <v>rv</v>
          </cell>
          <cell r="L1107">
            <v>26</v>
          </cell>
          <cell r="M1107">
            <v>2</v>
          </cell>
          <cell r="N1107">
            <v>4</v>
          </cell>
          <cell r="O1107">
            <v>0</v>
          </cell>
          <cell r="P1107">
            <v>2</v>
          </cell>
          <cell r="Q1107">
            <v>16</v>
          </cell>
          <cell r="R1107">
            <v>0</v>
          </cell>
          <cell r="S1107">
            <v>6</v>
          </cell>
          <cell r="T1107">
            <v>0</v>
          </cell>
          <cell r="AL1107">
            <v>2.4901390795350009E-6</v>
          </cell>
          <cell r="CB1107" t="str">
            <v>https://morningconsult.com/wp-content/uploads/2019/01/190140_crosstabs_POLITICO_RVs_v1_AP-3.pdf</v>
          </cell>
        </row>
        <row r="1108">
          <cell r="D1108" t="str">
            <v>Emerson College</v>
          </cell>
          <cell r="F1108" t="str">
            <v>US</v>
          </cell>
          <cell r="G1108" t="str">
            <v>B-</v>
          </cell>
          <cell r="I1108">
            <v>43486</v>
          </cell>
          <cell r="J1108">
            <v>355</v>
          </cell>
          <cell r="K1108" t="str">
            <v>lv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42.9</v>
          </cell>
          <cell r="T1108">
            <v>0</v>
          </cell>
          <cell r="AL1108">
            <v>0</v>
          </cell>
          <cell r="CB1108" t="str">
            <v>https://www.emerson.edu/news-events/emerson-college-today/voters-split-trumps-offer-temporary-relief-dreamers-oppose-amnesty-warren-leads-among-announced-2020-democratic-candidates</v>
          </cell>
        </row>
        <row r="1109">
          <cell r="D1109" t="str">
            <v>Emerson College</v>
          </cell>
          <cell r="F1109" t="str">
            <v>US</v>
          </cell>
          <cell r="G1109" t="str">
            <v>B-</v>
          </cell>
          <cell r="I1109">
            <v>43486</v>
          </cell>
          <cell r="J1109">
            <v>355</v>
          </cell>
          <cell r="K1109" t="str">
            <v>lv</v>
          </cell>
          <cell r="L1109">
            <v>45.4</v>
          </cell>
          <cell r="M1109">
            <v>6.6</v>
          </cell>
          <cell r="N1109">
            <v>7.7</v>
          </cell>
          <cell r="O1109">
            <v>0</v>
          </cell>
          <cell r="P1109">
            <v>1.4</v>
          </cell>
          <cell r="Q1109">
            <v>5.4</v>
          </cell>
          <cell r="R1109">
            <v>0</v>
          </cell>
          <cell r="S1109">
            <v>2.9</v>
          </cell>
          <cell r="T1109">
            <v>0</v>
          </cell>
          <cell r="AL1109">
            <v>2.5458943083399082E-4</v>
          </cell>
          <cell r="CB1109" t="str">
            <v>https://www.emerson.edu/news-events/emerson-college-today/voters-split-trumps-offer-temporary-relief-dreamers-oppose-amnesty-warren-leads-among-announced-2020-democratic-candidates</v>
          </cell>
        </row>
        <row r="1110">
          <cell r="D1110" t="str">
            <v>Morning Consult</v>
          </cell>
          <cell r="F1110" t="str">
            <v>US</v>
          </cell>
          <cell r="G1110" t="str">
            <v>B/C</v>
          </cell>
          <cell r="I1110">
            <v>43485</v>
          </cell>
          <cell r="J1110">
            <v>14250</v>
          </cell>
          <cell r="K1110" t="str">
            <v>lv</v>
          </cell>
          <cell r="L1110">
            <v>30</v>
          </cell>
          <cell r="M1110">
            <v>4</v>
          </cell>
          <cell r="N1110">
            <v>3</v>
          </cell>
          <cell r="O1110">
            <v>0</v>
          </cell>
          <cell r="P1110">
            <v>2</v>
          </cell>
          <cell r="Q1110">
            <v>23</v>
          </cell>
          <cell r="R1110">
            <v>0</v>
          </cell>
          <cell r="S1110">
            <v>11</v>
          </cell>
          <cell r="T1110">
            <v>0</v>
          </cell>
          <cell r="AL1110">
            <v>9.0099516660000253E-6</v>
          </cell>
          <cell r="CB1110" t="str">
            <v>https://morningconsult.com/2020-democratic-primary/</v>
          </cell>
        </row>
        <row r="1111">
          <cell r="D1111" t="str">
            <v>Zogby Interactive/JZ Analytics</v>
          </cell>
          <cell r="F1111" t="str">
            <v>US</v>
          </cell>
          <cell r="G1111" t="str">
            <v>C</v>
          </cell>
          <cell r="I1111">
            <v>43485</v>
          </cell>
          <cell r="J1111">
            <v>410</v>
          </cell>
          <cell r="K1111" t="str">
            <v>lv</v>
          </cell>
          <cell r="L1111">
            <v>25</v>
          </cell>
          <cell r="M1111">
            <v>5</v>
          </cell>
          <cell r="N1111">
            <v>3</v>
          </cell>
          <cell r="O1111">
            <v>0</v>
          </cell>
          <cell r="P1111">
            <v>0</v>
          </cell>
          <cell r="Q1111">
            <v>12</v>
          </cell>
          <cell r="R1111">
            <v>0</v>
          </cell>
          <cell r="S1111">
            <v>5</v>
          </cell>
          <cell r="T1111">
            <v>0</v>
          </cell>
          <cell r="AL1111">
            <v>0</v>
          </cell>
          <cell r="CB1111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2">
          <cell r="D1112" t="str">
            <v>Zogby Interactive/JZ Analytics</v>
          </cell>
          <cell r="F1112" t="str">
            <v>US</v>
          </cell>
          <cell r="G1112" t="str">
            <v>C</v>
          </cell>
          <cell r="I1112">
            <v>43485</v>
          </cell>
          <cell r="J1112">
            <v>410</v>
          </cell>
          <cell r="K1112" t="str">
            <v>lv</v>
          </cell>
          <cell r="L1112">
            <v>27</v>
          </cell>
          <cell r="M1112">
            <v>8</v>
          </cell>
          <cell r="N1112">
            <v>1</v>
          </cell>
          <cell r="O1112">
            <v>0</v>
          </cell>
          <cell r="P1112">
            <v>0</v>
          </cell>
          <cell r="Q1112">
            <v>18</v>
          </cell>
          <cell r="R1112">
            <v>0</v>
          </cell>
          <cell r="S1112">
            <v>9</v>
          </cell>
          <cell r="T1112">
            <v>0</v>
          </cell>
          <cell r="AL1112">
            <v>1.6753866257434239E-3</v>
          </cell>
          <cell r="CB1112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43481</v>
          </cell>
          <cell r="J1113">
            <v>479</v>
          </cell>
          <cell r="K1113" t="str">
            <v>rv</v>
          </cell>
          <cell r="L1113">
            <v>23</v>
          </cell>
          <cell r="M1113">
            <v>5</v>
          </cell>
          <cell r="N1113">
            <v>3</v>
          </cell>
          <cell r="O1113">
            <v>0</v>
          </cell>
          <cell r="P1113">
            <v>0</v>
          </cell>
          <cell r="Q1113">
            <v>21</v>
          </cell>
          <cell r="R1113">
            <v>0</v>
          </cell>
          <cell r="S1113">
            <v>4</v>
          </cell>
          <cell r="T1113">
            <v>0</v>
          </cell>
          <cell r="AL1113">
            <v>8.7868969535753392E-8</v>
          </cell>
          <cell r="CB1113" t="str">
            <v>https://harvardharrispoll.com/wp-content/uploads/2019/01/Jan2019_HHP_registeredvoters_topline.pdf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43481</v>
          </cell>
          <cell r="J1114">
            <v>488</v>
          </cell>
          <cell r="K1114" t="str">
            <v>rv</v>
          </cell>
          <cell r="L1114">
            <v>24</v>
          </cell>
          <cell r="M1114">
            <v>5</v>
          </cell>
          <cell r="N1114">
            <v>2</v>
          </cell>
          <cell r="O1114">
            <v>0</v>
          </cell>
          <cell r="P1114">
            <v>0</v>
          </cell>
          <cell r="Q1114">
            <v>13</v>
          </cell>
          <cell r="R1114">
            <v>0</v>
          </cell>
          <cell r="S1114">
            <v>5</v>
          </cell>
          <cell r="T1114">
            <v>0</v>
          </cell>
          <cell r="AL1114">
            <v>0</v>
          </cell>
          <cell r="CB1114" t="str">
            <v>https://harvardharrispoll.com/wp-content/uploads/2019/01/Jan2019_HHP_registeredvoters_topline.pdf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43479</v>
          </cell>
          <cell r="J1115">
            <v>674</v>
          </cell>
          <cell r="K1115" t="str">
            <v>rv</v>
          </cell>
          <cell r="L1115">
            <v>32</v>
          </cell>
          <cell r="M1115">
            <v>1</v>
          </cell>
          <cell r="N1115">
            <v>2</v>
          </cell>
          <cell r="O1115">
            <v>0</v>
          </cell>
          <cell r="P1115">
            <v>1</v>
          </cell>
          <cell r="Q1115">
            <v>15</v>
          </cell>
          <cell r="R1115">
            <v>0</v>
          </cell>
          <cell r="S1115">
            <v>9</v>
          </cell>
          <cell r="T1115">
            <v>0</v>
          </cell>
          <cell r="AL1115">
            <v>2.2269217603868941E-6</v>
          </cell>
          <cell r="CB1115" t="str">
            <v>https://morningconsult.com/wp-content/uploads/2019/01/190125_crosstabs_POLITICO_RVs_v1_DK.pdf</v>
          </cell>
        </row>
        <row r="1116">
          <cell r="D1116" t="str">
            <v>Morning Consult</v>
          </cell>
          <cell r="F1116" t="str">
            <v>US</v>
          </cell>
          <cell r="G1116" t="str">
            <v>B/C</v>
          </cell>
          <cell r="I1116">
            <v>43478</v>
          </cell>
          <cell r="J1116">
            <v>4749</v>
          </cell>
          <cell r="K1116" t="str">
            <v>lv</v>
          </cell>
          <cell r="L1116">
            <v>31</v>
          </cell>
          <cell r="M1116">
            <v>4</v>
          </cell>
          <cell r="N1116">
            <v>3</v>
          </cell>
          <cell r="O1116">
            <v>0</v>
          </cell>
          <cell r="P1116">
            <v>2</v>
          </cell>
          <cell r="Q1116">
            <v>23</v>
          </cell>
          <cell r="R1116">
            <v>0</v>
          </cell>
          <cell r="S1116">
            <v>11</v>
          </cell>
          <cell r="T1116">
            <v>0</v>
          </cell>
          <cell r="AL1116">
            <v>5.2095426695896979E-6</v>
          </cell>
          <cell r="CB1116" t="str">
            <v>https://morningconsult.com/2020-democratic-primary/</v>
          </cell>
        </row>
        <row r="1117">
          <cell r="D1117" t="str">
            <v>Morning Consult</v>
          </cell>
          <cell r="F1117" t="str">
            <v>US</v>
          </cell>
          <cell r="G1117" t="str">
            <v>B/C</v>
          </cell>
          <cell r="I1117">
            <v>43471</v>
          </cell>
          <cell r="J1117">
            <v>699</v>
          </cell>
          <cell r="K1117" t="str">
            <v>rv</v>
          </cell>
          <cell r="L1117">
            <v>27</v>
          </cell>
          <cell r="M1117">
            <v>1</v>
          </cell>
          <cell r="N1117">
            <v>3</v>
          </cell>
          <cell r="O1117">
            <v>0</v>
          </cell>
          <cell r="P1117">
            <v>2</v>
          </cell>
          <cell r="Q1117">
            <v>16</v>
          </cell>
          <cell r="R1117">
            <v>0</v>
          </cell>
          <cell r="S1117">
            <v>4</v>
          </cell>
          <cell r="T1117">
            <v>0</v>
          </cell>
          <cell r="AL1117">
            <v>2.0509970116024884E-6</v>
          </cell>
          <cell r="CB1117" t="str">
            <v>https://www.politico.com/f/?id=00000168-2f52-db11-ab7d-3ffb937f0002</v>
          </cell>
        </row>
        <row r="1118">
          <cell r="D1118" t="str">
            <v>Change Research</v>
          </cell>
          <cell r="F1118" t="str">
            <v>New Hampshire</v>
          </cell>
          <cell r="G1118" t="str">
            <v>C</v>
          </cell>
          <cell r="I1118">
            <v>43468</v>
          </cell>
          <cell r="J1118">
            <v>1162</v>
          </cell>
          <cell r="K1118" t="str">
            <v>lv</v>
          </cell>
          <cell r="L1118">
            <v>24</v>
          </cell>
          <cell r="M1118">
            <v>2</v>
          </cell>
          <cell r="N1118">
            <v>3</v>
          </cell>
          <cell r="O1118">
            <v>0</v>
          </cell>
          <cell r="P1118">
            <v>2</v>
          </cell>
          <cell r="Q1118">
            <v>26</v>
          </cell>
          <cell r="R1118">
            <v>1</v>
          </cell>
          <cell r="S1118">
            <v>11</v>
          </cell>
          <cell r="T1118">
            <v>0</v>
          </cell>
          <cell r="AL1118">
            <v>4.1647466479645106E-3</v>
          </cell>
          <cell r="CB1118" t="str">
            <v>https://docsend.com/view/nzwihqp</v>
          </cell>
        </row>
        <row r="1119">
          <cell r="D1119" t="str">
            <v>Change Research</v>
          </cell>
          <cell r="F1119" t="str">
            <v>Iowa</v>
          </cell>
          <cell r="G1119" t="str">
            <v>C</v>
          </cell>
          <cell r="I1119">
            <v>43451</v>
          </cell>
          <cell r="J1119">
            <v>1291</v>
          </cell>
          <cell r="K1119" t="str">
            <v>lv</v>
          </cell>
          <cell r="L1119">
            <v>20</v>
          </cell>
          <cell r="M1119">
            <v>1</v>
          </cell>
          <cell r="N1119">
            <v>4</v>
          </cell>
          <cell r="O1119">
            <v>0</v>
          </cell>
          <cell r="P1119">
            <v>5</v>
          </cell>
          <cell r="Q1119">
            <v>20</v>
          </cell>
          <cell r="R1119">
            <v>0</v>
          </cell>
          <cell r="S1119">
            <v>7</v>
          </cell>
          <cell r="T1119">
            <v>0</v>
          </cell>
          <cell r="AL1119">
            <v>2.6145832810650963E-3</v>
          </cell>
          <cell r="CB1119" t="str">
            <v>https://docsend.com/view/55qxbg9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43451</v>
          </cell>
          <cell r="J1120">
            <v>2968</v>
          </cell>
          <cell r="K1120" t="str">
            <v>lv</v>
          </cell>
          <cell r="L1120">
            <v>21</v>
          </cell>
          <cell r="M1120">
            <v>2</v>
          </cell>
          <cell r="N1120">
            <v>4</v>
          </cell>
          <cell r="O1120">
            <v>0</v>
          </cell>
          <cell r="P1120">
            <v>3</v>
          </cell>
          <cell r="Q1120">
            <v>16</v>
          </cell>
          <cell r="R1120">
            <v>1</v>
          </cell>
          <cell r="S1120">
            <v>7</v>
          </cell>
          <cell r="T1120">
            <v>0</v>
          </cell>
          <cell r="AL1120">
            <v>4.4102778799177408E-4</v>
          </cell>
          <cell r="CB1120" t="str">
            <v>https://docsend.com/view/55qxbg9</v>
          </cell>
        </row>
        <row r="1121">
          <cell r="D1121" t="str">
            <v>Morning Consult</v>
          </cell>
          <cell r="F1121" t="str">
            <v>US</v>
          </cell>
          <cell r="G1121" t="str">
            <v>B/C</v>
          </cell>
          <cell r="I1121">
            <v>43450</v>
          </cell>
          <cell r="J1121">
            <v>706</v>
          </cell>
          <cell r="K1121" t="str">
            <v>rv</v>
          </cell>
          <cell r="L1121">
            <v>25</v>
          </cell>
          <cell r="M1121">
            <v>2</v>
          </cell>
          <cell r="N1121">
            <v>3</v>
          </cell>
          <cell r="O1121">
            <v>0</v>
          </cell>
          <cell r="P1121">
            <v>1</v>
          </cell>
          <cell r="Q1121">
            <v>15</v>
          </cell>
          <cell r="R1121">
            <v>0</v>
          </cell>
          <cell r="S1121">
            <v>3</v>
          </cell>
          <cell r="T1121">
            <v>0</v>
          </cell>
          <cell r="AL1121">
            <v>1.8898482593439046E-6</v>
          </cell>
          <cell r="CB1121" t="str">
            <v>https://www.politico.com/f/?id=00000167-c362-df35-adef-df67efa30000</v>
          </cell>
        </row>
        <row r="1122">
          <cell r="D1122" t="str">
            <v>McLaughlin &amp; Associates</v>
          </cell>
          <cell r="F1122" t="str">
            <v>US</v>
          </cell>
          <cell r="G1122" t="str">
            <v>C/D</v>
          </cell>
          <cell r="I1122">
            <v>43448</v>
          </cell>
          <cell r="J1122">
            <v>468</v>
          </cell>
          <cell r="K1122" t="str">
            <v>lv</v>
          </cell>
          <cell r="L1122">
            <v>17</v>
          </cell>
          <cell r="M1122">
            <v>2</v>
          </cell>
          <cell r="N1122">
            <v>2</v>
          </cell>
          <cell r="O1122">
            <v>0</v>
          </cell>
          <cell r="P1122">
            <v>1</v>
          </cell>
          <cell r="Q1122">
            <v>18</v>
          </cell>
          <cell r="R1122">
            <v>0</v>
          </cell>
          <cell r="S1122">
            <v>4</v>
          </cell>
          <cell r="T1122">
            <v>0</v>
          </cell>
          <cell r="AL1122">
            <v>2.4928476180658278E-4</v>
          </cell>
          <cell r="CB1122" t="str">
            <v>http://mclaughlinonline.com/pols/wp-content/uploads/2018/12/National-Monthly-Omnibus-December-1.pdf</v>
          </cell>
        </row>
        <row r="1123">
          <cell r="D1123" t="str">
            <v>Selzer &amp; Co.</v>
          </cell>
          <cell r="F1123" t="str">
            <v>Iowa</v>
          </cell>
          <cell r="G1123" t="str">
            <v>A+</v>
          </cell>
          <cell r="I1123">
            <v>43447</v>
          </cell>
          <cell r="J1123">
            <v>455</v>
          </cell>
          <cell r="K1123" t="str">
            <v>lv</v>
          </cell>
          <cell r="L1123">
            <v>32</v>
          </cell>
          <cell r="M1123">
            <v>3</v>
          </cell>
          <cell r="N1123">
            <v>4</v>
          </cell>
          <cell r="O1123">
            <v>0</v>
          </cell>
          <cell r="P1123">
            <v>3</v>
          </cell>
          <cell r="Q1123">
            <v>19</v>
          </cell>
          <cell r="R1123">
            <v>0</v>
          </cell>
          <cell r="S1123">
            <v>8</v>
          </cell>
          <cell r="T1123">
            <v>0</v>
          </cell>
          <cell r="AL1123">
            <v>1.2402224438034151E-2</v>
          </cell>
          <cell r="CB1123" t="str">
            <v>https://cdn.cnn.com/cnn/2018/images/12/15/rel1iademocrats.pdf</v>
          </cell>
        </row>
        <row r="1124">
          <cell r="D1124" t="str">
            <v>David Binder Research</v>
          </cell>
          <cell r="F1124" t="str">
            <v>Iowa</v>
          </cell>
          <cell r="G1124">
            <v>0</v>
          </cell>
          <cell r="I1124">
            <v>43445</v>
          </cell>
          <cell r="J1124">
            <v>500</v>
          </cell>
          <cell r="K1124" t="str">
            <v>lv</v>
          </cell>
          <cell r="L1124">
            <v>30</v>
          </cell>
          <cell r="M1124">
            <v>2</v>
          </cell>
          <cell r="N1124">
            <v>6</v>
          </cell>
          <cell r="O1124">
            <v>0</v>
          </cell>
          <cell r="P1124">
            <v>10</v>
          </cell>
          <cell r="Q1124">
            <v>13</v>
          </cell>
          <cell r="R1124">
            <v>0</v>
          </cell>
          <cell r="S1124">
            <v>9</v>
          </cell>
          <cell r="T1124">
            <v>0</v>
          </cell>
          <cell r="AL1124">
            <v>1.7433950737680516E-3</v>
          </cell>
          <cell r="CB1124" t="str">
            <v>https://static.politico.com/5e/29/55eea4ed4deeaaf42e628a842376/181214-iowa-survey-memo-v2.pdf</v>
          </cell>
        </row>
        <row r="1125">
          <cell r="D1125" t="str">
            <v>SSRS</v>
          </cell>
          <cell r="F1125" t="str">
            <v>US</v>
          </cell>
          <cell r="G1125" t="str">
            <v>A/B</v>
          </cell>
          <cell r="I1125">
            <v>43443</v>
          </cell>
          <cell r="J1125">
            <v>424</v>
          </cell>
          <cell r="K1125" t="str">
            <v>rv</v>
          </cell>
          <cell r="L1125">
            <v>33</v>
          </cell>
          <cell r="M1125">
            <v>2</v>
          </cell>
          <cell r="N1125">
            <v>6</v>
          </cell>
          <cell r="O1125">
            <v>0</v>
          </cell>
          <cell r="P1125">
            <v>3</v>
          </cell>
          <cell r="Q1125">
            <v>14</v>
          </cell>
          <cell r="R1125">
            <v>0</v>
          </cell>
          <cell r="S1125">
            <v>4</v>
          </cell>
          <cell r="T1125">
            <v>0</v>
          </cell>
          <cell r="AL1125">
            <v>6.0626012655703434E-4</v>
          </cell>
          <cell r="CB1125" t="str">
            <v>https://cdn.cnn.com/cnn/2018/images/12/14/rel12e.-.2020.and.economy.pdf</v>
          </cell>
        </row>
        <row r="1126">
          <cell r="D1126" t="str">
            <v>SSRS</v>
          </cell>
          <cell r="F1126" t="str">
            <v>US</v>
          </cell>
          <cell r="G1126" t="str">
            <v>A/B</v>
          </cell>
          <cell r="I1126">
            <v>43443</v>
          </cell>
          <cell r="J1126">
            <v>463</v>
          </cell>
          <cell r="K1126" t="str">
            <v>a</v>
          </cell>
          <cell r="L1126">
            <v>30</v>
          </cell>
          <cell r="M1126">
            <v>3</v>
          </cell>
          <cell r="N1126">
            <v>5</v>
          </cell>
          <cell r="O1126">
            <v>0</v>
          </cell>
          <cell r="P1126">
            <v>3</v>
          </cell>
          <cell r="Q1126">
            <v>14</v>
          </cell>
          <cell r="R1126">
            <v>0</v>
          </cell>
          <cell r="S1126">
            <v>3</v>
          </cell>
          <cell r="T1126">
            <v>0</v>
          </cell>
          <cell r="AL1126">
            <v>0</v>
          </cell>
          <cell r="CB1126" t="str">
            <v>https://cdn.cnn.com/cnn/2018/images/12/14/rel12e.-.2020.and.economy.pdf</v>
          </cell>
        </row>
        <row r="1127">
          <cell r="D1127" t="str">
            <v>Emerson College</v>
          </cell>
          <cell r="F1127" t="str">
            <v>US</v>
          </cell>
          <cell r="G1127" t="str">
            <v>B-</v>
          </cell>
          <cell r="I1127">
            <v>43443</v>
          </cell>
          <cell r="J1127">
            <v>320</v>
          </cell>
          <cell r="K1127" t="str">
            <v>lv</v>
          </cell>
          <cell r="L1127">
            <v>25.5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22</v>
          </cell>
          <cell r="R1127">
            <v>0</v>
          </cell>
          <cell r="S1127">
            <v>6.9</v>
          </cell>
          <cell r="T1127">
            <v>0</v>
          </cell>
          <cell r="AL1127">
            <v>0</v>
          </cell>
          <cell r="CB1127" t="str">
            <v>https://www.emerson.edu/news-events/emerson-college-today/emerson-college-national-poll-trumps-disapproval-matches-all-time-low-americans-are-optimistic-about-new-year-despite-belt</v>
          </cell>
        </row>
        <row r="1128">
          <cell r="D1128" t="str">
            <v>Harris Insights &amp; Analytics</v>
          </cell>
          <cell r="F1128" t="str">
            <v>US</v>
          </cell>
          <cell r="G1128" t="str">
            <v>C+</v>
          </cell>
          <cell r="I1128">
            <v>43432</v>
          </cell>
          <cell r="J1128">
            <v>449</v>
          </cell>
          <cell r="K1128" t="str">
            <v>rv</v>
          </cell>
          <cell r="L1128">
            <v>28</v>
          </cell>
          <cell r="M1128">
            <v>4</v>
          </cell>
          <cell r="N1128">
            <v>4</v>
          </cell>
          <cell r="O1128">
            <v>0</v>
          </cell>
          <cell r="P1128">
            <v>0</v>
          </cell>
          <cell r="Q1128">
            <v>21</v>
          </cell>
          <cell r="R1128">
            <v>0</v>
          </cell>
          <cell r="S1128">
            <v>5</v>
          </cell>
          <cell r="T1128">
            <v>0</v>
          </cell>
          <cell r="AL1128">
            <v>7.45846301474343E-8</v>
          </cell>
          <cell r="CB1128" t="str">
            <v>https://harvardharrispoll.com/wp-content/uploads/2018/12/HHP_November2018_RegisteredVoters-Topline.pdf</v>
          </cell>
        </row>
        <row r="1129">
          <cell r="D1129" t="str">
            <v>Harris Insights &amp; Analytics</v>
          </cell>
          <cell r="F1129" t="str">
            <v>US</v>
          </cell>
          <cell r="G1129" t="str">
            <v>C+</v>
          </cell>
          <cell r="I1129">
            <v>43432</v>
          </cell>
          <cell r="J1129">
            <v>459</v>
          </cell>
          <cell r="K1129" t="str">
            <v>rv</v>
          </cell>
          <cell r="L1129">
            <v>25</v>
          </cell>
          <cell r="M1129">
            <v>2</v>
          </cell>
          <cell r="N1129">
            <v>3</v>
          </cell>
          <cell r="O1129">
            <v>0</v>
          </cell>
          <cell r="P1129">
            <v>0</v>
          </cell>
          <cell r="Q1129">
            <v>15</v>
          </cell>
          <cell r="R1129">
            <v>0</v>
          </cell>
          <cell r="S1129">
            <v>4</v>
          </cell>
          <cell r="T1129">
            <v>0</v>
          </cell>
          <cell r="AL1129">
            <v>0</v>
          </cell>
          <cell r="CB1129" t="str">
            <v>https://harvardharrispoll.com/wp-content/uploads/2018/12/HHP_November2018_RegisteredVoters-Topline.pdf</v>
          </cell>
        </row>
        <row r="1130">
          <cell r="D1130" t="str">
            <v>YouGov</v>
          </cell>
          <cell r="F1130" t="str">
            <v>Massachusetts</v>
          </cell>
          <cell r="G1130" t="str">
            <v>B-</v>
          </cell>
          <cell r="I1130">
            <v>43418</v>
          </cell>
          <cell r="J1130">
            <v>655</v>
          </cell>
          <cell r="K1130" t="str">
            <v>rv</v>
          </cell>
          <cell r="L1130">
            <v>19</v>
          </cell>
          <cell r="M1130">
            <v>0</v>
          </cell>
          <cell r="N1130">
            <v>3</v>
          </cell>
          <cell r="O1130">
            <v>0</v>
          </cell>
          <cell r="P1130">
            <v>3</v>
          </cell>
          <cell r="Q1130">
            <v>14</v>
          </cell>
          <cell r="R1130">
            <v>0</v>
          </cell>
          <cell r="S1130">
            <v>11</v>
          </cell>
          <cell r="T1130">
            <v>0</v>
          </cell>
          <cell r="AL1130">
            <v>0.10260096584657495</v>
          </cell>
          <cell r="CB1130" t="str">
            <v>https://polsci.umass.edu/sites/default/files/Toplines2018_2020_0.pdf</v>
          </cell>
        </row>
        <row r="1131">
          <cell r="D1131" t="str">
            <v>Morning Consult</v>
          </cell>
          <cell r="F1131" t="str">
            <v>US</v>
          </cell>
          <cell r="G1131" t="str">
            <v>B/C</v>
          </cell>
          <cell r="I1131">
            <v>43413</v>
          </cell>
          <cell r="J1131">
            <v>733</v>
          </cell>
          <cell r="K1131" t="str">
            <v>rv</v>
          </cell>
          <cell r="L1131">
            <v>26</v>
          </cell>
          <cell r="M1131">
            <v>2</v>
          </cell>
          <cell r="N1131">
            <v>3</v>
          </cell>
          <cell r="O1131">
            <v>0</v>
          </cell>
          <cell r="P1131">
            <v>1</v>
          </cell>
          <cell r="Q1131">
            <v>19</v>
          </cell>
          <cell r="R1131">
            <v>0</v>
          </cell>
          <cell r="S1131">
            <v>5</v>
          </cell>
          <cell r="T1131">
            <v>0</v>
          </cell>
          <cell r="AL1131">
            <v>1.7090390307437921E-6</v>
          </cell>
          <cell r="CB1131" t="str">
            <v>https://www.politico.com/f/?id=00000167-0956-def8-a56f-89d6b72d0001</v>
          </cell>
        </row>
        <row r="1132">
          <cell r="D1132" t="str">
            <v>Harris Insights &amp; Analytics</v>
          </cell>
          <cell r="F1132" t="str">
            <v>US</v>
          </cell>
          <cell r="G1132" t="str">
            <v>C+</v>
          </cell>
          <cell r="I1132">
            <v>43410</v>
          </cell>
          <cell r="J1132">
            <v>370</v>
          </cell>
          <cell r="K1132" t="str">
            <v>rv</v>
          </cell>
          <cell r="L1132">
            <v>30</v>
          </cell>
          <cell r="M1132">
            <v>5</v>
          </cell>
          <cell r="N1132">
            <v>5</v>
          </cell>
          <cell r="O1132">
            <v>0</v>
          </cell>
          <cell r="P1132">
            <v>0</v>
          </cell>
          <cell r="Q1132">
            <v>20</v>
          </cell>
          <cell r="R1132">
            <v>0</v>
          </cell>
          <cell r="S1132">
            <v>5</v>
          </cell>
          <cell r="T1132">
            <v>0</v>
          </cell>
          <cell r="AL1132">
            <v>6.4129641549729955E-8</v>
          </cell>
          <cell r="CB1132" t="str">
            <v>https://thehill.com/hilltv/what-americas-thinking/415500-biden-leads-dem-voters-list-of-potential-2020-contenders-poll</v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  <cell r="CB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  <cell r="CB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  <cell r="CB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  <cell r="CB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  <cell r="CB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  <cell r="CB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  <cell r="CB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  <cell r="CB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  <cell r="CB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  <cell r="CB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  <cell r="CB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  <cell r="CB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  <cell r="CB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  <cell r="CB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  <cell r="CB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  <cell r="CB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  <cell r="CB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  <cell r="CB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  <cell r="CB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  <cell r="CB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  <cell r="CB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  <cell r="CB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  <cell r="CB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  <cell r="CB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  <cell r="CB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0.1704</v>
          </cell>
          <cell r="AXN5">
            <v>0.34370000000000001</v>
          </cell>
          <cell r="AXO5">
            <v>1</v>
          </cell>
          <cell r="AXP5">
            <v>0.61229999999999996</v>
          </cell>
          <cell r="AXQ5">
            <v>0.79220000000000002</v>
          </cell>
          <cell r="AXR5">
            <v>2.18E-2</v>
          </cell>
          <cell r="AXS5">
            <v>0.88570000000000004</v>
          </cell>
          <cell r="AXT5">
            <v>0.60240000000000005</v>
          </cell>
        </row>
        <row r="6">
          <cell r="AXL6">
            <v>200</v>
          </cell>
          <cell r="AXM6">
            <v>0.16360000000000002</v>
          </cell>
          <cell r="AXN6">
            <v>0.1084</v>
          </cell>
          <cell r="AXO6">
            <v>0</v>
          </cell>
          <cell r="AXP6">
            <v>7.6000000000000068E-2</v>
          </cell>
          <cell r="AXQ6">
            <v>6.1599999999999988E-2</v>
          </cell>
          <cell r="AXR6">
            <v>4.9399999999999999E-2</v>
          </cell>
          <cell r="AXS6">
            <v>4.8899999999999944E-2</v>
          </cell>
          <cell r="AXT6">
            <v>7.9799999999999982E-2</v>
          </cell>
        </row>
        <row r="7">
          <cell r="AXL7">
            <v>400</v>
          </cell>
          <cell r="AXM7">
            <v>0.10659999999999997</v>
          </cell>
          <cell r="AXN7">
            <v>7.6399999999999968E-2</v>
          </cell>
          <cell r="AXO7">
            <v>0</v>
          </cell>
          <cell r="AXP7">
            <v>6.1300000000000021E-2</v>
          </cell>
          <cell r="AXQ7">
            <v>4.4499999999999984E-2</v>
          </cell>
          <cell r="AXR7">
            <v>5.800000000000001E-2</v>
          </cell>
          <cell r="AXS7">
            <v>3.0000000000000027E-2</v>
          </cell>
          <cell r="AXT7">
            <v>6.1799999999999966E-2</v>
          </cell>
        </row>
        <row r="8">
          <cell r="AXL8">
            <v>600</v>
          </cell>
          <cell r="AXM8">
            <v>8.3999999999999964E-2</v>
          </cell>
          <cell r="AXN8">
            <v>6.9699999999999984E-2</v>
          </cell>
          <cell r="AXO8">
            <v>0</v>
          </cell>
          <cell r="AXP8">
            <v>5.7799999999999963E-2</v>
          </cell>
          <cell r="AXQ8">
            <v>3.8700000000000068E-2</v>
          </cell>
          <cell r="AXR8">
            <v>6.1099999999999988E-2</v>
          </cell>
          <cell r="AXS8">
            <v>1.8399999999999972E-2</v>
          </cell>
          <cell r="AXT8">
            <v>5.9499999999999997E-2</v>
          </cell>
        </row>
        <row r="9">
          <cell r="AXL9">
            <v>800</v>
          </cell>
          <cell r="AXM9">
            <v>8.1500000000000017E-2</v>
          </cell>
          <cell r="AXN9">
            <v>7.6700000000000101E-2</v>
          </cell>
          <cell r="AXO9">
            <v>0</v>
          </cell>
          <cell r="AXP9">
            <v>5.4899999999999949E-2</v>
          </cell>
          <cell r="AXQ9">
            <v>2.7799999999999936E-2</v>
          </cell>
          <cell r="AXR9">
            <v>6.7299999999999999E-2</v>
          </cell>
          <cell r="AXS9">
            <v>1.0199999999999987E-2</v>
          </cell>
          <cell r="AXT9">
            <v>5.920000000000003E-2</v>
          </cell>
        </row>
        <row r="10">
          <cell r="AXL10">
            <v>1000</v>
          </cell>
          <cell r="AXM10">
            <v>8.3100000000000063E-2</v>
          </cell>
          <cell r="AXN10">
            <v>8.5999999999999965E-2</v>
          </cell>
          <cell r="AXO10">
            <v>0</v>
          </cell>
          <cell r="AXP10">
            <v>5.149999999999999E-2</v>
          </cell>
          <cell r="AXQ10">
            <v>1.749999999999996E-2</v>
          </cell>
          <cell r="AXR10">
            <v>7.9799999999999982E-2</v>
          </cell>
          <cell r="AXS10">
            <v>3.7000000000000366E-3</v>
          </cell>
          <cell r="AXT10">
            <v>5.1899999999999946E-2</v>
          </cell>
        </row>
        <row r="11">
          <cell r="AXL11">
            <v>1200</v>
          </cell>
          <cell r="AXM11">
            <v>9.0799999999999992E-2</v>
          </cell>
          <cell r="AXN11">
            <v>8.6199999999999943E-2</v>
          </cell>
          <cell r="AXO11">
            <v>0</v>
          </cell>
          <cell r="AXP11">
            <v>4.0500000000000091E-2</v>
          </cell>
          <cell r="AXQ11">
            <v>9.200000000000097E-3</v>
          </cell>
          <cell r="AXR11">
            <v>9.7000000000000031E-2</v>
          </cell>
          <cell r="AXS11">
            <v>2.1999999999999797E-3</v>
          </cell>
          <cell r="AXT11">
            <v>3.9200000000000013E-2</v>
          </cell>
        </row>
        <row r="12">
          <cell r="AXL12">
            <v>1400</v>
          </cell>
          <cell r="AXM12">
            <v>8.5799999999999987E-2</v>
          </cell>
          <cell r="AXN12">
            <v>6.2900000000000067E-2</v>
          </cell>
          <cell r="AXO12">
            <v>0</v>
          </cell>
          <cell r="AXP12">
            <v>2.5799999999999934E-2</v>
          </cell>
          <cell r="AXQ12">
            <v>5.1999999999999824E-3</v>
          </cell>
          <cell r="AXR12">
            <v>0.11360000000000003</v>
          </cell>
          <cell r="AXS12">
            <v>6.0000000000004494E-4</v>
          </cell>
          <cell r="AXT12">
            <v>2.7299999999999991E-2</v>
          </cell>
        </row>
        <row r="13">
          <cell r="AXL13">
            <v>1600</v>
          </cell>
          <cell r="AXM13">
            <v>5.9400000000000008E-2</v>
          </cell>
          <cell r="AXN13">
            <v>4.8599999999999977E-2</v>
          </cell>
          <cell r="AXO13">
            <v>0</v>
          </cell>
          <cell r="AXP13">
            <v>1.2600000000000056E-2</v>
          </cell>
          <cell r="AXQ13">
            <v>2.3999999999999577E-3</v>
          </cell>
          <cell r="AXR13">
            <v>0.12249999999999994</v>
          </cell>
          <cell r="AXS13">
            <v>2.9999999999996696E-4</v>
          </cell>
          <cell r="AXT13">
            <v>1.0400000000000076E-2</v>
          </cell>
        </row>
        <row r="14">
          <cell r="AXL14">
            <v>1800</v>
          </cell>
          <cell r="AXM14">
            <v>3.7100000000000022E-2</v>
          </cell>
          <cell r="AXN14">
            <v>2.3499999999999965E-2</v>
          </cell>
          <cell r="AXO14">
            <v>0</v>
          </cell>
          <cell r="AXP14">
            <v>4.5999999999999375E-3</v>
          </cell>
          <cell r="AXQ14">
            <v>7.0000000000003393E-4</v>
          </cell>
          <cell r="AXR14">
            <v>0.10599999999999998</v>
          </cell>
          <cell r="AXS14">
            <v>0</v>
          </cell>
          <cell r="AXT14">
            <v>5.7999999999999163E-3</v>
          </cell>
        </row>
        <row r="15">
          <cell r="AXL15">
            <v>2000</v>
          </cell>
          <cell r="AXM15">
            <v>1.8399999999999972E-2</v>
          </cell>
          <cell r="AXN15">
            <v>1.0600000000000054E-2</v>
          </cell>
          <cell r="AXO15">
            <v>0</v>
          </cell>
          <cell r="AXP15">
            <v>2.0999999999999908E-3</v>
          </cell>
          <cell r="AXQ15">
            <v>1.9999999999997797E-4</v>
          </cell>
          <cell r="AXR15">
            <v>8.5400000000000031E-2</v>
          </cell>
          <cell r="AXS15">
            <v>0</v>
          </cell>
          <cell r="AXT15">
            <v>1.0999999999999899E-3</v>
          </cell>
        </row>
        <row r="16">
          <cell r="AXL16">
            <v>2200</v>
          </cell>
          <cell r="AXM16">
            <v>1.1399999999999966E-2</v>
          </cell>
          <cell r="AXN16">
            <v>4.3999999999999595E-3</v>
          </cell>
          <cell r="AXO16">
            <v>0</v>
          </cell>
          <cell r="AXP16">
            <v>4.0000000000006697E-4</v>
          </cell>
          <cell r="AXQ16">
            <v>0</v>
          </cell>
          <cell r="AXR16">
            <v>5.0899999999999945E-2</v>
          </cell>
          <cell r="AXS16">
            <v>0</v>
          </cell>
          <cell r="AXT16">
            <v>1.4000000000000679E-3</v>
          </cell>
        </row>
        <row r="17">
          <cell r="AXL17">
            <v>2400</v>
          </cell>
          <cell r="AXM17">
            <v>4.4000000000000705E-3</v>
          </cell>
          <cell r="AXN17">
            <v>1.9000000000000128E-3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3.7200000000000011E-2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1.3999999999999568E-3</v>
          </cell>
          <cell r="AXN18">
            <v>9.000000000000119E-4</v>
          </cell>
          <cell r="AXO18">
            <v>0</v>
          </cell>
          <cell r="AXP18">
            <v>0</v>
          </cell>
          <cell r="AXQ18">
            <v>0</v>
          </cell>
          <cell r="AXR18">
            <v>2.3600000000000065E-2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1.4999999999999458E-3</v>
          </cell>
          <cell r="AXN19">
            <v>9.9999999999988987E-5</v>
          </cell>
          <cell r="AXO19">
            <v>0</v>
          </cell>
          <cell r="AXP19">
            <v>0</v>
          </cell>
          <cell r="AXQ19">
            <v>0</v>
          </cell>
          <cell r="AXR19">
            <v>1.4399999999999968E-2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5.0000000000005596E-4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7.8000000000000291E-3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3.3999999999999586E-3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9.9999999999988987E-5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8.0000000000002292E-4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1023</v>
          </cell>
          <cell r="F60">
            <v>880</v>
          </cell>
          <cell r="H60">
            <v>227</v>
          </cell>
          <cell r="I60">
            <v>41</v>
          </cell>
          <cell r="J60">
            <v>1589</v>
          </cell>
          <cell r="K60">
            <v>11</v>
          </cell>
          <cell r="L60">
            <v>206</v>
          </cell>
          <cell r="N60">
            <v>0.19979014306892215</v>
          </cell>
          <cell r="O60">
            <v>0.18063023509382639</v>
          </cell>
          <cell r="P60">
            <v>0</v>
          </cell>
          <cell r="Q60">
            <v>0.11994656781663073</v>
          </cell>
          <cell r="R60">
            <v>6.7125810508926062E-2</v>
          </cell>
          <cell r="S60">
            <v>0.28785962233875523</v>
          </cell>
          <cell r="T60">
            <v>2.3627406641569638E-2</v>
          </cell>
          <cell r="U60">
            <v>0.12038764293084077</v>
          </cell>
        </row>
        <row r="123">
          <cell r="O123">
            <v>0.18990000000000001</v>
          </cell>
          <cell r="P123">
            <v>0.14399999999999999</v>
          </cell>
          <cell r="R123">
            <v>4.8599999999999997E-2</v>
          </cell>
          <cell r="S123">
            <v>1.1599999999999999E-2</v>
          </cell>
          <cell r="T123">
            <v>0.55479999999999996</v>
          </cell>
          <cell r="U123">
            <v>3.0000000000000001E-3</v>
          </cell>
          <cell r="V123">
            <v>4.6699999999999998E-2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0.38554448119783336</v>
          </cell>
          <cell r="E6">
            <v>0</v>
          </cell>
          <cell r="F6">
            <v>0</v>
          </cell>
          <cell r="G6">
            <v>8.1705410759098845E-2</v>
          </cell>
          <cell r="H6">
            <v>5.3473969240549035E-2</v>
          </cell>
          <cell r="I6">
            <v>0.24501972509259304</v>
          </cell>
          <cell r="J6">
            <v>0.15494640659227202</v>
          </cell>
          <cell r="K6">
            <v>7.9310007117653847E-2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0.82110000000000005</v>
          </cell>
          <cell r="W6">
            <v>0</v>
          </cell>
          <cell r="X6">
            <v>0</v>
          </cell>
          <cell r="Y6">
            <v>6.1999999999999998E-3</v>
          </cell>
          <cell r="Z6">
            <v>3.2000000000000002E-3</v>
          </cell>
          <cell r="AA6">
            <v>0.13489999999999999</v>
          </cell>
          <cell r="AB6">
            <v>2.9000000000000001E-2</v>
          </cell>
          <cell r="AC6">
            <v>5.1999999999999998E-3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0.33594430352315652</v>
          </cell>
          <cell r="E7">
            <v>0.20631867881252358</v>
          </cell>
          <cell r="F7">
            <v>0</v>
          </cell>
          <cell r="G7">
            <v>7.5000129491414741E-2</v>
          </cell>
          <cell r="H7">
            <v>4.589928297007357E-2</v>
          </cell>
          <cell r="I7">
            <v>0.21676611800260767</v>
          </cell>
          <cell r="J7">
            <v>2.3388849737694013E-2</v>
          </cell>
          <cell r="K7">
            <v>9.6682637462529947E-2</v>
          </cell>
          <cell r="L7">
            <v>0</v>
          </cell>
          <cell r="M7">
            <v>23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0.6865</v>
          </cell>
          <cell r="W7">
            <v>0.13189999999999999</v>
          </cell>
          <cell r="X7">
            <v>0</v>
          </cell>
          <cell r="Y7">
            <v>9.9000000000000008E-3</v>
          </cell>
          <cell r="Z7">
            <v>4.1999999999999997E-3</v>
          </cell>
          <cell r="AA7">
            <v>0.14649999999999999</v>
          </cell>
          <cell r="AB7">
            <v>3.0999999999999999E-3</v>
          </cell>
          <cell r="AC7">
            <v>1.61E-2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0.22712021592698786</v>
          </cell>
          <cell r="E8">
            <v>0.15615759508270399</v>
          </cell>
          <cell r="F8">
            <v>0</v>
          </cell>
          <cell r="G8">
            <v>0.11079313470518751</v>
          </cell>
          <cell r="H8">
            <v>5.0969869011949991E-2</v>
          </cell>
          <cell r="I8">
            <v>0.29853013698313258</v>
          </cell>
          <cell r="J8">
            <v>2.2771750094435911E-2</v>
          </cell>
          <cell r="K8">
            <v>0.13365729819560215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0.24629999999999999</v>
          </cell>
          <cell r="W8">
            <v>7.7399999999999997E-2</v>
          </cell>
          <cell r="X8">
            <v>0</v>
          </cell>
          <cell r="Y8">
            <v>3.1300000000000001E-2</v>
          </cell>
          <cell r="Z8">
            <v>8.2000000000000007E-3</v>
          </cell>
          <cell r="AA8">
            <v>0.5806</v>
          </cell>
          <cell r="AB8">
            <v>4.4999999999999997E-3</v>
          </cell>
          <cell r="AC8">
            <v>4.99E-2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0.2284243187468091</v>
          </cell>
          <cell r="E9">
            <v>0.2460517010380017</v>
          </cell>
          <cell r="F9">
            <v>0</v>
          </cell>
          <cell r="G9">
            <v>0.12549528150135345</v>
          </cell>
          <cell r="H9">
            <v>5.6965822570887191E-2</v>
          </cell>
          <cell r="I9">
            <v>0.23126276631291656</v>
          </cell>
          <cell r="J9">
            <v>2.2380660090277085E-2</v>
          </cell>
          <cell r="K9">
            <v>8.9419449739754964E-2</v>
          </cell>
          <cell r="L9">
            <v>0</v>
          </cell>
          <cell r="M9">
            <v>9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0.27950000000000003</v>
          </cell>
          <cell r="W9">
            <v>0.34599999999999997</v>
          </cell>
          <cell r="X9">
            <v>0</v>
          </cell>
          <cell r="Y9">
            <v>5.1999999999999998E-2</v>
          </cell>
          <cell r="Z9">
            <v>1.14E-2</v>
          </cell>
          <cell r="AA9">
            <v>0.2802</v>
          </cell>
          <cell r="AB9">
            <v>3.7000000000000002E-3</v>
          </cell>
          <cell r="AC9">
            <v>2.41E-2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0.15550115834494566</v>
          </cell>
          <cell r="E10">
            <v>0.15104828696839373</v>
          </cell>
          <cell r="F10">
            <v>0</v>
          </cell>
          <cell r="G10">
            <v>0.12257668270697929</v>
          </cell>
          <cell r="H10">
            <v>5.6727987081515406E-2</v>
          </cell>
          <cell r="I10">
            <v>0.34343003373382497</v>
          </cell>
          <cell r="J10">
            <v>3.2203046133498517E-2</v>
          </cell>
          <cell r="K10">
            <v>0.13851280503084226</v>
          </cell>
          <cell r="L10">
            <v>0</v>
          </cell>
          <cell r="M10">
            <v>87</v>
          </cell>
          <cell r="N10">
            <v>85</v>
          </cell>
          <cell r="O10">
            <v>0</v>
          </cell>
          <cell r="P10">
            <v>20</v>
          </cell>
          <cell r="Q10">
            <v>0</v>
          </cell>
          <cell r="R10">
            <v>192</v>
          </cell>
          <cell r="S10">
            <v>0</v>
          </cell>
          <cell r="T10">
            <v>32</v>
          </cell>
          <cell r="U10">
            <v>0</v>
          </cell>
          <cell r="V10">
            <v>6.3700000000000007E-2</v>
          </cell>
          <cell r="W10">
            <v>5.6000000000000001E-2</v>
          </cell>
          <cell r="X10">
            <v>0</v>
          </cell>
          <cell r="Y10">
            <v>3.04E-2</v>
          </cell>
          <cell r="Z10">
            <v>9.2999999999999992E-3</v>
          </cell>
          <cell r="AA10">
            <v>0.7893</v>
          </cell>
          <cell r="AB10">
            <v>3.8E-3</v>
          </cell>
          <cell r="AC10">
            <v>4.53E-2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0.1220910377095093</v>
          </cell>
          <cell r="E11">
            <v>0.14275886427002915</v>
          </cell>
          <cell r="F11">
            <v>0</v>
          </cell>
          <cell r="G11">
            <v>0.13418887526884338</v>
          </cell>
          <cell r="H11">
            <v>5.9829309233741634E-2</v>
          </cell>
          <cell r="I11">
            <v>0.35565708799524498</v>
          </cell>
          <cell r="J11">
            <v>1.2083832407495098E-2</v>
          </cell>
          <cell r="K11">
            <v>0.17339099311513662</v>
          </cell>
          <cell r="L11">
            <v>0</v>
          </cell>
          <cell r="M11">
            <v>3</v>
          </cell>
          <cell r="N11">
            <v>6</v>
          </cell>
          <cell r="O11">
            <v>0</v>
          </cell>
          <cell r="P11">
            <v>5</v>
          </cell>
          <cell r="Q11">
            <v>0</v>
          </cell>
          <cell r="R11">
            <v>36</v>
          </cell>
          <cell r="S11">
            <v>0</v>
          </cell>
          <cell r="T11">
            <v>17</v>
          </cell>
          <cell r="U11">
            <v>0</v>
          </cell>
          <cell r="V11">
            <v>2.76E-2</v>
          </cell>
          <cell r="W11">
            <v>4.19E-2</v>
          </cell>
          <cell r="X11">
            <v>0</v>
          </cell>
          <cell r="Y11">
            <v>3.4000000000000002E-2</v>
          </cell>
          <cell r="Z11">
            <v>7.1000000000000004E-3</v>
          </cell>
          <cell r="AA11">
            <v>0.81020000000000003</v>
          </cell>
          <cell r="AB11">
            <v>1.1999999999999999E-3</v>
          </cell>
          <cell r="AC11">
            <v>7.6700000000000004E-2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0.1968949498217622</v>
          </cell>
          <cell r="E12">
            <v>0.13537606823154905</v>
          </cell>
          <cell r="F12">
            <v>0</v>
          </cell>
          <cell r="G12">
            <v>9.6048731766732537E-2</v>
          </cell>
          <cell r="H12">
            <v>4.4186774658385566E-2</v>
          </cell>
          <cell r="I12">
            <v>0.3918820792043255</v>
          </cell>
          <cell r="J12">
            <v>1.9741274786560698E-2</v>
          </cell>
          <cell r="K12">
            <v>0.11587012153068452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7.4700000000000003E-2</v>
          </cell>
          <cell r="W12">
            <v>2.1299999999999999E-2</v>
          </cell>
          <cell r="X12">
            <v>0</v>
          </cell>
          <cell r="Y12">
            <v>8.9999999999999993E-3</v>
          </cell>
          <cell r="Z12">
            <v>2E-3</v>
          </cell>
          <cell r="AA12">
            <v>0.87929999999999997</v>
          </cell>
          <cell r="AB12">
            <v>1.1000000000000001E-3</v>
          </cell>
          <cell r="AC12">
            <v>1.17E-2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0.1180462820746047</v>
          </cell>
          <cell r="E13">
            <v>0.18408895685343943</v>
          </cell>
          <cell r="F13">
            <v>0</v>
          </cell>
          <cell r="G13">
            <v>0.16173304318681953</v>
          </cell>
          <cell r="H13">
            <v>5.1699786339605293E-2</v>
          </cell>
          <cell r="I13">
            <v>0.31642279015711616</v>
          </cell>
          <cell r="J13">
            <v>2.907438146926471E-2</v>
          </cell>
          <cell r="K13">
            <v>0.13893475991915011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3.5499999999999997E-2</v>
          </cell>
          <cell r="W13">
            <v>0.12740000000000001</v>
          </cell>
          <cell r="X13">
            <v>0</v>
          </cell>
          <cell r="Y13">
            <v>8.4900000000000003E-2</v>
          </cell>
          <cell r="Z13">
            <v>8.0999999999999996E-3</v>
          </cell>
          <cell r="AA13">
            <v>0.68130000000000002</v>
          </cell>
          <cell r="AB13">
            <v>5.8999999999999999E-3</v>
          </cell>
          <cell r="AC13">
            <v>5.5E-2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0.12276371023274145</v>
          </cell>
          <cell r="E14">
            <v>0.14044557994613663</v>
          </cell>
          <cell r="F14">
            <v>0</v>
          </cell>
          <cell r="G14">
            <v>0.15702863455114852</v>
          </cell>
          <cell r="H14">
            <v>7.9653262443345391E-2</v>
          </cell>
          <cell r="I14">
            <v>0.27410472363118266</v>
          </cell>
          <cell r="J14">
            <v>2.6098680048371389E-2</v>
          </cell>
          <cell r="K14">
            <v>0.19990540914707403</v>
          </cell>
          <cell r="L14">
            <v>0</v>
          </cell>
          <cell r="M14">
            <v>5</v>
          </cell>
          <cell r="N14">
            <v>7</v>
          </cell>
          <cell r="O14">
            <v>0</v>
          </cell>
          <cell r="P14">
            <v>20</v>
          </cell>
          <cell r="Q14">
            <v>0</v>
          </cell>
          <cell r="R14">
            <v>34</v>
          </cell>
          <cell r="S14">
            <v>0</v>
          </cell>
          <cell r="T14">
            <v>25</v>
          </cell>
          <cell r="U14">
            <v>0</v>
          </cell>
          <cell r="V14">
            <v>5.62E-2</v>
          </cell>
          <cell r="W14">
            <v>7.6799999999999993E-2</v>
          </cell>
          <cell r="X14">
            <v>0</v>
          </cell>
          <cell r="Y14">
            <v>0.1021</v>
          </cell>
          <cell r="Z14">
            <v>2.23E-2</v>
          </cell>
          <cell r="AA14">
            <v>0.51929999999999998</v>
          </cell>
          <cell r="AB14">
            <v>6.1000000000000004E-3</v>
          </cell>
          <cell r="AC14">
            <v>0.214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9.7533015018832991E-2</v>
          </cell>
          <cell r="E15">
            <v>9.1137834579254173E-2</v>
          </cell>
          <cell r="F15">
            <v>0</v>
          </cell>
          <cell r="G15">
            <v>0.1032522813574922</v>
          </cell>
          <cell r="H15">
            <v>0.28697573527810394</v>
          </cell>
          <cell r="I15">
            <v>0.27367834810820929</v>
          </cell>
          <cell r="J15">
            <v>7.4364915867485386E-3</v>
          </cell>
          <cell r="K15">
            <v>0.13998629407135879</v>
          </cell>
          <cell r="L15">
            <v>0</v>
          </cell>
          <cell r="M15">
            <v>1</v>
          </cell>
          <cell r="N15">
            <v>0</v>
          </cell>
          <cell r="O15">
            <v>0</v>
          </cell>
          <cell r="P15">
            <v>1</v>
          </cell>
          <cell r="Q15">
            <v>34</v>
          </cell>
          <cell r="R15">
            <v>33</v>
          </cell>
          <cell r="S15">
            <v>0</v>
          </cell>
          <cell r="T15">
            <v>6</v>
          </cell>
          <cell r="U15">
            <v>0</v>
          </cell>
          <cell r="V15">
            <v>2.1999999999999999E-2</v>
          </cell>
          <cell r="W15">
            <v>1.84E-2</v>
          </cell>
          <cell r="X15">
            <v>0</v>
          </cell>
          <cell r="Y15">
            <v>2.3099999999999999E-2</v>
          </cell>
          <cell r="Z15">
            <v>0.48549999999999999</v>
          </cell>
          <cell r="AA15">
            <v>0.3947</v>
          </cell>
          <cell r="AB15">
            <v>2.7000000000000001E-3</v>
          </cell>
          <cell r="AC15">
            <v>5.1799999999999999E-2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0.21320883854155187</v>
          </cell>
          <cell r="E16">
            <v>0.22546355176486313</v>
          </cell>
          <cell r="F16">
            <v>0</v>
          </cell>
          <cell r="G16">
            <v>0.11243462690599011</v>
          </cell>
          <cell r="H16">
            <v>5.790275805515601E-2</v>
          </cell>
          <cell r="I16">
            <v>0.26504205794603847</v>
          </cell>
          <cell r="J16">
            <v>2.8996464996158294E-2</v>
          </cell>
          <cell r="K16">
            <v>9.6951701790242095E-2</v>
          </cell>
          <cell r="L16">
            <v>0</v>
          </cell>
          <cell r="M16">
            <v>32</v>
          </cell>
          <cell r="N16">
            <v>34</v>
          </cell>
          <cell r="O16">
            <v>0</v>
          </cell>
          <cell r="P16">
            <v>4</v>
          </cell>
          <cell r="Q16">
            <v>0</v>
          </cell>
          <cell r="R16">
            <v>40</v>
          </cell>
          <cell r="S16">
            <v>0</v>
          </cell>
          <cell r="T16">
            <v>1</v>
          </cell>
          <cell r="U16">
            <v>0</v>
          </cell>
          <cell r="V16">
            <v>0.22559999999999999</v>
          </cell>
          <cell r="W16">
            <v>0.26129999999999998</v>
          </cell>
          <cell r="X16">
            <v>0</v>
          </cell>
          <cell r="Y16">
            <v>4.0899999999999999E-2</v>
          </cell>
          <cell r="Z16">
            <v>1.09E-2</v>
          </cell>
          <cell r="AA16">
            <v>0.4294</v>
          </cell>
          <cell r="AB16">
            <v>3.8999999999999998E-3</v>
          </cell>
          <cell r="AC16">
            <v>2.6200000000000001E-2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0.23439105412389216</v>
          </cell>
          <cell r="E17">
            <v>0.23361868049441317</v>
          </cell>
          <cell r="F17">
            <v>0</v>
          </cell>
          <cell r="G17">
            <v>0.1178434426945614</v>
          </cell>
          <cell r="H17">
            <v>7.0402046510507896E-2</v>
          </cell>
          <cell r="I17">
            <v>0.23039289783436856</v>
          </cell>
          <cell r="J17">
            <v>1.5930466613684847E-2</v>
          </cell>
          <cell r="K17">
            <v>9.7421411728571966E-2</v>
          </cell>
          <cell r="L17">
            <v>0</v>
          </cell>
          <cell r="M17">
            <v>12</v>
          </cell>
          <cell r="N17">
            <v>12</v>
          </cell>
          <cell r="O17">
            <v>0</v>
          </cell>
          <cell r="P17">
            <v>2</v>
          </cell>
          <cell r="Q17">
            <v>0</v>
          </cell>
          <cell r="R17">
            <v>12</v>
          </cell>
          <cell r="S17">
            <v>0</v>
          </cell>
          <cell r="T17">
            <v>0</v>
          </cell>
          <cell r="U17">
            <v>0</v>
          </cell>
          <cell r="V17">
            <v>0.31119999999999998</v>
          </cell>
          <cell r="W17">
            <v>0.30459999999999998</v>
          </cell>
          <cell r="X17">
            <v>0</v>
          </cell>
          <cell r="Y17">
            <v>4.58E-2</v>
          </cell>
          <cell r="Z17">
            <v>1.61E-2</v>
          </cell>
          <cell r="AA17">
            <v>0.28470000000000001</v>
          </cell>
          <cell r="AB17">
            <v>4.1999999999999997E-3</v>
          </cell>
          <cell r="AC17">
            <v>3.0700000000000002E-2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0.30203830416929867</v>
          </cell>
          <cell r="E18">
            <v>0.19882411074813536</v>
          </cell>
          <cell r="F18">
            <v>0</v>
          </cell>
          <cell r="G18">
            <v>8.3595934181322842E-2</v>
          </cell>
          <cell r="H18">
            <v>5.1096932099129015E-2</v>
          </cell>
          <cell r="I18">
            <v>0.23392609552134203</v>
          </cell>
          <cell r="J18">
            <v>2.2915478989297182E-2</v>
          </cell>
          <cell r="K18">
            <v>0.10760314429147477</v>
          </cell>
          <cell r="L18">
            <v>0</v>
          </cell>
          <cell r="M18">
            <v>25</v>
          </cell>
          <cell r="N18">
            <v>17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2</v>
          </cell>
          <cell r="U18">
            <v>0</v>
          </cell>
          <cell r="V18">
            <v>0.56479999999999997</v>
          </cell>
          <cell r="W18">
            <v>0.14180000000000001</v>
          </cell>
          <cell r="X18">
            <v>0</v>
          </cell>
          <cell r="Y18">
            <v>1.44E-2</v>
          </cell>
          <cell r="Z18">
            <v>8.0999999999999996E-3</v>
          </cell>
          <cell r="AA18">
            <v>0.2369</v>
          </cell>
          <cell r="AB18">
            <v>4.4000000000000003E-3</v>
          </cell>
          <cell r="AC18">
            <v>2.7900000000000001E-2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0.21393855039411472</v>
          </cell>
          <cell r="E19">
            <v>0.18199827095262958</v>
          </cell>
          <cell r="F19">
            <v>0</v>
          </cell>
          <cell r="G19">
            <v>0.10554518638170905</v>
          </cell>
          <cell r="H19">
            <v>6.3885471443578298E-2</v>
          </cell>
          <cell r="I19">
            <v>0.27689370655021972</v>
          </cell>
          <cell r="J19">
            <v>1.7608725737080867E-2</v>
          </cell>
          <cell r="K19">
            <v>0.14013008854066777</v>
          </cell>
          <cell r="L19">
            <v>0</v>
          </cell>
          <cell r="M19">
            <v>65</v>
          </cell>
          <cell r="N19">
            <v>55</v>
          </cell>
          <cell r="O19">
            <v>0</v>
          </cell>
          <cell r="P19">
            <v>5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0.23419999999999999</v>
          </cell>
          <cell r="W19">
            <v>0.14169999999999999</v>
          </cell>
          <cell r="X19">
            <v>0</v>
          </cell>
          <cell r="Y19">
            <v>3.2399999999999998E-2</v>
          </cell>
          <cell r="Z19">
            <v>1.2999999999999999E-2</v>
          </cell>
          <cell r="AA19">
            <v>0.50380000000000003</v>
          </cell>
          <cell r="AB19">
            <v>3.7000000000000002E-3</v>
          </cell>
          <cell r="AC19">
            <v>6.8400000000000002E-2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0.10229485771419772</v>
          </cell>
          <cell r="E20">
            <v>0.18798263368503165</v>
          </cell>
          <cell r="F20">
            <v>0</v>
          </cell>
          <cell r="G20">
            <v>0.14213596853211974</v>
          </cell>
          <cell r="H20">
            <v>5.0022131177305945E-2</v>
          </cell>
          <cell r="I20">
            <v>0.35266989844389479</v>
          </cell>
          <cell r="J20">
            <v>2.0404863816141268E-2</v>
          </cell>
          <cell r="K20">
            <v>0.14448964663130898</v>
          </cell>
          <cell r="L20">
            <v>0</v>
          </cell>
          <cell r="M20">
            <v>0</v>
          </cell>
          <cell r="N20">
            <v>9</v>
          </cell>
          <cell r="O20">
            <v>0</v>
          </cell>
          <cell r="P20">
            <v>2</v>
          </cell>
          <cell r="Q20">
            <v>0</v>
          </cell>
          <cell r="R20">
            <v>16</v>
          </cell>
          <cell r="S20">
            <v>0</v>
          </cell>
          <cell r="T20">
            <v>2</v>
          </cell>
          <cell r="U20">
            <v>0</v>
          </cell>
          <cell r="V20">
            <v>1.9199999999999998E-2</v>
          </cell>
          <cell r="W20">
            <v>9.5399999999999999E-2</v>
          </cell>
          <cell r="X20">
            <v>0</v>
          </cell>
          <cell r="Y20">
            <v>4.0099999999999997E-2</v>
          </cell>
          <cell r="Z20">
            <v>4.8999999999999998E-3</v>
          </cell>
          <cell r="AA20">
            <v>0.7954</v>
          </cell>
          <cell r="AB20">
            <v>1.6999999999999999E-3</v>
          </cell>
          <cell r="AC20">
            <v>4.2200000000000001E-2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7.270898285423455E-2</v>
          </cell>
          <cell r="E21">
            <v>0.11798642213937639</v>
          </cell>
          <cell r="F21">
            <v>0</v>
          </cell>
          <cell r="G21">
            <v>0.11653911889979478</v>
          </cell>
          <cell r="H21">
            <v>3.8781288712481016E-2</v>
          </cell>
          <cell r="I21">
            <v>0.53159239588177121</v>
          </cell>
          <cell r="J21">
            <v>1.7745197534091192E-2</v>
          </cell>
          <cell r="K21">
            <v>0.10464659397825103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1E-3</v>
          </cell>
          <cell r="X21">
            <v>0</v>
          </cell>
          <cell r="Y21">
            <v>6.9999999999999999E-4</v>
          </cell>
          <cell r="Z21">
            <v>2.0000000000000001E-4</v>
          </cell>
          <cell r="AA21">
            <v>0.99760000000000004</v>
          </cell>
          <cell r="AB21">
            <v>1E-4</v>
          </cell>
          <cell r="AC21">
            <v>2.9999999999999997E-4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0.20484751826502062</v>
          </cell>
          <cell r="E22">
            <v>0.22141203836397305</v>
          </cell>
          <cell r="F22">
            <v>0</v>
          </cell>
          <cell r="G22">
            <v>0.1186130621577889</v>
          </cell>
          <cell r="H22">
            <v>7.4071488810954725E-2</v>
          </cell>
          <cell r="I22">
            <v>0.26758504240169251</v>
          </cell>
          <cell r="J22">
            <v>9.2881039172770571E-3</v>
          </cell>
          <cell r="K22">
            <v>0.10418274608329321</v>
          </cell>
          <cell r="L22">
            <v>0</v>
          </cell>
          <cell r="M22">
            <v>27</v>
          </cell>
          <cell r="N22">
            <v>30</v>
          </cell>
          <cell r="O22">
            <v>0</v>
          </cell>
          <cell r="P22">
            <v>4</v>
          </cell>
          <cell r="Q22">
            <v>0</v>
          </cell>
          <cell r="R22">
            <v>36</v>
          </cell>
          <cell r="S22">
            <v>0</v>
          </cell>
          <cell r="T22">
            <v>2</v>
          </cell>
          <cell r="U22">
            <v>0</v>
          </cell>
          <cell r="V22">
            <v>0.1996</v>
          </cell>
          <cell r="W22">
            <v>0.248</v>
          </cell>
          <cell r="X22">
            <v>0</v>
          </cell>
          <cell r="Y22">
            <v>4.2900000000000001E-2</v>
          </cell>
          <cell r="Z22">
            <v>1.6199999999999999E-2</v>
          </cell>
          <cell r="AA22">
            <v>0.4556</v>
          </cell>
          <cell r="AB22">
            <v>3.5000000000000001E-3</v>
          </cell>
          <cell r="AC22">
            <v>3.1399999999999997E-2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0.19699486035799912</v>
          </cell>
          <cell r="E23">
            <v>0.15245560248493853</v>
          </cell>
          <cell r="F23">
            <v>0</v>
          </cell>
          <cell r="G23">
            <v>0.11862753785454765</v>
          </cell>
          <cell r="H23">
            <v>4.7441261669924698E-2</v>
          </cell>
          <cell r="I23">
            <v>0.36004325723666836</v>
          </cell>
          <cell r="J23">
            <v>3.3373327483405053E-2</v>
          </cell>
          <cell r="K23">
            <v>9.1064152912516586E-2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0.1057</v>
          </cell>
          <cell r="W23">
            <v>4.8599999999999997E-2</v>
          </cell>
          <cell r="X23">
            <v>0</v>
          </cell>
          <cell r="Y23">
            <v>2.53E-2</v>
          </cell>
          <cell r="Z23">
            <v>6.1999999999999998E-3</v>
          </cell>
          <cell r="AA23">
            <v>0.79530000000000001</v>
          </cell>
          <cell r="AB23">
            <v>4.1999999999999997E-3</v>
          </cell>
          <cell r="AC23">
            <v>1.2800000000000001E-2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0.18033754803212504</v>
          </cell>
          <cell r="E24">
            <v>0.15791183186734492</v>
          </cell>
          <cell r="F24">
            <v>0</v>
          </cell>
          <cell r="G24">
            <v>0.13280694148923491</v>
          </cell>
          <cell r="H24">
            <v>7.2214254489083793E-2</v>
          </cell>
          <cell r="I24">
            <v>0.31201503889000826</v>
          </cell>
          <cell r="J24">
            <v>1.5329328592288543E-2</v>
          </cell>
          <cell r="K24">
            <v>0.12938505663991443</v>
          </cell>
          <cell r="L24">
            <v>0</v>
          </cell>
          <cell r="M24">
            <v>30</v>
          </cell>
          <cell r="N24">
            <v>26</v>
          </cell>
          <cell r="O24">
            <v>0</v>
          </cell>
          <cell r="P24">
            <v>8</v>
          </cell>
          <cell r="Q24">
            <v>0</v>
          </cell>
          <cell r="R24">
            <v>52</v>
          </cell>
          <cell r="S24">
            <v>0</v>
          </cell>
          <cell r="T24">
            <v>8</v>
          </cell>
          <cell r="U24">
            <v>0</v>
          </cell>
          <cell r="V24">
            <v>0.1305</v>
          </cell>
          <cell r="W24">
            <v>8.2799999999999999E-2</v>
          </cell>
          <cell r="X24">
            <v>0</v>
          </cell>
          <cell r="Y24">
            <v>5.4300000000000001E-2</v>
          </cell>
          <cell r="Z24">
            <v>1.6799999999999999E-2</v>
          </cell>
          <cell r="AA24">
            <v>0.65859999999999996</v>
          </cell>
          <cell r="AB24">
            <v>3.8E-3</v>
          </cell>
          <cell r="AC24">
            <v>5.0599999999999999E-2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0.36803183038547893</v>
          </cell>
          <cell r="E25">
            <v>0.21102303702277794</v>
          </cell>
          <cell r="F25">
            <v>0</v>
          </cell>
          <cell r="G25">
            <v>6.0831485100088949E-2</v>
          </cell>
          <cell r="H25">
            <v>4.3417217804992837E-2</v>
          </cell>
          <cell r="I25">
            <v>0.20632210421028388</v>
          </cell>
          <cell r="J25">
            <v>2.3571497611433182E-2</v>
          </cell>
          <cell r="K25">
            <v>8.6802827864944213E-2</v>
          </cell>
          <cell r="L25">
            <v>0</v>
          </cell>
          <cell r="M25">
            <v>17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0.77039999999999997</v>
          </cell>
          <cell r="W25">
            <v>0.10920000000000001</v>
          </cell>
          <cell r="X25">
            <v>0</v>
          </cell>
          <cell r="Y25">
            <v>5.1000000000000004E-3</v>
          </cell>
          <cell r="Z25">
            <v>3.8999999999999998E-3</v>
          </cell>
          <cell r="AA25">
            <v>9.7600000000000006E-2</v>
          </cell>
          <cell r="AB25">
            <v>2.7000000000000001E-3</v>
          </cell>
          <cell r="AC25">
            <v>9.9000000000000008E-3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0.26919708043846691</v>
          </cell>
          <cell r="E26">
            <v>0.23278486257605138</v>
          </cell>
          <cell r="F26">
            <v>0</v>
          </cell>
          <cell r="G26">
            <v>0.10728246367439988</v>
          </cell>
          <cell r="H26">
            <v>7.7739457671105544E-2</v>
          </cell>
          <cell r="I26">
            <v>0.19313862467982298</v>
          </cell>
          <cell r="J26">
            <v>1.737203928982364E-2</v>
          </cell>
          <cell r="K26">
            <v>0.10248547167032958</v>
          </cell>
          <cell r="L26">
            <v>0</v>
          </cell>
          <cell r="M26">
            <v>25</v>
          </cell>
          <cell r="N26">
            <v>22</v>
          </cell>
          <cell r="O26">
            <v>0</v>
          </cell>
          <cell r="P26">
            <v>2</v>
          </cell>
          <cell r="Q26">
            <v>0</v>
          </cell>
          <cell r="R26">
            <v>18</v>
          </cell>
          <cell r="S26">
            <v>0</v>
          </cell>
          <cell r="T26">
            <v>1</v>
          </cell>
          <cell r="U26">
            <v>0</v>
          </cell>
          <cell r="V26">
            <v>0.45789999999999997</v>
          </cell>
          <cell r="W26">
            <v>0.28389999999999999</v>
          </cell>
          <cell r="X26">
            <v>0</v>
          </cell>
          <cell r="Y26">
            <v>3.4599999999999999E-2</v>
          </cell>
          <cell r="Z26">
            <v>1.8700000000000001E-2</v>
          </cell>
          <cell r="AA26">
            <v>0.16250000000000001</v>
          </cell>
          <cell r="AB26">
            <v>3.8E-3</v>
          </cell>
          <cell r="AC26">
            <v>3.5299999999999998E-2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0.15859675023889977</v>
          </cell>
          <cell r="E27">
            <v>0.14736946879438612</v>
          </cell>
          <cell r="F27">
            <v>0</v>
          </cell>
          <cell r="G27">
            <v>0.15518526709848093</v>
          </cell>
          <cell r="H27">
            <v>7.6438275895411731E-2</v>
          </cell>
          <cell r="I27">
            <v>0.32631912335076851</v>
          </cell>
          <cell r="J27">
            <v>1.0755294090888596E-2</v>
          </cell>
          <cell r="K27">
            <v>0.12533582053116424</v>
          </cell>
          <cell r="L27">
            <v>0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8.2699999999999996E-2</v>
          </cell>
          <cell r="W27">
            <v>6.2300000000000001E-2</v>
          </cell>
          <cell r="X27">
            <v>0</v>
          </cell>
          <cell r="Y27">
            <v>7.5899999999999995E-2</v>
          </cell>
          <cell r="Z27">
            <v>1.66E-2</v>
          </cell>
          <cell r="AA27">
            <v>0.71340000000000003</v>
          </cell>
          <cell r="AB27">
            <v>3.3E-3</v>
          </cell>
          <cell r="AC27">
            <v>4.4200000000000003E-2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0.11928971911620173</v>
          </cell>
          <cell r="E28">
            <v>0.18927968732389669</v>
          </cell>
          <cell r="F28">
            <v>0</v>
          </cell>
          <cell r="G28">
            <v>0.12398467454389125</v>
          </cell>
          <cell r="H28">
            <v>8.1944666375264291E-2</v>
          </cell>
          <cell r="I28">
            <v>0.32898690815957399</v>
          </cell>
          <cell r="J28">
            <v>1.8036510659412839E-2</v>
          </cell>
          <cell r="K28">
            <v>0.13847783382175916</v>
          </cell>
          <cell r="L28">
            <v>0</v>
          </cell>
          <cell r="M28">
            <v>4</v>
          </cell>
          <cell r="N28">
            <v>27</v>
          </cell>
          <cell r="O28">
            <v>0</v>
          </cell>
          <cell r="P28">
            <v>5</v>
          </cell>
          <cell r="Q28">
            <v>0</v>
          </cell>
          <cell r="R28">
            <v>46</v>
          </cell>
          <cell r="S28">
            <v>0</v>
          </cell>
          <cell r="T28">
            <v>7</v>
          </cell>
          <cell r="U28">
            <v>0</v>
          </cell>
          <cell r="V28">
            <v>3.4700000000000002E-2</v>
          </cell>
          <cell r="W28">
            <v>0.12609999999999999</v>
          </cell>
          <cell r="X28">
            <v>0</v>
          </cell>
          <cell r="Y28">
            <v>0.04</v>
          </cell>
          <cell r="Z28">
            <v>1.78E-2</v>
          </cell>
          <cell r="AA28">
            <v>0.72</v>
          </cell>
          <cell r="AB28">
            <v>3.5999999999999999E-3</v>
          </cell>
          <cell r="AC28">
            <v>5.5100000000000003E-2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0.22712021592698786</v>
          </cell>
          <cell r="E29">
            <v>0.15615759508270399</v>
          </cell>
          <cell r="F29">
            <v>0</v>
          </cell>
          <cell r="G29">
            <v>0.11079313470518751</v>
          </cell>
          <cell r="H29">
            <v>5.0969869011949991E-2</v>
          </cell>
          <cell r="I29">
            <v>0.29853013698313258</v>
          </cell>
          <cell r="J29">
            <v>2.2771750094435911E-2</v>
          </cell>
          <cell r="K29">
            <v>0.13365729819560215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0.24160000000000001</v>
          </cell>
          <cell r="W29">
            <v>8.2600000000000007E-2</v>
          </cell>
          <cell r="X29">
            <v>0</v>
          </cell>
          <cell r="Y29">
            <v>3.5000000000000003E-2</v>
          </cell>
          <cell r="Z29">
            <v>1.09E-2</v>
          </cell>
          <cell r="AA29">
            <v>0.56430000000000002</v>
          </cell>
          <cell r="AB29">
            <v>6.3E-3</v>
          </cell>
          <cell r="AC29">
            <v>5.62E-2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0.19076312463145864</v>
          </cell>
          <cell r="E30">
            <v>0.1741320772072934</v>
          </cell>
          <cell r="F30">
            <v>0</v>
          </cell>
          <cell r="G30">
            <v>0.1382626486249692</v>
          </cell>
          <cell r="H30">
            <v>6.562008196986463E-2</v>
          </cell>
          <cell r="I30">
            <v>0.29739900085651194</v>
          </cell>
          <cell r="J30">
            <v>1.8200373749736293E-2</v>
          </cell>
          <cell r="K30">
            <v>0.11562269296016583</v>
          </cell>
          <cell r="L30">
            <v>0</v>
          </cell>
          <cell r="M30">
            <v>35</v>
          </cell>
          <cell r="N30">
            <v>32</v>
          </cell>
          <cell r="O30">
            <v>0</v>
          </cell>
          <cell r="P30">
            <v>10</v>
          </cell>
          <cell r="Q30">
            <v>0</v>
          </cell>
          <cell r="R30">
            <v>54</v>
          </cell>
          <cell r="S30">
            <v>0</v>
          </cell>
          <cell r="T30">
            <v>5</v>
          </cell>
          <cell r="U30">
            <v>0</v>
          </cell>
          <cell r="V30">
            <v>0.1598</v>
          </cell>
          <cell r="W30">
            <v>0.1268</v>
          </cell>
          <cell r="X30">
            <v>0</v>
          </cell>
          <cell r="Y30">
            <v>6.7599999999999993E-2</v>
          </cell>
          <cell r="Z30">
            <v>1.5299999999999999E-2</v>
          </cell>
          <cell r="AA30">
            <v>0.57469999999999999</v>
          </cell>
          <cell r="AB30">
            <v>5.1999999999999998E-3</v>
          </cell>
          <cell r="AC30">
            <v>4.6600000000000003E-2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0.21666950100597676</v>
          </cell>
          <cell r="E31">
            <v>0.14722897238653765</v>
          </cell>
          <cell r="F31">
            <v>0</v>
          </cell>
          <cell r="G31">
            <v>0.12254310323138072</v>
          </cell>
          <cell r="H31">
            <v>4.926889074364272E-2</v>
          </cell>
          <cell r="I31">
            <v>0.31481667900695554</v>
          </cell>
          <cell r="J31">
            <v>2.6364800826953107E-2</v>
          </cell>
          <cell r="K31">
            <v>0.12310805279855357</v>
          </cell>
          <cell r="L31">
            <v>0</v>
          </cell>
          <cell r="M31">
            <v>22</v>
          </cell>
          <cell r="N31">
            <v>6</v>
          </cell>
          <cell r="O31">
            <v>0</v>
          </cell>
          <cell r="P31">
            <v>3</v>
          </cell>
          <cell r="Q31">
            <v>0</v>
          </cell>
          <cell r="R31">
            <v>33</v>
          </cell>
          <cell r="S31">
            <v>0</v>
          </cell>
          <cell r="T31">
            <v>3</v>
          </cell>
          <cell r="U31">
            <v>0</v>
          </cell>
          <cell r="V31">
            <v>0.20080000000000001</v>
          </cell>
          <cell r="W31">
            <v>6.7900000000000002E-2</v>
          </cell>
          <cell r="X31">
            <v>0</v>
          </cell>
          <cell r="Y31">
            <v>4.3999999999999997E-2</v>
          </cell>
          <cell r="Z31">
            <v>9.9000000000000008E-3</v>
          </cell>
          <cell r="AA31">
            <v>0.62429999999999997</v>
          </cell>
          <cell r="AB31">
            <v>4.7999999999999996E-3</v>
          </cell>
          <cell r="AC31">
            <v>4.5199999999999997E-2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0.2869656230619767</v>
          </cell>
          <cell r="E32">
            <v>0.25899250629064174</v>
          </cell>
          <cell r="F32">
            <v>0</v>
          </cell>
          <cell r="G32">
            <v>9.1930624975318551E-2</v>
          </cell>
          <cell r="H32">
            <v>5.5268209104890061E-2</v>
          </cell>
          <cell r="I32">
            <v>0.19799804602369073</v>
          </cell>
          <cell r="J32">
            <v>1.6730317155677184E-2</v>
          </cell>
          <cell r="K32">
            <v>9.2114673387805268E-2</v>
          </cell>
          <cell r="L32">
            <v>0</v>
          </cell>
          <cell r="M32">
            <v>84</v>
          </cell>
          <cell r="N32">
            <v>76</v>
          </cell>
          <cell r="O32">
            <v>0</v>
          </cell>
          <cell r="P32">
            <v>0</v>
          </cell>
          <cell r="Q32">
            <v>0</v>
          </cell>
          <cell r="R32">
            <v>58</v>
          </cell>
          <cell r="S32">
            <v>0</v>
          </cell>
          <cell r="T32">
            <v>0</v>
          </cell>
          <cell r="U32">
            <v>0</v>
          </cell>
          <cell r="V32">
            <v>0.46429999999999999</v>
          </cell>
          <cell r="W32">
            <v>0.33169999999999999</v>
          </cell>
          <cell r="X32">
            <v>0</v>
          </cell>
          <cell r="Y32">
            <v>2.4500000000000001E-2</v>
          </cell>
          <cell r="Z32">
            <v>9.4000000000000004E-3</v>
          </cell>
          <cell r="AA32">
            <v>0.1409</v>
          </cell>
          <cell r="AB32">
            <v>4.0000000000000001E-3</v>
          </cell>
          <cell r="AC32">
            <v>2.2599999999999999E-2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0.19195784845609373</v>
          </cell>
          <cell r="E33">
            <v>0.17037536870310679</v>
          </cell>
          <cell r="F33">
            <v>0</v>
          </cell>
          <cell r="G33">
            <v>0.14770303275105601</v>
          </cell>
          <cell r="H33">
            <v>7.7569784002400055E-2</v>
          </cell>
          <cell r="I33">
            <v>0.29758378561781346</v>
          </cell>
          <cell r="J33">
            <v>2.2851802126957681E-2</v>
          </cell>
          <cell r="K33">
            <v>9.195837834257227E-2</v>
          </cell>
          <cell r="L33">
            <v>0</v>
          </cell>
          <cell r="M33">
            <v>41</v>
          </cell>
          <cell r="N33">
            <v>36</v>
          </cell>
          <cell r="O33">
            <v>0</v>
          </cell>
          <cell r="P33">
            <v>14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0.1658</v>
          </cell>
          <cell r="W33">
            <v>0.11609999999999999</v>
          </cell>
          <cell r="X33">
            <v>0</v>
          </cell>
          <cell r="Y33">
            <v>7.7799999999999994E-2</v>
          </cell>
          <cell r="Z33">
            <v>2.0400000000000001E-2</v>
          </cell>
          <cell r="AA33">
            <v>0.58199999999999996</v>
          </cell>
          <cell r="AB33">
            <v>6.4000000000000003E-3</v>
          </cell>
          <cell r="AC33">
            <v>2.81E-2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0.31058618290117979</v>
          </cell>
          <cell r="E34">
            <v>0.21783560636345434</v>
          </cell>
          <cell r="F34">
            <v>0</v>
          </cell>
          <cell r="G34">
            <v>8.6753702610918262E-2</v>
          </cell>
          <cell r="H34">
            <v>5.0774164384758742E-2</v>
          </cell>
          <cell r="I34">
            <v>0.24591282337281042</v>
          </cell>
          <cell r="J34">
            <v>2.1514362677087378E-2</v>
          </cell>
          <cell r="K34">
            <v>6.6623157689791088E-2</v>
          </cell>
          <cell r="L34">
            <v>0</v>
          </cell>
          <cell r="M34">
            <v>42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33</v>
          </cell>
          <cell r="S34">
            <v>0</v>
          </cell>
          <cell r="T34">
            <v>0</v>
          </cell>
          <cell r="U34">
            <v>0</v>
          </cell>
          <cell r="V34">
            <v>0.5333</v>
          </cell>
          <cell r="W34">
            <v>0.1719</v>
          </cell>
          <cell r="X34">
            <v>0</v>
          </cell>
          <cell r="Y34">
            <v>2.1000000000000001E-2</v>
          </cell>
          <cell r="Z34">
            <v>1.0200000000000001E-2</v>
          </cell>
          <cell r="AA34">
            <v>0.24460000000000001</v>
          </cell>
          <cell r="AB34">
            <v>5.4000000000000003E-3</v>
          </cell>
          <cell r="AC34">
            <v>1.14E-2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0.26845608150862404</v>
          </cell>
          <cell r="E35">
            <v>0.14780583133767061</v>
          </cell>
          <cell r="F35">
            <v>0</v>
          </cell>
          <cell r="G35">
            <v>0.10486759464330758</v>
          </cell>
          <cell r="H35">
            <v>4.8243851722316065E-2</v>
          </cell>
          <cell r="I35">
            <v>0.28256387435251828</v>
          </cell>
          <cell r="J35">
            <v>2.1553850467146279E-2</v>
          </cell>
          <cell r="K35">
            <v>0.12650891596841721</v>
          </cell>
          <cell r="L35">
            <v>0</v>
          </cell>
          <cell r="M35">
            <v>20</v>
          </cell>
          <cell r="N35">
            <v>5</v>
          </cell>
          <cell r="O35">
            <v>0</v>
          </cell>
          <cell r="P35">
            <v>1</v>
          </cell>
          <cell r="Q35">
            <v>0</v>
          </cell>
          <cell r="R35">
            <v>22</v>
          </cell>
          <cell r="S35">
            <v>0</v>
          </cell>
          <cell r="T35">
            <v>3</v>
          </cell>
          <cell r="U35">
            <v>0</v>
          </cell>
          <cell r="V35">
            <v>0.38319999999999999</v>
          </cell>
          <cell r="W35">
            <v>7.3099999999999998E-2</v>
          </cell>
          <cell r="X35">
            <v>0</v>
          </cell>
          <cell r="Y35">
            <v>3.5999999999999997E-2</v>
          </cell>
          <cell r="Z35">
            <v>1.0800000000000001E-2</v>
          </cell>
          <cell r="AA35">
            <v>0.43359999999999999</v>
          </cell>
          <cell r="AB35">
            <v>7.0000000000000001E-3</v>
          </cell>
          <cell r="AC35">
            <v>5.1799999999999999E-2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0.23616647700602553</v>
          </cell>
          <cell r="E36">
            <v>0.13771476370008814</v>
          </cell>
          <cell r="F36">
            <v>0</v>
          </cell>
          <cell r="G36">
            <v>0.11218768201062689</v>
          </cell>
          <cell r="H36">
            <v>4.448944718796298E-2</v>
          </cell>
          <cell r="I36">
            <v>0.30211841213211432</v>
          </cell>
          <cell r="J36">
            <v>3.1879920743574201E-2</v>
          </cell>
          <cell r="K36">
            <v>0.13544329721960799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0.26850000000000002</v>
          </cell>
          <cell r="W36">
            <v>6.7199999999999996E-2</v>
          </cell>
          <cell r="X36">
            <v>0</v>
          </cell>
          <cell r="Y36">
            <v>4.5900000000000003E-2</v>
          </cell>
          <cell r="Z36">
            <v>1.04E-2</v>
          </cell>
          <cell r="AA36">
            <v>0.53169999999999995</v>
          </cell>
          <cell r="AB36">
            <v>9.2999999999999992E-3</v>
          </cell>
          <cell r="AC36">
            <v>6.1199999999999997E-2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0.16501062030797314</v>
          </cell>
          <cell r="E37">
            <v>0.15566606021412824</v>
          </cell>
          <cell r="F37">
            <v>0</v>
          </cell>
          <cell r="G37">
            <v>0.10010350688367377</v>
          </cell>
          <cell r="H37">
            <v>4.2961367697052479E-2</v>
          </cell>
          <cell r="I37">
            <v>0.35079994925830665</v>
          </cell>
          <cell r="J37">
            <v>3.6566280133822023E-2</v>
          </cell>
          <cell r="K37">
            <v>0.14889221550504353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8.7400000000000005E-2</v>
          </cell>
          <cell r="W37">
            <v>6.8599999999999994E-2</v>
          </cell>
          <cell r="X37">
            <v>0</v>
          </cell>
          <cell r="Y37">
            <v>2.64E-2</v>
          </cell>
          <cell r="Z37">
            <v>9.4000000000000004E-3</v>
          </cell>
          <cell r="AA37">
            <v>0.72950000000000004</v>
          </cell>
          <cell r="AB37">
            <v>8.3000000000000001E-3</v>
          </cell>
          <cell r="AC37">
            <v>6.6699999999999995E-2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0.34986070116599993</v>
          </cell>
          <cell r="E38">
            <v>0.20867028103750077</v>
          </cell>
          <cell r="F38">
            <v>0</v>
          </cell>
          <cell r="G38">
            <v>6.5875762641468771E-2</v>
          </cell>
          <cell r="H38">
            <v>4.4691189782078519E-2</v>
          </cell>
          <cell r="I38">
            <v>0.21520279545060311</v>
          </cell>
          <cell r="J38">
            <v>2.3289660106039924E-2</v>
          </cell>
          <cell r="K38">
            <v>9.2409609816309093E-2</v>
          </cell>
          <cell r="L38">
            <v>0</v>
          </cell>
          <cell r="M38">
            <v>24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0.6754</v>
          </cell>
          <cell r="W38">
            <v>0.13170000000000001</v>
          </cell>
          <cell r="X38">
            <v>0</v>
          </cell>
          <cell r="Y38">
            <v>1.23E-2</v>
          </cell>
          <cell r="Z38">
            <v>8.8000000000000005E-3</v>
          </cell>
          <cell r="AA38">
            <v>0.14299999999999999</v>
          </cell>
          <cell r="AB38">
            <v>5.8999999999999999E-3</v>
          </cell>
          <cell r="AC38">
            <v>0.02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0.23976997032450356</v>
          </cell>
          <cell r="E39">
            <v>0.14008152518510769</v>
          </cell>
          <cell r="F39">
            <v>0</v>
          </cell>
          <cell r="G39">
            <v>0.10794796333415843</v>
          </cell>
          <cell r="H39">
            <v>4.2986000806047586E-2</v>
          </cell>
          <cell r="I39">
            <v>0.32007219408322574</v>
          </cell>
          <cell r="J39">
            <v>3.0004827186741259E-2</v>
          </cell>
          <cell r="K39">
            <v>0.11913751908021566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0.25309999999999999</v>
          </cell>
          <cell r="W39">
            <v>6.2100000000000002E-2</v>
          </cell>
          <cell r="X39">
            <v>0</v>
          </cell>
          <cell r="Y39">
            <v>3.5000000000000003E-2</v>
          </cell>
          <cell r="Z39">
            <v>9.4000000000000004E-3</v>
          </cell>
          <cell r="AA39">
            <v>0.58679999999999999</v>
          </cell>
          <cell r="AB39">
            <v>9.1999999999999998E-3</v>
          </cell>
          <cell r="AC39">
            <v>0.04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0.1378245125138724</v>
          </cell>
          <cell r="E40">
            <v>0.17287449359041651</v>
          </cell>
          <cell r="F40">
            <v>0</v>
          </cell>
          <cell r="G40">
            <v>0.1403953358538165</v>
          </cell>
          <cell r="H40">
            <v>8.8471174717204004E-2</v>
          </cell>
          <cell r="I40">
            <v>0.3291244850303302</v>
          </cell>
          <cell r="J40">
            <v>1.3486512728730173E-2</v>
          </cell>
          <cell r="K40">
            <v>0.11782348556563023</v>
          </cell>
          <cell r="L40">
            <v>0</v>
          </cell>
          <cell r="M40">
            <v>6</v>
          </cell>
          <cell r="N40">
            <v>23</v>
          </cell>
          <cell r="O40">
            <v>0</v>
          </cell>
          <cell r="P40">
            <v>7</v>
          </cell>
          <cell r="Q40">
            <v>0</v>
          </cell>
          <cell r="R40">
            <v>45</v>
          </cell>
          <cell r="S40">
            <v>0</v>
          </cell>
          <cell r="T40">
            <v>3</v>
          </cell>
          <cell r="U40">
            <v>0</v>
          </cell>
          <cell r="V40">
            <v>6.5199999999999994E-2</v>
          </cell>
          <cell r="W40">
            <v>0.11020000000000001</v>
          </cell>
          <cell r="X40">
            <v>0</v>
          </cell>
          <cell r="Y40">
            <v>7.0599999999999996E-2</v>
          </cell>
          <cell r="Z40">
            <v>2.6700000000000002E-2</v>
          </cell>
          <cell r="AA40">
            <v>0.66979999999999995</v>
          </cell>
          <cell r="AB40">
            <v>5.8999999999999999E-3</v>
          </cell>
          <cell r="AC40">
            <v>4.7300000000000002E-2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0.16864169525268422</v>
          </cell>
          <cell r="E41">
            <v>0.16881402793817077</v>
          </cell>
          <cell r="F41">
            <v>0</v>
          </cell>
          <cell r="G41">
            <v>0.13188970005693951</v>
          </cell>
          <cell r="H41">
            <v>4.2521659090482347E-2</v>
          </cell>
          <cell r="I41">
            <v>0.30081321569860342</v>
          </cell>
          <cell r="J41">
            <v>3.3092401896544658E-2</v>
          </cell>
          <cell r="K41">
            <v>0.15422730006657501</v>
          </cell>
          <cell r="L41">
            <v>0</v>
          </cell>
          <cell r="M41">
            <v>12</v>
          </cell>
          <cell r="N41">
            <v>12</v>
          </cell>
          <cell r="O41">
            <v>0</v>
          </cell>
          <cell r="P41">
            <v>4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0.12540000000000001</v>
          </cell>
          <cell r="W41">
            <v>0.126</v>
          </cell>
          <cell r="X41">
            <v>0</v>
          </cell>
          <cell r="Y41">
            <v>7.9100000000000004E-2</v>
          </cell>
          <cell r="Z41">
            <v>1.6500000000000001E-2</v>
          </cell>
          <cell r="AA41">
            <v>0.52480000000000004</v>
          </cell>
          <cell r="AB41">
            <v>1.4999999999999999E-2</v>
          </cell>
          <cell r="AC41">
            <v>0.1052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0.30815504755161183</v>
          </cell>
          <cell r="E42">
            <v>0.15417940109829104</v>
          </cell>
          <cell r="F42">
            <v>0</v>
          </cell>
          <cell r="G42">
            <v>0.11107077568795162</v>
          </cell>
          <cell r="H42">
            <v>3.979665812471371E-2</v>
          </cell>
          <cell r="I42">
            <v>0.25273365890247768</v>
          </cell>
          <cell r="J42">
            <v>2.364326313005197E-2</v>
          </cell>
          <cell r="K42">
            <v>0.11042119550490218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0.51029999999999998</v>
          </cell>
          <cell r="W42">
            <v>8.4400000000000003E-2</v>
          </cell>
          <cell r="X42">
            <v>0</v>
          </cell>
          <cell r="Y42">
            <v>4.6800000000000001E-2</v>
          </cell>
          <cell r="Z42">
            <v>1.38E-2</v>
          </cell>
          <cell r="AA42">
            <v>0.28389999999999999</v>
          </cell>
          <cell r="AB42">
            <v>9.5999999999999992E-3</v>
          </cell>
          <cell r="AC42">
            <v>4.4600000000000001E-2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0.23840657558706688</v>
          </cell>
          <cell r="E43">
            <v>0.18152976038511223</v>
          </cell>
          <cell r="F43">
            <v>0</v>
          </cell>
          <cell r="G43">
            <v>0.10691044574075789</v>
          </cell>
          <cell r="H43">
            <v>4.6191308379330338E-2</v>
          </cell>
          <cell r="I43">
            <v>0.28450389040439555</v>
          </cell>
          <cell r="J43">
            <v>2.3591806645232929E-2</v>
          </cell>
          <cell r="K43">
            <v>0.11886621285810431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36</v>
          </cell>
          <cell r="S43">
            <v>0</v>
          </cell>
          <cell r="T43">
            <v>4</v>
          </cell>
          <cell r="U43">
            <v>0</v>
          </cell>
          <cell r="V43">
            <v>0.2823</v>
          </cell>
          <cell r="W43">
            <v>0.13639999999999999</v>
          </cell>
          <cell r="X43">
            <v>0</v>
          </cell>
          <cell r="Y43">
            <v>4.5999999999999999E-2</v>
          </cell>
          <cell r="Z43">
            <v>1.72E-2</v>
          </cell>
          <cell r="AA43">
            <v>0.44059999999999999</v>
          </cell>
          <cell r="AB43">
            <v>1.2999999999999999E-2</v>
          </cell>
          <cell r="AC43">
            <v>5.7000000000000002E-2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0.17972490792847579</v>
          </cell>
          <cell r="E44">
            <v>0.24155351296321628</v>
          </cell>
          <cell r="F44">
            <v>0</v>
          </cell>
          <cell r="G44">
            <v>0.10537815416021071</v>
          </cell>
          <cell r="H44">
            <v>6.2940102361310007E-2</v>
          </cell>
          <cell r="I44">
            <v>0.27316706052562217</v>
          </cell>
          <cell r="J44">
            <v>1.7955894276391451E-2</v>
          </cell>
          <cell r="K44">
            <v>0.11928036778477347</v>
          </cell>
          <cell r="L44">
            <v>0</v>
          </cell>
          <cell r="M44">
            <v>66</v>
          </cell>
          <cell r="N44">
            <v>89</v>
          </cell>
          <cell r="O44">
            <v>0</v>
          </cell>
          <cell r="P44">
            <v>6</v>
          </cell>
          <cell r="Q44">
            <v>0</v>
          </cell>
          <cell r="R44">
            <v>101</v>
          </cell>
          <cell r="S44">
            <v>0</v>
          </cell>
          <cell r="T44">
            <v>12</v>
          </cell>
          <cell r="U44">
            <v>0</v>
          </cell>
          <cell r="V44">
            <v>0.14549999999999999</v>
          </cell>
          <cell r="W44">
            <v>0.29430000000000001</v>
          </cell>
          <cell r="X44">
            <v>0</v>
          </cell>
          <cell r="Y44">
            <v>5.0099999999999999E-2</v>
          </cell>
          <cell r="Z44">
            <v>2.7E-2</v>
          </cell>
          <cell r="AA44">
            <v>0.40129999999999999</v>
          </cell>
          <cell r="AB44">
            <v>1.04E-2</v>
          </cell>
          <cell r="AC44">
            <v>6.3899999999999998E-2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0.20419343287281458</v>
          </cell>
          <cell r="E45">
            <v>0.18160201665825901</v>
          </cell>
          <cell r="F45">
            <v>0</v>
          </cell>
          <cell r="G45">
            <v>0.13776118152361294</v>
          </cell>
          <cell r="H45">
            <v>6.6371709258486483E-2</v>
          </cell>
          <cell r="I45">
            <v>0.28964761615478635</v>
          </cell>
          <cell r="J45">
            <v>1.4126473153837882E-2</v>
          </cell>
          <cell r="K45">
            <v>0.10629757037820287</v>
          </cell>
          <cell r="L45">
            <v>0</v>
          </cell>
          <cell r="M45">
            <v>51</v>
          </cell>
          <cell r="N45">
            <v>45</v>
          </cell>
          <cell r="O45">
            <v>0</v>
          </cell>
          <cell r="P45">
            <v>14</v>
          </cell>
          <cell r="Q45">
            <v>0</v>
          </cell>
          <cell r="R45">
            <v>72</v>
          </cell>
          <cell r="S45">
            <v>0</v>
          </cell>
          <cell r="T45">
            <v>4</v>
          </cell>
          <cell r="U45">
            <v>0</v>
          </cell>
          <cell r="V45">
            <v>0.19839999999999999</v>
          </cell>
          <cell r="W45">
            <v>0.1464</v>
          </cell>
          <cell r="X45">
            <v>0</v>
          </cell>
          <cell r="Y45">
            <v>8.4000000000000005E-2</v>
          </cell>
          <cell r="Z45">
            <v>2.7799999999999998E-2</v>
          </cell>
          <cell r="AA45">
            <v>0.4758</v>
          </cell>
          <cell r="AB45">
            <v>1.14E-2</v>
          </cell>
          <cell r="AC45">
            <v>5.0500000000000003E-2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0.1548308641726247</v>
          </cell>
          <cell r="E46">
            <v>0.17282753462323983</v>
          </cell>
          <cell r="F46">
            <v>0</v>
          </cell>
          <cell r="G46">
            <v>0.13511133550737278</v>
          </cell>
          <cell r="H46">
            <v>4.4357146228678035E-2</v>
          </cell>
          <cell r="I46">
            <v>0.30300125961246804</v>
          </cell>
          <cell r="J46">
            <v>3.3138549040918806E-2</v>
          </cell>
          <cell r="K46">
            <v>0.15673331081469777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0.1036</v>
          </cell>
          <cell r="W46">
            <v>0.12970000000000001</v>
          </cell>
          <cell r="X46">
            <v>0</v>
          </cell>
          <cell r="Y46">
            <v>7.8299999999999995E-2</v>
          </cell>
          <cell r="Z46">
            <v>1.9400000000000001E-2</v>
          </cell>
          <cell r="AA46">
            <v>0.53369999999999995</v>
          </cell>
          <cell r="AB46">
            <v>1.47E-2</v>
          </cell>
          <cell r="AC46">
            <v>0.1125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0.22712021592698786</v>
          </cell>
          <cell r="E47">
            <v>0.15615759508270399</v>
          </cell>
          <cell r="F47">
            <v>0</v>
          </cell>
          <cell r="G47">
            <v>0.11079313470518751</v>
          </cell>
          <cell r="H47">
            <v>5.0969869011949991E-2</v>
          </cell>
          <cell r="I47">
            <v>0.29853013698313258</v>
          </cell>
          <cell r="J47">
            <v>2.2771750094435911E-2</v>
          </cell>
          <cell r="K47">
            <v>0.13365729819560215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0.246</v>
          </cell>
          <cell r="W47">
            <v>0.10150000000000001</v>
          </cell>
          <cell r="X47">
            <v>0</v>
          </cell>
          <cell r="Y47">
            <v>5.3800000000000001E-2</v>
          </cell>
          <cell r="Z47">
            <v>2.1000000000000001E-2</v>
          </cell>
          <cell r="AA47">
            <v>0.4844</v>
          </cell>
          <cell r="AB47">
            <v>1.21E-2</v>
          </cell>
          <cell r="AC47">
            <v>7.4099999999999999E-2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0.15134714266613886</v>
          </cell>
          <cell r="E48">
            <v>0.14040499183928262</v>
          </cell>
          <cell r="F48">
            <v>0</v>
          </cell>
          <cell r="G48">
            <v>0.1525836260962935</v>
          </cell>
          <cell r="H48">
            <v>7.4683794453305613E-2</v>
          </cell>
          <cell r="I48">
            <v>0.33860116161290155</v>
          </cell>
          <cell r="J48">
            <v>1.1304700754128087E-2</v>
          </cell>
          <cell r="K48">
            <v>0.13107458257794991</v>
          </cell>
          <cell r="L48">
            <v>0</v>
          </cell>
          <cell r="M48">
            <v>8</v>
          </cell>
          <cell r="N48">
            <v>3</v>
          </cell>
          <cell r="O48">
            <v>0</v>
          </cell>
          <cell r="P48">
            <v>8</v>
          </cell>
          <cell r="Q48">
            <v>0</v>
          </cell>
          <cell r="R48">
            <v>18</v>
          </cell>
          <cell r="S48">
            <v>0</v>
          </cell>
          <cell r="T48">
            <v>2</v>
          </cell>
          <cell r="U48">
            <v>0</v>
          </cell>
          <cell r="V48">
            <v>8.8300000000000003E-2</v>
          </cell>
          <cell r="W48">
            <v>7.3200000000000001E-2</v>
          </cell>
          <cell r="X48">
            <v>0</v>
          </cell>
          <cell r="Y48">
            <v>9.1600000000000001E-2</v>
          </cell>
          <cell r="Z48">
            <v>2.5600000000000001E-2</v>
          </cell>
          <cell r="AA48">
            <v>0.64180000000000004</v>
          </cell>
          <cell r="AB48">
            <v>7.9000000000000008E-3</v>
          </cell>
          <cell r="AC48">
            <v>6.3799999999999996E-2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0.16848524714950724</v>
          </cell>
          <cell r="E49">
            <v>0.14411150559471922</v>
          </cell>
          <cell r="F49">
            <v>0</v>
          </cell>
          <cell r="G49">
            <v>0.19711320935705856</v>
          </cell>
          <cell r="H49">
            <v>7.0151533855157891E-2</v>
          </cell>
          <cell r="I49">
            <v>0.28297155165650606</v>
          </cell>
          <cell r="J49">
            <v>1.1386443135872053E-2</v>
          </cell>
          <cell r="K49">
            <v>0.12578050925117892</v>
          </cell>
          <cell r="L49">
            <v>0</v>
          </cell>
          <cell r="M49">
            <v>18</v>
          </cell>
          <cell r="N49">
            <v>7</v>
          </cell>
          <cell r="O49">
            <v>0</v>
          </cell>
          <cell r="P49">
            <v>22</v>
          </cell>
          <cell r="Q49">
            <v>0</v>
          </cell>
          <cell r="R49">
            <v>31</v>
          </cell>
          <cell r="S49">
            <v>0</v>
          </cell>
          <cell r="T49">
            <v>4</v>
          </cell>
          <cell r="U49">
            <v>0</v>
          </cell>
          <cell r="V49">
            <v>0.1361</v>
          </cell>
          <cell r="W49">
            <v>9.35E-2</v>
          </cell>
          <cell r="X49">
            <v>0</v>
          </cell>
          <cell r="Y49">
            <v>0.19059999999999999</v>
          </cell>
          <cell r="Z49">
            <v>3.0499999999999999E-2</v>
          </cell>
          <cell r="AA49">
            <v>0.45529999999999998</v>
          </cell>
          <cell r="AB49">
            <v>1.01E-2</v>
          </cell>
          <cell r="AC49">
            <v>7.3899999999999993E-2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0.15921646948054574</v>
          </cell>
          <cell r="E50">
            <v>0.14462701609812392</v>
          </cell>
          <cell r="F50">
            <v>0</v>
          </cell>
          <cell r="G50">
            <v>0.15243076207922529</v>
          </cell>
          <cell r="H50">
            <v>7.4284839856977591E-2</v>
          </cell>
          <cell r="I50">
            <v>0.32990096323014878</v>
          </cell>
          <cell r="J50">
            <v>1.1285812137003646E-2</v>
          </cell>
          <cell r="K50">
            <v>0.12825413711797509</v>
          </cell>
          <cell r="L50">
            <v>0</v>
          </cell>
          <cell r="M50">
            <v>6</v>
          </cell>
          <cell r="N50">
            <v>2</v>
          </cell>
          <cell r="O50">
            <v>0</v>
          </cell>
          <cell r="P50">
            <v>6</v>
          </cell>
          <cell r="Q50">
            <v>0</v>
          </cell>
          <cell r="R50">
            <v>13</v>
          </cell>
          <cell r="S50">
            <v>0</v>
          </cell>
          <cell r="T50">
            <v>2</v>
          </cell>
          <cell r="U50">
            <v>0</v>
          </cell>
          <cell r="V50">
            <v>0.1051</v>
          </cell>
          <cell r="W50">
            <v>8.6499999999999994E-2</v>
          </cell>
          <cell r="X50">
            <v>0</v>
          </cell>
          <cell r="Y50">
            <v>9.5600000000000004E-2</v>
          </cell>
          <cell r="Z50">
            <v>2.9499999999999998E-2</v>
          </cell>
          <cell r="AA50">
            <v>0.59389999999999998</v>
          </cell>
          <cell r="AB50">
            <v>1.06E-2</v>
          </cell>
          <cell r="AC50">
            <v>7.1999999999999995E-2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0.27144943740131988</v>
          </cell>
          <cell r="E51">
            <v>0.19832588416330837</v>
          </cell>
          <cell r="F51">
            <v>0</v>
          </cell>
          <cell r="G51">
            <v>0.10003930090973397</v>
          </cell>
          <cell r="H51">
            <v>5.9160454592762451E-2</v>
          </cell>
          <cell r="I51">
            <v>0.30269270625013689</v>
          </cell>
          <cell r="J51">
            <v>2.2235172663824531E-2</v>
          </cell>
          <cell r="K51">
            <v>4.6097044018914062E-2</v>
          </cell>
          <cell r="L51">
            <v>0</v>
          </cell>
          <cell r="M51">
            <v>10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0.33260000000000001</v>
          </cell>
          <cell r="W51">
            <v>0.14729999999999999</v>
          </cell>
          <cell r="X51">
            <v>0</v>
          </cell>
          <cell r="Y51">
            <v>3.8800000000000001E-2</v>
          </cell>
          <cell r="Z51">
            <v>2.1899999999999999E-2</v>
          </cell>
          <cell r="AA51">
            <v>0.42349999999999999</v>
          </cell>
          <cell r="AB51">
            <v>1.1900000000000001E-2</v>
          </cell>
          <cell r="AC51">
            <v>1.7299999999999999E-2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0.22444804008457422</v>
          </cell>
          <cell r="E52">
            <v>0.19366802417955412</v>
          </cell>
          <cell r="F52">
            <v>0</v>
          </cell>
          <cell r="G52">
            <v>9.1654619181688324E-2</v>
          </cell>
          <cell r="H52">
            <v>5.4604286623482851E-2</v>
          </cell>
          <cell r="I52">
            <v>0.29920347696190669</v>
          </cell>
          <cell r="J52">
            <v>2.2601993292560813E-2</v>
          </cell>
          <cell r="K52">
            <v>0.11381955967623304</v>
          </cell>
          <cell r="L52">
            <v>0</v>
          </cell>
          <cell r="M52">
            <v>16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2</v>
          </cell>
          <cell r="U52">
            <v>0</v>
          </cell>
          <cell r="V52">
            <v>0.2344</v>
          </cell>
          <cell r="W52">
            <v>0.16550000000000001</v>
          </cell>
          <cell r="X52">
            <v>0</v>
          </cell>
          <cell r="Y52">
            <v>4.1200000000000001E-2</v>
          </cell>
          <cell r="Z52">
            <v>2.2499999999999999E-2</v>
          </cell>
          <cell r="AA52">
            <v>0.45610000000000001</v>
          </cell>
          <cell r="AB52">
            <v>1.38E-2</v>
          </cell>
          <cell r="AC52">
            <v>5.8400000000000001E-2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0.19662007737728954</v>
          </cell>
          <cell r="E53">
            <v>0.14624170495099234</v>
          </cell>
          <cell r="F53">
            <v>0</v>
          </cell>
          <cell r="G53">
            <v>0.11603697329962985</v>
          </cell>
          <cell r="H53">
            <v>4.5334398778440498E-2</v>
          </cell>
          <cell r="I53">
            <v>0.32280547215859884</v>
          </cell>
          <cell r="J53">
            <v>3.3634696007290604E-2</v>
          </cell>
          <cell r="K53">
            <v>0.13932667742775834</v>
          </cell>
          <cell r="L53">
            <v>0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30</v>
          </cell>
          <cell r="S53">
            <v>0</v>
          </cell>
          <cell r="T53">
            <v>5</v>
          </cell>
          <cell r="U53">
            <v>0</v>
          </cell>
          <cell r="V53">
            <v>0.1615</v>
          </cell>
          <cell r="W53">
            <v>8.7800000000000003E-2</v>
          </cell>
          <cell r="X53">
            <v>0</v>
          </cell>
          <cell r="Y53">
            <v>6.3100000000000003E-2</v>
          </cell>
          <cell r="Z53">
            <v>2.2599999999999999E-2</v>
          </cell>
          <cell r="AA53">
            <v>0.55679999999999996</v>
          </cell>
          <cell r="AB53">
            <v>1.61E-2</v>
          </cell>
          <cell r="AC53">
            <v>8.3599999999999994E-2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0.35835337354861829</v>
          </cell>
          <cell r="E54">
            <v>0.20102716517985444</v>
          </cell>
          <cell r="F54">
            <v>0</v>
          </cell>
          <cell r="G54">
            <v>5.3277613736915426E-2</v>
          </cell>
          <cell r="H54">
            <v>3.9826150445257232E-2</v>
          </cell>
          <cell r="I54">
            <v>0.22908128131557198</v>
          </cell>
          <cell r="J54">
            <v>2.388675465264227E-2</v>
          </cell>
          <cell r="K54">
            <v>9.4547661121140422E-2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0.59430000000000005</v>
          </cell>
          <cell r="W54">
            <v>0.1346</v>
          </cell>
          <cell r="X54">
            <v>0</v>
          </cell>
          <cell r="Y54">
            <v>1.8100000000000002E-2</v>
          </cell>
          <cell r="Z54">
            <v>1.4500000000000001E-2</v>
          </cell>
          <cell r="AA54">
            <v>0.18279999999999999</v>
          </cell>
          <cell r="AB54">
            <v>1.1900000000000001E-2</v>
          </cell>
          <cell r="AC54">
            <v>3.5700000000000003E-2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0.18494497060821999</v>
          </cell>
          <cell r="E55">
            <v>0.16062000004938987</v>
          </cell>
          <cell r="F55">
            <v>0</v>
          </cell>
          <cell r="G55">
            <v>0.12367203369582122</v>
          </cell>
          <cell r="H55">
            <v>4.9553037222600016E-2</v>
          </cell>
          <cell r="I55">
            <v>0.31079519257227561</v>
          </cell>
          <cell r="J55">
            <v>3.417217001826528E-2</v>
          </cell>
          <cell r="K55">
            <v>0.13624259583342793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0.15379999999999999</v>
          </cell>
          <cell r="W55">
            <v>0.1192</v>
          </cell>
          <cell r="X55">
            <v>0</v>
          </cell>
          <cell r="Y55">
            <v>7.2800000000000004E-2</v>
          </cell>
          <cell r="Z55">
            <v>2.6499999999999999E-2</v>
          </cell>
          <cell r="AA55">
            <v>0.50560000000000005</v>
          </cell>
          <cell r="AB55">
            <v>2.0899999999999998E-2</v>
          </cell>
          <cell r="AC55">
            <v>8.8700000000000001E-2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0.16837888966134285</v>
          </cell>
          <cell r="E56">
            <v>0.21904238104189236</v>
          </cell>
          <cell r="F56">
            <v>0</v>
          </cell>
          <cell r="G56">
            <v>0.12490476792435394</v>
          </cell>
          <cell r="H56">
            <v>4.4856357519498312E-2</v>
          </cell>
          <cell r="I56">
            <v>0.30488559361731954</v>
          </cell>
          <cell r="J56">
            <v>2.2698925785128131E-2</v>
          </cell>
          <cell r="K56">
            <v>0.11523308445046483</v>
          </cell>
          <cell r="L56">
            <v>0</v>
          </cell>
          <cell r="M56">
            <v>28</v>
          </cell>
          <cell r="N56">
            <v>36</v>
          </cell>
          <cell r="O56">
            <v>0</v>
          </cell>
          <cell r="P56">
            <v>7</v>
          </cell>
          <cell r="Q56">
            <v>0</v>
          </cell>
          <cell r="R56">
            <v>50</v>
          </cell>
          <cell r="S56">
            <v>0</v>
          </cell>
          <cell r="T56">
            <v>5</v>
          </cell>
          <cell r="U56">
            <v>0</v>
          </cell>
          <cell r="V56">
            <v>0.1246</v>
          </cell>
          <cell r="W56">
            <v>0.21690000000000001</v>
          </cell>
          <cell r="X56">
            <v>0</v>
          </cell>
          <cell r="Y56">
            <v>7.3999999999999996E-2</v>
          </cell>
          <cell r="Z56">
            <v>2.3E-2</v>
          </cell>
          <cell r="AA56">
            <v>0.46929999999999999</v>
          </cell>
          <cell r="AB56">
            <v>1.67E-2</v>
          </cell>
          <cell r="AC56">
            <v>6.3200000000000006E-2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0.16746734278941183</v>
          </cell>
          <cell r="E57">
            <v>0.15423373443969426</v>
          </cell>
          <cell r="F57">
            <v>0</v>
          </cell>
          <cell r="G57">
            <v>0.11079210365823067</v>
          </cell>
          <cell r="H57">
            <v>4.7494016148618333E-2</v>
          </cell>
          <cell r="I57">
            <v>0.36813325346517772</v>
          </cell>
          <cell r="J57">
            <v>3.0452350283023621E-2</v>
          </cell>
          <cell r="K57">
            <v>0.12142719921584356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2</v>
          </cell>
          <cell r="U57">
            <v>0</v>
          </cell>
          <cell r="V57">
            <v>0.1027</v>
          </cell>
          <cell r="W57">
            <v>8.7300000000000003E-2</v>
          </cell>
          <cell r="X57">
            <v>0</v>
          </cell>
          <cell r="Y57">
            <v>4.7199999999999999E-2</v>
          </cell>
          <cell r="Z57">
            <v>1.95E-2</v>
          </cell>
          <cell r="AA57">
            <v>0.66520000000000001</v>
          </cell>
          <cell r="AB57">
            <v>1.37E-2</v>
          </cell>
          <cell r="AC57">
            <v>5.7000000000000002E-2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0.15622827898829275</v>
          </cell>
          <cell r="E58">
            <v>0.14581149404350174</v>
          </cell>
          <cell r="F58">
            <v>0</v>
          </cell>
          <cell r="G58">
            <v>0.1546761153496603</v>
          </cell>
          <cell r="H58">
            <v>7.603426813299087E-2</v>
          </cell>
          <cell r="I58">
            <v>0.3273593584763167</v>
          </cell>
          <cell r="J58">
            <v>1.0989370756074665E-2</v>
          </cell>
          <cell r="K58">
            <v>0.128901114253163</v>
          </cell>
          <cell r="L58">
            <v>0</v>
          </cell>
          <cell r="M58">
            <v>3</v>
          </cell>
          <cell r="N58">
            <v>1</v>
          </cell>
          <cell r="O58">
            <v>0</v>
          </cell>
          <cell r="P58">
            <v>3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0.106</v>
          </cell>
          <cell r="W58">
            <v>9.3299999999999994E-2</v>
          </cell>
          <cell r="X58">
            <v>0</v>
          </cell>
          <cell r="Y58">
            <v>0.1067</v>
          </cell>
          <cell r="Z58">
            <v>3.3799999999999997E-2</v>
          </cell>
          <cell r="AA58">
            <v>0.55489999999999995</v>
          </cell>
          <cell r="AB58">
            <v>1.2200000000000001E-2</v>
          </cell>
          <cell r="AC58">
            <v>8.1600000000000006E-2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0.22712021592698786</v>
          </cell>
          <cell r="E59">
            <v>0.15615759508270399</v>
          </cell>
          <cell r="F59">
            <v>0</v>
          </cell>
          <cell r="G59">
            <v>0.11079313470518751</v>
          </cell>
          <cell r="H59">
            <v>5.0969869011949991E-2</v>
          </cell>
          <cell r="I59">
            <v>0.29853013698313258</v>
          </cell>
          <cell r="J59">
            <v>2.2771750094435911E-2</v>
          </cell>
          <cell r="K59">
            <v>0.13365729819560215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0.24049999999999999</v>
          </cell>
          <cell r="W59">
            <v>0.1125</v>
          </cell>
          <cell r="X59">
            <v>0</v>
          </cell>
          <cell r="Y59">
            <v>6.1699999999999998E-2</v>
          </cell>
          <cell r="Z59">
            <v>2.87E-2</v>
          </cell>
          <cell r="AA59">
            <v>0.44359999999999999</v>
          </cell>
          <cell r="AB59">
            <v>1.84E-2</v>
          </cell>
          <cell r="AC59">
            <v>8.3799999999999999E-2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0.19979014306892215</v>
          </cell>
          <cell r="E60">
            <v>0.18063023509382639</v>
          </cell>
          <cell r="F60">
            <v>0</v>
          </cell>
          <cell r="G60">
            <v>0.11994656781663073</v>
          </cell>
          <cell r="H60">
            <v>6.7125810508926062E-2</v>
          </cell>
          <cell r="I60">
            <v>0.28785962233875523</v>
          </cell>
          <cell r="J60">
            <v>2.3627406641569638E-2</v>
          </cell>
          <cell r="K60">
            <v>0.12038764293084077</v>
          </cell>
          <cell r="L60">
            <v>0</v>
          </cell>
          <cell r="M60">
            <v>1023</v>
          </cell>
          <cell r="N60">
            <v>880</v>
          </cell>
          <cell r="O60">
            <v>0</v>
          </cell>
          <cell r="P60">
            <v>227</v>
          </cell>
          <cell r="Q60">
            <v>41</v>
          </cell>
          <cell r="R60">
            <v>1589</v>
          </cell>
          <cell r="S60">
            <v>11</v>
          </cell>
          <cell r="T60">
            <v>206</v>
          </cell>
          <cell r="U60">
            <v>0</v>
          </cell>
          <cell r="V60">
            <v>0.18990000000000001</v>
          </cell>
          <cell r="W60">
            <v>0.14399999999999999</v>
          </cell>
          <cell r="X60">
            <v>0</v>
          </cell>
          <cell r="Y60">
            <v>4.8599999999999997E-2</v>
          </cell>
          <cell r="Z60">
            <v>1.1599999999999999E-2</v>
          </cell>
          <cell r="AA60">
            <v>0.55479999999999996</v>
          </cell>
          <cell r="AB60">
            <v>3.0000000000000001E-3</v>
          </cell>
          <cell r="AC60">
            <v>4.6699999999999998E-2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33.6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20.6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7.5</v>
          </cell>
          <cell r="AD2" t="str">
            <v>Klobuchar</v>
          </cell>
          <cell r="AE2">
            <v>4.5999999999999996</v>
          </cell>
          <cell r="AF2" t="str">
            <v>Steyer</v>
          </cell>
          <cell r="AG2">
            <v>2.2999999999999998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30.2</v>
          </cell>
          <cell r="V3" t="str">
            <v>Biden</v>
          </cell>
          <cell r="W3">
            <v>23.6</v>
          </cell>
          <cell r="X3" t="str">
            <v>Bloomberg</v>
          </cell>
          <cell r="Y3">
            <v>13.8</v>
          </cell>
          <cell r="Z3" t="str">
            <v>Warren</v>
          </cell>
          <cell r="AA3">
            <v>13.5</v>
          </cell>
          <cell r="AB3" t="str">
            <v>Buttigieg</v>
          </cell>
          <cell r="AC3">
            <v>11.2</v>
          </cell>
          <cell r="AD3" t="str">
            <v>Klobuchar</v>
          </cell>
          <cell r="AE3">
            <v>4.4000000000000004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22.7</v>
          </cell>
          <cell r="X4" t="str">
            <v>Bloomberg</v>
          </cell>
          <cell r="Y4">
            <v>15.6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11.1</v>
          </cell>
          <cell r="AD4" t="str">
            <v>Klobuchar</v>
          </cell>
          <cell r="AE4">
            <v>5.0999999999999996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31.5</v>
          </cell>
          <cell r="V5" t="str">
            <v>Biden</v>
          </cell>
          <cell r="W5">
            <v>21.7</v>
          </cell>
          <cell r="X5" t="str">
            <v>Bloomberg</v>
          </cell>
          <cell r="Y5">
            <v>14.7</v>
          </cell>
          <cell r="Z5" t="str">
            <v>Warren</v>
          </cell>
          <cell r="AA5">
            <v>12.3</v>
          </cell>
          <cell r="AB5" t="str">
            <v>Buttigieg</v>
          </cell>
          <cell r="AC5">
            <v>12.3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24.6</v>
          </cell>
          <cell r="V6" t="str">
            <v>Sanders</v>
          </cell>
          <cell r="W6">
            <v>23.1</v>
          </cell>
          <cell r="X6" t="str">
            <v>Biden</v>
          </cell>
          <cell r="Y6">
            <v>22.8</v>
          </cell>
          <cell r="Z6" t="str">
            <v>Buttigieg</v>
          </cell>
          <cell r="AA6">
            <v>12.5</v>
          </cell>
          <cell r="AB6" t="str">
            <v>Warren</v>
          </cell>
          <cell r="AC6">
            <v>8.9</v>
          </cell>
          <cell r="AD6" t="str">
            <v>Klobuchar</v>
          </cell>
          <cell r="AE6">
            <v>5.7</v>
          </cell>
          <cell r="AF6" t="str">
            <v>Steyer</v>
          </cell>
          <cell r="AG6">
            <v>2.2000000000000002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34.299999999999997</v>
          </cell>
          <cell r="V7" t="str">
            <v>Biden</v>
          </cell>
          <cell r="W7">
            <v>15.6</v>
          </cell>
          <cell r="X7" t="str">
            <v>Bloomberg</v>
          </cell>
          <cell r="Y7">
            <v>15.1</v>
          </cell>
          <cell r="Z7" t="str">
            <v>Warren</v>
          </cell>
          <cell r="AA7">
            <v>13.9</v>
          </cell>
          <cell r="AB7" t="str">
            <v>Buttigieg</v>
          </cell>
          <cell r="AC7">
            <v>12.3</v>
          </cell>
          <cell r="AD7" t="str">
            <v>Klobuchar</v>
          </cell>
          <cell r="AE7">
            <v>5.7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35.6</v>
          </cell>
          <cell r="V8" t="str">
            <v>Warren</v>
          </cell>
          <cell r="W8">
            <v>17.3</v>
          </cell>
          <cell r="X8" t="str">
            <v>Bloomberg</v>
          </cell>
          <cell r="Y8">
            <v>14.3</v>
          </cell>
          <cell r="Z8" t="str">
            <v>Buttigieg</v>
          </cell>
          <cell r="AA8">
            <v>13.4</v>
          </cell>
          <cell r="AB8" t="str">
            <v>Biden</v>
          </cell>
          <cell r="AC8">
            <v>12.2</v>
          </cell>
          <cell r="AD8" t="str">
            <v>Klobuchar</v>
          </cell>
          <cell r="AE8">
            <v>6</v>
          </cell>
          <cell r="AF8" t="str">
            <v>Steyer</v>
          </cell>
          <cell r="AG8">
            <v>1.2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30.1</v>
          </cell>
          <cell r="V9" t="str">
            <v>Bloomberg</v>
          </cell>
          <cell r="W9">
            <v>16.899999999999999</v>
          </cell>
          <cell r="X9" t="str">
            <v>Biden</v>
          </cell>
          <cell r="Y9">
            <v>16.899999999999999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13.2</v>
          </cell>
          <cell r="AD9" t="str">
            <v>Klobuchar</v>
          </cell>
          <cell r="AE9">
            <v>4.3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30.8</v>
          </cell>
          <cell r="V10" t="str">
            <v>Sanders</v>
          </cell>
          <cell r="W10">
            <v>25.3</v>
          </cell>
          <cell r="X10" t="str">
            <v>Bloomberg</v>
          </cell>
          <cell r="Y10">
            <v>15.4</v>
          </cell>
          <cell r="Z10" t="str">
            <v>Buttigieg</v>
          </cell>
          <cell r="AA10">
            <v>11.1</v>
          </cell>
          <cell r="AB10" t="str">
            <v>Warren</v>
          </cell>
          <cell r="AC10">
            <v>11</v>
          </cell>
          <cell r="AD10" t="str">
            <v>Klobuchar</v>
          </cell>
          <cell r="AE10">
            <v>4</v>
          </cell>
          <cell r="AF10" t="str">
            <v>Steyer</v>
          </cell>
          <cell r="AG10">
            <v>2.4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39.200000000000003</v>
          </cell>
          <cell r="V11" t="str">
            <v>Biden</v>
          </cell>
          <cell r="W11">
            <v>19.7</v>
          </cell>
          <cell r="X11" t="str">
            <v>Bloomberg</v>
          </cell>
          <cell r="Y11">
            <v>13.5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22.9</v>
          </cell>
          <cell r="X12" t="str">
            <v>Bloomberg</v>
          </cell>
          <cell r="Y12">
            <v>20.100000000000001</v>
          </cell>
          <cell r="Z12" t="str">
            <v>Warren</v>
          </cell>
          <cell r="AA12">
            <v>9.5</v>
          </cell>
          <cell r="AB12" t="str">
            <v>Buttigieg</v>
          </cell>
          <cell r="AC12">
            <v>5.3</v>
          </cell>
          <cell r="AD12" t="str">
            <v>Klobuchar</v>
          </cell>
          <cell r="AE12">
            <v>4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28.7</v>
          </cell>
          <cell r="V13" t="str">
            <v>Bloomberg</v>
          </cell>
          <cell r="W13">
            <v>25.9</v>
          </cell>
          <cell r="X13" t="str">
            <v>Sanders</v>
          </cell>
          <cell r="Y13">
            <v>19.8</v>
          </cell>
          <cell r="Z13" t="str">
            <v>Warren</v>
          </cell>
          <cell r="AA13">
            <v>9.1999999999999993</v>
          </cell>
          <cell r="AB13" t="str">
            <v>Buttigieg</v>
          </cell>
          <cell r="AC13">
            <v>9.1999999999999993</v>
          </cell>
          <cell r="AD13" t="str">
            <v>Klobuchar</v>
          </cell>
          <cell r="AE13">
            <v>5.5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24.6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8.6999999999999993</v>
          </cell>
          <cell r="AB14" t="str">
            <v>Warren</v>
          </cell>
          <cell r="AC14">
            <v>6.7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22.7</v>
          </cell>
          <cell r="X15" t="str">
            <v>Bloomberg</v>
          </cell>
          <cell r="Y15">
            <v>15.6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11.1</v>
          </cell>
          <cell r="AD15" t="str">
            <v>Klobuchar</v>
          </cell>
          <cell r="AE15">
            <v>5.0999999999999996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35.1</v>
          </cell>
          <cell r="V16" t="str">
            <v>Biden</v>
          </cell>
          <cell r="W16">
            <v>16.5</v>
          </cell>
          <cell r="X16" t="str">
            <v>Bloomberg</v>
          </cell>
          <cell r="Y16">
            <v>15.6</v>
          </cell>
          <cell r="Z16" t="str">
            <v>Warren</v>
          </cell>
          <cell r="AA16">
            <v>14.9</v>
          </cell>
          <cell r="AB16" t="str">
            <v>Buttigieg</v>
          </cell>
          <cell r="AC16">
            <v>10</v>
          </cell>
          <cell r="AD16" t="str">
            <v>Klobuchar</v>
          </cell>
          <cell r="AE16">
            <v>4.3</v>
          </cell>
          <cell r="AF16" t="str">
            <v>Steyer</v>
          </cell>
          <cell r="AG16">
            <v>3.7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</v>
          </cell>
          <cell r="V17" t="str">
            <v>Biden</v>
          </cell>
          <cell r="W17">
            <v>19.7</v>
          </cell>
          <cell r="X17" t="str">
            <v>Bloomberg</v>
          </cell>
          <cell r="Y17">
            <v>15.2</v>
          </cell>
          <cell r="Z17" t="str">
            <v>Buttigieg</v>
          </cell>
          <cell r="AA17">
            <v>11.9</v>
          </cell>
          <cell r="AB17" t="str">
            <v>Warren</v>
          </cell>
          <cell r="AC17">
            <v>9.1</v>
          </cell>
          <cell r="AD17" t="str">
            <v>Klobuchar</v>
          </cell>
          <cell r="AE17">
            <v>4.7</v>
          </cell>
          <cell r="AF17" t="str">
            <v>Steyer</v>
          </cell>
          <cell r="AG17">
            <v>3.3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29.8</v>
          </cell>
          <cell r="V18" t="str">
            <v>Biden</v>
          </cell>
          <cell r="W18">
            <v>19.2</v>
          </cell>
          <cell r="X18" t="str">
            <v>Bloomberg</v>
          </cell>
          <cell r="Y18">
            <v>17</v>
          </cell>
          <cell r="Z18" t="str">
            <v>Buttigieg</v>
          </cell>
          <cell r="AA18">
            <v>14.8</v>
          </cell>
          <cell r="AB18" t="str">
            <v>Warren</v>
          </cell>
          <cell r="AC18">
            <v>9.1999999999999993</v>
          </cell>
          <cell r="AD18" t="str">
            <v>Klobuchar</v>
          </cell>
          <cell r="AE18">
            <v>7.8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28.3</v>
          </cell>
          <cell r="V19" t="str">
            <v>Buttigieg</v>
          </cell>
          <cell r="W19">
            <v>19.7</v>
          </cell>
          <cell r="X19" t="str">
            <v>Biden</v>
          </cell>
          <cell r="Y19">
            <v>16.8</v>
          </cell>
          <cell r="Z19" t="str">
            <v>Bloomberg</v>
          </cell>
          <cell r="AA19">
            <v>14.4</v>
          </cell>
          <cell r="AB19" t="str">
            <v>Warren</v>
          </cell>
          <cell r="AC19">
            <v>12.6</v>
          </cell>
          <cell r="AD19" t="str">
            <v>Klobuchar</v>
          </cell>
          <cell r="AE19">
            <v>7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33.9</v>
          </cell>
          <cell r="V21" t="str">
            <v>Buttigieg</v>
          </cell>
          <cell r="W21">
            <v>15.3</v>
          </cell>
          <cell r="X21" t="str">
            <v>Biden</v>
          </cell>
          <cell r="Y21">
            <v>15.1</v>
          </cell>
          <cell r="Z21" t="str">
            <v>Bloomberg</v>
          </cell>
          <cell r="AA21">
            <v>14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7.5</v>
          </cell>
          <cell r="AF21" t="str">
            <v>Steyer</v>
          </cell>
          <cell r="AG21">
            <v>1.1000000000000001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29.9</v>
          </cell>
          <cell r="V22" t="str">
            <v>Biden</v>
          </cell>
          <cell r="W22">
            <v>22.4</v>
          </cell>
          <cell r="X22" t="str">
            <v>Bloomberg</v>
          </cell>
          <cell r="Y22">
            <v>19.399999999999999</v>
          </cell>
          <cell r="Z22" t="str">
            <v>Warren</v>
          </cell>
          <cell r="AA22">
            <v>11.4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2.2999999999999998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35</v>
          </cell>
          <cell r="V23" t="str">
            <v>Sanders</v>
          </cell>
          <cell r="W23">
            <v>21.5</v>
          </cell>
          <cell r="X23" t="str">
            <v>Bloomberg</v>
          </cell>
          <cell r="Y23">
            <v>20.9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6.6</v>
          </cell>
          <cell r="AD23" t="str">
            <v>Klobuchar</v>
          </cell>
          <cell r="AE23">
            <v>4.5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31.6</v>
          </cell>
          <cell r="V24" t="str">
            <v>Bloomberg</v>
          </cell>
          <cell r="W24">
            <v>18.399999999999999</v>
          </cell>
          <cell r="X24" t="str">
            <v>Buttigieg</v>
          </cell>
          <cell r="Y24">
            <v>16.2</v>
          </cell>
          <cell r="Z24" t="str">
            <v>Warren</v>
          </cell>
          <cell r="AA24">
            <v>13.9</v>
          </cell>
          <cell r="AB24" t="str">
            <v>Biden</v>
          </cell>
          <cell r="AC24">
            <v>11.8</v>
          </cell>
          <cell r="AD24" t="str">
            <v>Klobuchar</v>
          </cell>
          <cell r="AE24">
            <v>5.2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28.5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18.2</v>
          </cell>
          <cell r="Z25" t="str">
            <v>Warren</v>
          </cell>
          <cell r="AA25">
            <v>11.9</v>
          </cell>
          <cell r="AB25" t="str">
            <v>Buttigieg</v>
          </cell>
          <cell r="AC25">
            <v>10.7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2.4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27.4</v>
          </cell>
          <cell r="V26" t="str">
            <v>Warren</v>
          </cell>
          <cell r="W26">
            <v>20</v>
          </cell>
          <cell r="X26" t="str">
            <v>Buttigieg</v>
          </cell>
          <cell r="Y26">
            <v>15.7</v>
          </cell>
          <cell r="Z26" t="str">
            <v>Bloomberg</v>
          </cell>
          <cell r="AA26">
            <v>14</v>
          </cell>
          <cell r="AB26" t="str">
            <v>Biden</v>
          </cell>
          <cell r="AC26">
            <v>12.3</v>
          </cell>
          <cell r="AD26" t="str">
            <v>Klobuchar</v>
          </cell>
          <cell r="AE26">
            <v>8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31.2</v>
          </cell>
          <cell r="V27" t="str">
            <v>Biden</v>
          </cell>
          <cell r="W27">
            <v>18</v>
          </cell>
          <cell r="X27" t="str">
            <v>Bloomberg</v>
          </cell>
          <cell r="Y27">
            <v>15.8</v>
          </cell>
          <cell r="Z27" t="str">
            <v>Buttigieg</v>
          </cell>
          <cell r="AA27">
            <v>13.3</v>
          </cell>
          <cell r="AB27" t="str">
            <v>Warren</v>
          </cell>
          <cell r="AC27">
            <v>12.9</v>
          </cell>
          <cell r="AD27" t="str">
            <v>Klobuchar</v>
          </cell>
          <cell r="AE27">
            <v>7.2</v>
          </cell>
          <cell r="AF27" t="str">
            <v>Steyer</v>
          </cell>
          <cell r="AG27">
            <v>1.5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28.7</v>
          </cell>
          <cell r="V28" t="str">
            <v>Sanders</v>
          </cell>
          <cell r="W28">
            <v>27.4</v>
          </cell>
          <cell r="X28" t="str">
            <v>Warren</v>
          </cell>
          <cell r="Y28">
            <v>14</v>
          </cell>
          <cell r="Z28" t="str">
            <v>Buttigieg</v>
          </cell>
          <cell r="AA28">
            <v>10.3</v>
          </cell>
          <cell r="AB28" t="str">
            <v>Biden</v>
          </cell>
          <cell r="AC28">
            <v>9.8000000000000007</v>
          </cell>
          <cell r="AD28" t="str">
            <v>Bloomberg</v>
          </cell>
          <cell r="AE28">
            <v>9.1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36.799999999999997</v>
          </cell>
          <cell r="V29" t="str">
            <v>Bloomberg</v>
          </cell>
          <cell r="W29">
            <v>21.1</v>
          </cell>
          <cell r="X29" t="str">
            <v>Sanders</v>
          </cell>
          <cell r="Y29">
            <v>20.6</v>
          </cell>
          <cell r="Z29" t="str">
            <v>Warren</v>
          </cell>
          <cell r="AA29">
            <v>8.6999999999999993</v>
          </cell>
          <cell r="AB29" t="str">
            <v>Buttigieg</v>
          </cell>
          <cell r="AC29">
            <v>6.1</v>
          </cell>
          <cell r="AD29" t="str">
            <v>Klobuchar</v>
          </cell>
          <cell r="AE29">
            <v>4.3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23.3</v>
          </cell>
          <cell r="X30" t="str">
            <v>Sanders</v>
          </cell>
          <cell r="Y30">
            <v>19.3</v>
          </cell>
          <cell r="Z30" t="str">
            <v>Buttigieg</v>
          </cell>
          <cell r="AA30">
            <v>10.7</v>
          </cell>
          <cell r="AB30" t="str">
            <v>Warren</v>
          </cell>
          <cell r="AC30">
            <v>10.199999999999999</v>
          </cell>
          <cell r="AD30" t="str">
            <v>Klobuchar</v>
          </cell>
          <cell r="AE30">
            <v>7.8</v>
          </cell>
          <cell r="AF30" t="str">
            <v>Steyer</v>
          </cell>
          <cell r="AG30">
            <v>1.7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31.1</v>
          </cell>
          <cell r="V31" t="str">
            <v>Biden</v>
          </cell>
          <cell r="W31">
            <v>18.5</v>
          </cell>
          <cell r="X31" t="str">
            <v>Bloomberg</v>
          </cell>
          <cell r="Y31">
            <v>16.100000000000001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12.4</v>
          </cell>
          <cell r="AD31" t="str">
            <v>Klobuchar</v>
          </cell>
          <cell r="AE31">
            <v>5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15.2</v>
          </cell>
          <cell r="Z32" t="str">
            <v>Bloomberg</v>
          </cell>
          <cell r="AA32">
            <v>14.5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7.4</v>
          </cell>
          <cell r="AF32" t="str">
            <v>Steyer</v>
          </cell>
          <cell r="AG32">
            <v>1.1000000000000001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30.5</v>
          </cell>
          <cell r="V35" t="str">
            <v>Bloomberg</v>
          </cell>
          <cell r="W35">
            <v>21.9</v>
          </cell>
          <cell r="X35" t="str">
            <v>Biden</v>
          </cell>
          <cell r="Y35">
            <v>16.8</v>
          </cell>
          <cell r="Z35" t="str">
            <v>Buttigieg</v>
          </cell>
          <cell r="AA35">
            <v>12.5</v>
          </cell>
          <cell r="AB35" t="str">
            <v>Warren</v>
          </cell>
          <cell r="AC35">
            <v>11.5</v>
          </cell>
          <cell r="AD35" t="str">
            <v>Klobuchar</v>
          </cell>
          <cell r="AE35">
            <v>4.5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36.799999999999997</v>
          </cell>
          <cell r="V36" t="str">
            <v>Biden</v>
          </cell>
          <cell r="W36">
            <v>16.7</v>
          </cell>
          <cell r="X36" t="str">
            <v>Bloomberg</v>
          </cell>
          <cell r="Y36">
            <v>15.4</v>
          </cell>
          <cell r="Z36" t="str">
            <v>Warren</v>
          </cell>
          <cell r="AA36">
            <v>12.1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4.7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24.2</v>
          </cell>
          <cell r="X37" t="str">
            <v>Biden</v>
          </cell>
          <cell r="Y37">
            <v>18</v>
          </cell>
          <cell r="Z37" t="str">
            <v>Warren</v>
          </cell>
          <cell r="AA37">
            <v>11.9</v>
          </cell>
          <cell r="AB37" t="str">
            <v>Buttigieg</v>
          </cell>
          <cell r="AC37">
            <v>10.5</v>
          </cell>
          <cell r="AD37" t="str">
            <v>Klobuchar</v>
          </cell>
          <cell r="AE37">
            <v>6.3</v>
          </cell>
          <cell r="AF37" t="str">
            <v>Steyer</v>
          </cell>
          <cell r="AG37">
            <v>1.8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26.5</v>
          </cell>
          <cell r="V38" t="str">
            <v>Bloomberg</v>
          </cell>
          <cell r="W38">
            <v>22.5</v>
          </cell>
          <cell r="X38" t="str">
            <v>Biden</v>
          </cell>
          <cell r="Y38">
            <v>21.3</v>
          </cell>
          <cell r="Z38" t="str">
            <v>Buttigieg</v>
          </cell>
          <cell r="AA38">
            <v>11.2</v>
          </cell>
          <cell r="AB38" t="str">
            <v>Warren</v>
          </cell>
          <cell r="AC38">
            <v>9.6999999999999993</v>
          </cell>
          <cell r="AD38" t="str">
            <v>Klobuchar</v>
          </cell>
          <cell r="AE38">
            <v>5.8</v>
          </cell>
          <cell r="AF38" t="str">
            <v>Steyer</v>
          </cell>
          <cell r="AG38">
            <v>2.9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32.6</v>
          </cell>
          <cell r="V39" t="str">
            <v>Biden</v>
          </cell>
          <cell r="W39">
            <v>15.9</v>
          </cell>
          <cell r="X39" t="str">
            <v>Buttigieg</v>
          </cell>
          <cell r="Y39">
            <v>15.5</v>
          </cell>
          <cell r="Z39" t="str">
            <v>Bloomberg</v>
          </cell>
          <cell r="AA39">
            <v>14.7</v>
          </cell>
          <cell r="AB39" t="str">
            <v>Warren</v>
          </cell>
          <cell r="AC39">
            <v>12.5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22.7</v>
          </cell>
          <cell r="X40" t="str">
            <v>Bloomberg</v>
          </cell>
          <cell r="Y40">
            <v>15.6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11.1</v>
          </cell>
          <cell r="AD40" t="str">
            <v>Klobuchar</v>
          </cell>
          <cell r="AE40">
            <v>5.0999999999999996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29.7</v>
          </cell>
          <cell r="V41" t="str">
            <v>Biden</v>
          </cell>
          <cell r="W41">
            <v>19.100000000000001</v>
          </cell>
          <cell r="X41" t="str">
            <v>Bloomberg</v>
          </cell>
          <cell r="Y41">
            <v>17.399999999999999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11.6</v>
          </cell>
          <cell r="AD41" t="str">
            <v>Klobuchar</v>
          </cell>
          <cell r="AE41">
            <v>6.6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23.4</v>
          </cell>
          <cell r="V42" t="str">
            <v>Bloomberg</v>
          </cell>
          <cell r="W42">
            <v>23.4</v>
          </cell>
          <cell r="X42" t="str">
            <v>Sanders</v>
          </cell>
          <cell r="Y42">
            <v>23</v>
          </cell>
          <cell r="Z42" t="str">
            <v>Buttigieg</v>
          </cell>
          <cell r="AA42">
            <v>11.8</v>
          </cell>
          <cell r="AB42" t="str">
            <v>Warren</v>
          </cell>
          <cell r="AC42">
            <v>9.6999999999999993</v>
          </cell>
          <cell r="AD42" t="str">
            <v>Klobuchar</v>
          </cell>
          <cell r="AE42">
            <v>7</v>
          </cell>
          <cell r="AF42" t="str">
            <v>Steyer</v>
          </cell>
          <cell r="AG42">
            <v>1.6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32.299999999999997</v>
          </cell>
          <cell r="V43" t="str">
            <v>Biden</v>
          </cell>
          <cell r="W43">
            <v>19.7</v>
          </cell>
          <cell r="X43" t="str">
            <v>Bloomberg</v>
          </cell>
          <cell r="Y43">
            <v>14.6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11.6</v>
          </cell>
          <cell r="AD43" t="str">
            <v>Klobuchar</v>
          </cell>
          <cell r="AE43">
            <v>4.5</v>
          </cell>
          <cell r="AF43" t="str">
            <v>Steyer</v>
          </cell>
          <cell r="AG43">
            <v>3.4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</v>
          </cell>
          <cell r="V44" t="str">
            <v>Biden</v>
          </cell>
          <cell r="W44">
            <v>20.399999999999999</v>
          </cell>
          <cell r="X44" t="str">
            <v>Bloomberg</v>
          </cell>
          <cell r="Y44">
            <v>18.2</v>
          </cell>
          <cell r="Z44" t="str">
            <v>Buttigieg</v>
          </cell>
          <cell r="AA44">
            <v>13.8</v>
          </cell>
          <cell r="AB44" t="str">
            <v>Warren</v>
          </cell>
          <cell r="AC44">
            <v>10.6</v>
          </cell>
          <cell r="AD44" t="str">
            <v>Klobuchar</v>
          </cell>
          <cell r="AE44">
            <v>6.6</v>
          </cell>
          <cell r="AF44" t="str">
            <v>Steyer</v>
          </cell>
          <cell r="AG44">
            <v>1.4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28.3</v>
          </cell>
          <cell r="V45" t="str">
            <v>Biden</v>
          </cell>
          <cell r="W45">
            <v>26.8</v>
          </cell>
          <cell r="X45" t="str">
            <v>Bloomberg</v>
          </cell>
          <cell r="Y45">
            <v>14.8</v>
          </cell>
          <cell r="Z45" t="str">
            <v>Warren</v>
          </cell>
          <cell r="AA45">
            <v>12.7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4.8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30.3</v>
          </cell>
          <cell r="V46" t="str">
            <v>Bloomberg</v>
          </cell>
          <cell r="W46">
            <v>17.3</v>
          </cell>
          <cell r="X46" t="str">
            <v>Warren</v>
          </cell>
          <cell r="Y46">
            <v>15.7</v>
          </cell>
          <cell r="Z46" t="str">
            <v>Biden</v>
          </cell>
          <cell r="AA46">
            <v>15.5</v>
          </cell>
          <cell r="AB46" t="str">
            <v>Buttigieg</v>
          </cell>
          <cell r="AC46">
            <v>13.5</v>
          </cell>
          <cell r="AD46" t="str">
            <v>Klobuchar</v>
          </cell>
          <cell r="AE46">
            <v>4.4000000000000004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38.6</v>
          </cell>
          <cell r="V47" t="str">
            <v>Sanders</v>
          </cell>
          <cell r="W47">
            <v>24.5</v>
          </cell>
          <cell r="X47" t="str">
            <v>Steyer</v>
          </cell>
          <cell r="Y47">
            <v>15.5</v>
          </cell>
          <cell r="Z47" t="str">
            <v>Buttigieg</v>
          </cell>
          <cell r="AA47">
            <v>8.1999999999999993</v>
          </cell>
          <cell r="AB47" t="str">
            <v>Warren</v>
          </cell>
          <cell r="AC47">
            <v>7.9</v>
          </cell>
          <cell r="AD47" t="str">
            <v>Klobuchar</v>
          </cell>
          <cell r="AE47">
            <v>5.3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Biden</v>
          </cell>
          <cell r="W48">
            <v>15.6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14.6</v>
          </cell>
          <cell r="AB48" t="str">
            <v>Warren</v>
          </cell>
          <cell r="AC48">
            <v>12.9</v>
          </cell>
          <cell r="AD48" t="str">
            <v>Klobuchar</v>
          </cell>
          <cell r="AE48">
            <v>7.6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30.2</v>
          </cell>
          <cell r="V49" t="str">
            <v>Sanders</v>
          </cell>
          <cell r="W49">
            <v>23.4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10.8</v>
          </cell>
          <cell r="AB49" t="str">
            <v>Buttigieg</v>
          </cell>
          <cell r="AC49">
            <v>8.4</v>
          </cell>
          <cell r="AD49" t="str">
            <v>Klobuchar</v>
          </cell>
          <cell r="AE49">
            <v>5.0999999999999996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27.7</v>
          </cell>
          <cell r="V50" t="str">
            <v>Biden</v>
          </cell>
          <cell r="W50">
            <v>21.4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10.6</v>
          </cell>
          <cell r="AD50" t="str">
            <v>Klobuchar</v>
          </cell>
          <cell r="AE50">
            <v>6.4</v>
          </cell>
          <cell r="AF50" t="str">
            <v>Steyer</v>
          </cell>
          <cell r="AG50">
            <v>1.8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35.299999999999997</v>
          </cell>
          <cell r="V51" t="str">
            <v>Bloomberg</v>
          </cell>
          <cell r="W51">
            <v>18.8</v>
          </cell>
          <cell r="X51" t="str">
            <v>Warren</v>
          </cell>
          <cell r="Y51">
            <v>14.4</v>
          </cell>
          <cell r="Z51" t="str">
            <v>Buttigieg</v>
          </cell>
          <cell r="AA51">
            <v>14.2</v>
          </cell>
          <cell r="AB51" t="str">
            <v>Biden</v>
          </cell>
          <cell r="AC51">
            <v>10.199999999999999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53.2</v>
          </cell>
          <cell r="V52" t="str">
            <v>Bloomberg</v>
          </cell>
          <cell r="W52">
            <v>11.8</v>
          </cell>
          <cell r="X52" t="str">
            <v>Buttigieg</v>
          </cell>
          <cell r="Y52">
            <v>11.7</v>
          </cell>
          <cell r="Z52" t="str">
            <v>Warren</v>
          </cell>
          <cell r="AA52">
            <v>10.5</v>
          </cell>
          <cell r="AB52" t="str">
            <v>Biden</v>
          </cell>
          <cell r="AC52">
            <v>7.3</v>
          </cell>
          <cell r="AD52" t="str">
            <v>Klobuchar</v>
          </cell>
          <cell r="AE52">
            <v>3.9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22.7</v>
          </cell>
          <cell r="X53" t="str">
            <v>Bloomberg</v>
          </cell>
          <cell r="Y53">
            <v>15.6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11.1</v>
          </cell>
          <cell r="AD53" t="str">
            <v>Klobuchar</v>
          </cell>
          <cell r="AE53">
            <v>5.0999999999999996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26.8</v>
          </cell>
          <cell r="V54" t="str">
            <v>Bloomberg</v>
          </cell>
          <cell r="W54">
            <v>22.1</v>
          </cell>
          <cell r="X54" t="str">
            <v>Biden</v>
          </cell>
          <cell r="Y54">
            <v>20.5</v>
          </cell>
          <cell r="Z54" t="str">
            <v>Buttigieg</v>
          </cell>
          <cell r="AA54">
            <v>11.9</v>
          </cell>
        </row>
        <row r="55">
          <cell r="A55" t="str">
            <v>Washington</v>
          </cell>
          <cell r="T55" t="str">
            <v>Sanders</v>
          </cell>
          <cell r="U55">
            <v>32.9</v>
          </cell>
          <cell r="V55" t="str">
            <v>Bloomberg</v>
          </cell>
          <cell r="W55">
            <v>18.899999999999999</v>
          </cell>
          <cell r="X55" t="str">
            <v>Warren</v>
          </cell>
          <cell r="Y55">
            <v>13.8</v>
          </cell>
          <cell r="Z55" t="str">
            <v>Buttigieg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30.3</v>
          </cell>
          <cell r="V56" t="str">
            <v>Biden</v>
          </cell>
          <cell r="W56">
            <v>27.1</v>
          </cell>
          <cell r="X56" t="str">
            <v>Bloomberg</v>
          </cell>
          <cell r="Y56">
            <v>19.8</v>
          </cell>
          <cell r="Z56" t="str">
            <v>Buttigieg</v>
          </cell>
          <cell r="AA56">
            <v>10</v>
          </cell>
        </row>
        <row r="57">
          <cell r="A57" t="str">
            <v>Wisconsin</v>
          </cell>
          <cell r="T57" t="str">
            <v>Sanders</v>
          </cell>
          <cell r="U57">
            <v>32.9</v>
          </cell>
          <cell r="V57" t="str">
            <v>Bloomberg</v>
          </cell>
          <cell r="W57">
            <v>17.3</v>
          </cell>
          <cell r="X57" t="str">
            <v>Buttigieg</v>
          </cell>
          <cell r="Y57">
            <v>14</v>
          </cell>
          <cell r="Z57" t="str">
            <v>Biden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32</v>
          </cell>
          <cell r="V58" t="str">
            <v>Biden</v>
          </cell>
          <cell r="W58">
            <v>24</v>
          </cell>
          <cell r="X58" t="str">
            <v>Bloomberg</v>
          </cell>
          <cell r="Y58">
            <v>14</v>
          </cell>
          <cell r="Z58" t="str">
            <v>Warren</v>
          </cell>
          <cell r="AA58">
            <v>11.9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33.6</v>
          </cell>
          <cell r="L2">
            <v>20.6</v>
          </cell>
          <cell r="M2">
            <v>0</v>
          </cell>
          <cell r="N2">
            <v>7.5</v>
          </cell>
          <cell r="O2">
            <v>4.5999999999999996</v>
          </cell>
          <cell r="P2">
            <v>21.7</v>
          </cell>
          <cell r="Q2">
            <v>2.2999999999999998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23.6</v>
          </cell>
          <cell r="L3">
            <v>13.8</v>
          </cell>
          <cell r="M3">
            <v>0</v>
          </cell>
          <cell r="N3">
            <v>11.2</v>
          </cell>
          <cell r="O3">
            <v>4.4000000000000004</v>
          </cell>
          <cell r="P3">
            <v>30.2</v>
          </cell>
          <cell r="Q3">
            <v>3.2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22.7</v>
          </cell>
          <cell r="L4">
            <v>15.6</v>
          </cell>
          <cell r="M4">
            <v>0</v>
          </cell>
          <cell r="N4">
            <v>11.1</v>
          </cell>
          <cell r="O4">
            <v>5.0999999999999996</v>
          </cell>
          <cell r="P4">
            <v>29.9</v>
          </cell>
          <cell r="Q4">
            <v>2.2999999999999998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6</v>
          </cell>
          <cell r="D5">
            <v>0</v>
          </cell>
          <cell r="E5">
            <v>3</v>
          </cell>
          <cell r="F5">
            <v>0</v>
          </cell>
          <cell r="G5">
            <v>33</v>
          </cell>
          <cell r="H5">
            <v>0</v>
          </cell>
          <cell r="I5">
            <v>3</v>
          </cell>
          <cell r="J5">
            <v>0</v>
          </cell>
          <cell r="K5">
            <v>21.7</v>
          </cell>
          <cell r="L5">
            <v>14.7</v>
          </cell>
          <cell r="M5">
            <v>0</v>
          </cell>
          <cell r="N5">
            <v>12.3</v>
          </cell>
          <cell r="O5">
            <v>4.9000000000000004</v>
          </cell>
          <cell r="P5">
            <v>31.5</v>
          </cell>
          <cell r="Q5">
            <v>2.6</v>
          </cell>
          <cell r="R5">
            <v>12.3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22.8</v>
          </cell>
          <cell r="L6">
            <v>24.6</v>
          </cell>
          <cell r="M6">
            <v>0</v>
          </cell>
          <cell r="N6">
            <v>12.5</v>
          </cell>
          <cell r="O6">
            <v>5.7</v>
          </cell>
          <cell r="P6">
            <v>23.1</v>
          </cell>
          <cell r="Q6">
            <v>2.2000000000000002</v>
          </cell>
          <cell r="R6">
            <v>8.9</v>
          </cell>
          <cell r="S6">
            <v>0</v>
          </cell>
        </row>
        <row r="7">
          <cell r="A7" t="str">
            <v>California</v>
          </cell>
          <cell r="B7">
            <v>87</v>
          </cell>
          <cell r="C7">
            <v>85</v>
          </cell>
          <cell r="D7">
            <v>0</v>
          </cell>
          <cell r="E7">
            <v>20</v>
          </cell>
          <cell r="F7">
            <v>0</v>
          </cell>
          <cell r="G7">
            <v>192</v>
          </cell>
          <cell r="H7">
            <v>0</v>
          </cell>
          <cell r="I7">
            <v>32</v>
          </cell>
          <cell r="J7">
            <v>0</v>
          </cell>
          <cell r="K7">
            <v>15.6</v>
          </cell>
          <cell r="L7">
            <v>15.1</v>
          </cell>
          <cell r="M7">
            <v>0</v>
          </cell>
          <cell r="N7">
            <v>12.3</v>
          </cell>
          <cell r="O7">
            <v>5.7</v>
          </cell>
          <cell r="P7">
            <v>34.299999999999997</v>
          </cell>
          <cell r="Q7">
            <v>3.2</v>
          </cell>
          <cell r="R7">
            <v>13.9</v>
          </cell>
          <cell r="S7">
            <v>0</v>
          </cell>
        </row>
        <row r="8">
          <cell r="A8" t="str">
            <v>Colorado</v>
          </cell>
          <cell r="B8">
            <v>3</v>
          </cell>
          <cell r="C8">
            <v>6</v>
          </cell>
          <cell r="D8">
            <v>0</v>
          </cell>
          <cell r="E8">
            <v>5</v>
          </cell>
          <cell r="F8">
            <v>0</v>
          </cell>
          <cell r="G8">
            <v>36</v>
          </cell>
          <cell r="H8">
            <v>0</v>
          </cell>
          <cell r="I8">
            <v>17</v>
          </cell>
          <cell r="J8">
            <v>0</v>
          </cell>
          <cell r="K8">
            <v>12.2</v>
          </cell>
          <cell r="L8">
            <v>14.3</v>
          </cell>
          <cell r="M8">
            <v>0</v>
          </cell>
          <cell r="N8">
            <v>13.4</v>
          </cell>
          <cell r="O8">
            <v>6</v>
          </cell>
          <cell r="P8">
            <v>35.6</v>
          </cell>
          <cell r="Q8">
            <v>1.2</v>
          </cell>
          <cell r="R8">
            <v>17.3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12</v>
          </cell>
          <cell r="D9">
            <v>0</v>
          </cell>
          <cell r="E9">
            <v>4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16.899999999999999</v>
          </cell>
          <cell r="L9">
            <v>16.899999999999999</v>
          </cell>
          <cell r="M9">
            <v>0</v>
          </cell>
          <cell r="N9">
            <v>13.2</v>
          </cell>
          <cell r="O9">
            <v>4.3</v>
          </cell>
          <cell r="P9">
            <v>30.1</v>
          </cell>
          <cell r="Q9">
            <v>3.3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30.8</v>
          </cell>
          <cell r="L10">
            <v>15.4</v>
          </cell>
          <cell r="M10">
            <v>0</v>
          </cell>
          <cell r="N10">
            <v>11.1</v>
          </cell>
          <cell r="O10">
            <v>4</v>
          </cell>
          <cell r="P10">
            <v>25.3</v>
          </cell>
          <cell r="Q10">
            <v>2.4</v>
          </cell>
          <cell r="R10">
            <v>11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19.7</v>
          </cell>
          <cell r="L11">
            <v>13.5</v>
          </cell>
          <cell r="M11">
            <v>0</v>
          </cell>
          <cell r="N11">
            <v>9.6</v>
          </cell>
          <cell r="O11">
            <v>4.4000000000000004</v>
          </cell>
          <cell r="P11">
            <v>39.200000000000003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35.799999999999997</v>
          </cell>
          <cell r="L12">
            <v>20.100000000000001</v>
          </cell>
          <cell r="M12">
            <v>0</v>
          </cell>
          <cell r="N12">
            <v>5.3</v>
          </cell>
          <cell r="O12">
            <v>4</v>
          </cell>
          <cell r="P12">
            <v>22.9</v>
          </cell>
          <cell r="Q12">
            <v>2.4</v>
          </cell>
          <cell r="R12">
            <v>9.5</v>
          </cell>
          <cell r="S12">
            <v>0</v>
          </cell>
        </row>
        <row r="13">
          <cell r="A13" t="str">
            <v>Florida</v>
          </cell>
          <cell r="B13">
            <v>84</v>
          </cell>
          <cell r="C13">
            <v>76</v>
          </cell>
          <cell r="D13">
            <v>0</v>
          </cell>
          <cell r="E13">
            <v>0</v>
          </cell>
          <cell r="F13">
            <v>0</v>
          </cell>
          <cell r="G13">
            <v>58</v>
          </cell>
          <cell r="H13">
            <v>0</v>
          </cell>
          <cell r="I13">
            <v>0</v>
          </cell>
          <cell r="J13">
            <v>0</v>
          </cell>
          <cell r="K13">
            <v>28.7</v>
          </cell>
          <cell r="L13">
            <v>25.9</v>
          </cell>
          <cell r="M13">
            <v>0</v>
          </cell>
          <cell r="N13">
            <v>9.1999999999999993</v>
          </cell>
          <cell r="O13">
            <v>5.5</v>
          </cell>
          <cell r="P13">
            <v>19.8</v>
          </cell>
          <cell r="Q13">
            <v>1.7</v>
          </cell>
          <cell r="R13">
            <v>9.1999999999999993</v>
          </cell>
          <cell r="S13">
            <v>0</v>
          </cell>
        </row>
        <row r="14">
          <cell r="A14" t="str">
            <v>Georgia</v>
          </cell>
          <cell r="B14">
            <v>42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33</v>
          </cell>
          <cell r="H14">
            <v>0</v>
          </cell>
          <cell r="I14">
            <v>0</v>
          </cell>
          <cell r="J14">
            <v>0</v>
          </cell>
          <cell r="K14">
            <v>31.1</v>
          </cell>
          <cell r="L14">
            <v>21.8</v>
          </cell>
          <cell r="M14">
            <v>0</v>
          </cell>
          <cell r="N14">
            <v>8.6999999999999993</v>
          </cell>
          <cell r="O14">
            <v>5.0999999999999996</v>
          </cell>
          <cell r="P14">
            <v>24.6</v>
          </cell>
          <cell r="Q14">
            <v>2.2000000000000002</v>
          </cell>
          <cell r="R14">
            <v>6.7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22.7</v>
          </cell>
          <cell r="L15">
            <v>15.6</v>
          </cell>
          <cell r="M15">
            <v>0</v>
          </cell>
          <cell r="N15">
            <v>11.1</v>
          </cell>
          <cell r="O15">
            <v>5.0999999999999996</v>
          </cell>
          <cell r="P15">
            <v>29.9</v>
          </cell>
          <cell r="Q15">
            <v>2.2999999999999998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16.5</v>
          </cell>
          <cell r="L16">
            <v>15.6</v>
          </cell>
          <cell r="M16">
            <v>0</v>
          </cell>
          <cell r="N16">
            <v>10</v>
          </cell>
          <cell r="O16">
            <v>4.3</v>
          </cell>
          <cell r="P16">
            <v>35.1</v>
          </cell>
          <cell r="Q16">
            <v>3.7</v>
          </cell>
          <cell r="R16">
            <v>14.9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19.7</v>
          </cell>
          <cell r="L17">
            <v>15.2</v>
          </cell>
          <cell r="M17">
            <v>0</v>
          </cell>
          <cell r="N17">
            <v>11.9</v>
          </cell>
          <cell r="O17">
            <v>4.7</v>
          </cell>
          <cell r="P17">
            <v>36</v>
          </cell>
          <cell r="Q17">
            <v>3.3</v>
          </cell>
          <cell r="R17">
            <v>9.1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36</v>
          </cell>
          <cell r="D18">
            <v>0</v>
          </cell>
          <cell r="E18">
            <v>14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19.2</v>
          </cell>
          <cell r="L18">
            <v>17</v>
          </cell>
          <cell r="M18">
            <v>0</v>
          </cell>
          <cell r="N18">
            <v>14.8</v>
          </cell>
          <cell r="O18">
            <v>7.8</v>
          </cell>
          <cell r="P18">
            <v>29.8</v>
          </cell>
          <cell r="Q18">
            <v>2.2999999999999998</v>
          </cell>
          <cell r="R18">
            <v>9.1999999999999993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7</v>
          </cell>
          <cell r="D19">
            <v>0</v>
          </cell>
          <cell r="E19">
            <v>22</v>
          </cell>
          <cell r="F19">
            <v>0</v>
          </cell>
          <cell r="G19">
            <v>31</v>
          </cell>
          <cell r="H19">
            <v>0</v>
          </cell>
          <cell r="I19">
            <v>4</v>
          </cell>
          <cell r="J19">
            <v>0</v>
          </cell>
          <cell r="K19">
            <v>16.8</v>
          </cell>
          <cell r="L19">
            <v>14.4</v>
          </cell>
          <cell r="M19">
            <v>0</v>
          </cell>
          <cell r="N19">
            <v>19.7</v>
          </cell>
          <cell r="O19">
            <v>7</v>
          </cell>
          <cell r="P19">
            <v>28.3</v>
          </cell>
          <cell r="Q19">
            <v>1.1000000000000001</v>
          </cell>
          <cell r="R19">
            <v>12.6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3</v>
          </cell>
          <cell r="D21">
            <v>0</v>
          </cell>
          <cell r="E21">
            <v>8</v>
          </cell>
          <cell r="F21">
            <v>0</v>
          </cell>
          <cell r="G21">
            <v>18</v>
          </cell>
          <cell r="H21">
            <v>0</v>
          </cell>
          <cell r="I21">
            <v>2</v>
          </cell>
          <cell r="J21">
            <v>0</v>
          </cell>
          <cell r="K21">
            <v>15.1</v>
          </cell>
          <cell r="L21">
            <v>14</v>
          </cell>
          <cell r="M21">
            <v>0</v>
          </cell>
          <cell r="N21">
            <v>15.3</v>
          </cell>
          <cell r="O21">
            <v>7.5</v>
          </cell>
          <cell r="P21">
            <v>33.9</v>
          </cell>
          <cell r="Q21">
            <v>1.1000000000000001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2</v>
          </cell>
          <cell r="J22">
            <v>0</v>
          </cell>
          <cell r="K22">
            <v>22.4</v>
          </cell>
          <cell r="L22">
            <v>19.399999999999999</v>
          </cell>
          <cell r="M22">
            <v>0</v>
          </cell>
          <cell r="N22">
            <v>9.1999999999999993</v>
          </cell>
          <cell r="O22">
            <v>5.5</v>
          </cell>
          <cell r="P22">
            <v>29.9</v>
          </cell>
          <cell r="Q22">
            <v>2.2999999999999998</v>
          </cell>
          <cell r="R22">
            <v>11.4</v>
          </cell>
          <cell r="S22">
            <v>0</v>
          </cell>
        </row>
        <row r="23">
          <cell r="A23" t="str">
            <v>Louisiana</v>
          </cell>
          <cell r="B23">
            <v>24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35</v>
          </cell>
          <cell r="L23">
            <v>20.9</v>
          </cell>
          <cell r="M23">
            <v>0</v>
          </cell>
          <cell r="N23">
            <v>6.6</v>
          </cell>
          <cell r="O23">
            <v>4.5</v>
          </cell>
          <cell r="P23">
            <v>21.5</v>
          </cell>
          <cell r="Q23">
            <v>2.2999999999999998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11.8</v>
          </cell>
          <cell r="L24">
            <v>18.399999999999999</v>
          </cell>
          <cell r="M24">
            <v>0</v>
          </cell>
          <cell r="N24">
            <v>16.2</v>
          </cell>
          <cell r="O24">
            <v>5.2</v>
          </cell>
          <cell r="P24">
            <v>31.6</v>
          </cell>
          <cell r="Q24">
            <v>2.9</v>
          </cell>
          <cell r="R24">
            <v>13.9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36</v>
          </cell>
          <cell r="H25">
            <v>0</v>
          </cell>
          <cell r="I25">
            <v>4</v>
          </cell>
          <cell r="J25">
            <v>0</v>
          </cell>
          <cell r="K25">
            <v>23.8</v>
          </cell>
          <cell r="L25">
            <v>18.2</v>
          </cell>
          <cell r="M25">
            <v>0</v>
          </cell>
          <cell r="N25">
            <v>10.7</v>
          </cell>
          <cell r="O25">
            <v>4.5999999999999996</v>
          </cell>
          <cell r="P25">
            <v>28.5</v>
          </cell>
          <cell r="Q25">
            <v>2.4</v>
          </cell>
          <cell r="R25">
            <v>11.9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7</v>
          </cell>
          <cell r="D26">
            <v>0</v>
          </cell>
          <cell r="E26">
            <v>20</v>
          </cell>
          <cell r="F26">
            <v>0</v>
          </cell>
          <cell r="G26">
            <v>34</v>
          </cell>
          <cell r="H26">
            <v>0</v>
          </cell>
          <cell r="I26">
            <v>25</v>
          </cell>
          <cell r="J26">
            <v>0</v>
          </cell>
          <cell r="K26">
            <v>12.3</v>
          </cell>
          <cell r="L26">
            <v>14</v>
          </cell>
          <cell r="M26">
            <v>0</v>
          </cell>
          <cell r="N26">
            <v>15.7</v>
          </cell>
          <cell r="O26">
            <v>8</v>
          </cell>
          <cell r="P26">
            <v>27.4</v>
          </cell>
          <cell r="Q26">
            <v>2.6</v>
          </cell>
          <cell r="R26">
            <v>20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26</v>
          </cell>
          <cell r="D27">
            <v>0</v>
          </cell>
          <cell r="E27">
            <v>8</v>
          </cell>
          <cell r="F27">
            <v>0</v>
          </cell>
          <cell r="G27">
            <v>52</v>
          </cell>
          <cell r="H27">
            <v>0</v>
          </cell>
          <cell r="I27">
            <v>8</v>
          </cell>
          <cell r="J27">
            <v>0</v>
          </cell>
          <cell r="K27">
            <v>18</v>
          </cell>
          <cell r="L27">
            <v>15.8</v>
          </cell>
          <cell r="M27">
            <v>0</v>
          </cell>
          <cell r="N27">
            <v>13.3</v>
          </cell>
          <cell r="O27">
            <v>7.2</v>
          </cell>
          <cell r="P27">
            <v>31.2</v>
          </cell>
          <cell r="Q27">
            <v>1.5</v>
          </cell>
          <cell r="R27">
            <v>12.9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0</v>
          </cell>
          <cell r="D28">
            <v>0</v>
          </cell>
          <cell r="E28">
            <v>1</v>
          </cell>
          <cell r="F28">
            <v>34</v>
          </cell>
          <cell r="G28">
            <v>33</v>
          </cell>
          <cell r="H28">
            <v>0</v>
          </cell>
          <cell r="I28">
            <v>6</v>
          </cell>
          <cell r="J28">
            <v>0</v>
          </cell>
          <cell r="K28">
            <v>9.8000000000000007</v>
          </cell>
          <cell r="L28">
            <v>9.1</v>
          </cell>
          <cell r="M28">
            <v>0</v>
          </cell>
          <cell r="N28">
            <v>10.3</v>
          </cell>
          <cell r="O28">
            <v>28.7</v>
          </cell>
          <cell r="P28">
            <v>27.4</v>
          </cell>
          <cell r="Q28">
            <v>0.7</v>
          </cell>
          <cell r="R28">
            <v>14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36.799999999999997</v>
          </cell>
          <cell r="L29">
            <v>21.1</v>
          </cell>
          <cell r="M29">
            <v>0</v>
          </cell>
          <cell r="N29">
            <v>6.1</v>
          </cell>
          <cell r="O29">
            <v>4.3</v>
          </cell>
          <cell r="P29">
            <v>20.6</v>
          </cell>
          <cell r="Q29">
            <v>2.4</v>
          </cell>
          <cell r="R29">
            <v>8.6999999999999993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22</v>
          </cell>
          <cell r="D30">
            <v>0</v>
          </cell>
          <cell r="E30">
            <v>2</v>
          </cell>
          <cell r="F30">
            <v>0</v>
          </cell>
          <cell r="G30">
            <v>18</v>
          </cell>
          <cell r="H30">
            <v>0</v>
          </cell>
          <cell r="I30">
            <v>1</v>
          </cell>
          <cell r="J30">
            <v>0</v>
          </cell>
          <cell r="K30">
            <v>26.9</v>
          </cell>
          <cell r="L30">
            <v>23.3</v>
          </cell>
          <cell r="M30">
            <v>0</v>
          </cell>
          <cell r="N30">
            <v>10.7</v>
          </cell>
          <cell r="O30">
            <v>7.8</v>
          </cell>
          <cell r="P30">
            <v>19.3</v>
          </cell>
          <cell r="Q30">
            <v>1.7</v>
          </cell>
          <cell r="R30">
            <v>10.199999999999999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18.5</v>
          </cell>
          <cell r="L31">
            <v>16.100000000000001</v>
          </cell>
          <cell r="M31">
            <v>0</v>
          </cell>
          <cell r="N31">
            <v>12.4</v>
          </cell>
          <cell r="O31">
            <v>5</v>
          </cell>
          <cell r="P31">
            <v>31.1</v>
          </cell>
          <cell r="Q31">
            <v>3.4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2</v>
          </cell>
          <cell r="D32">
            <v>0</v>
          </cell>
          <cell r="E32">
            <v>6</v>
          </cell>
          <cell r="F32">
            <v>0</v>
          </cell>
          <cell r="G32">
            <v>13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14.5</v>
          </cell>
          <cell r="M32">
            <v>0</v>
          </cell>
          <cell r="N32">
            <v>15.2</v>
          </cell>
          <cell r="O32">
            <v>7.4</v>
          </cell>
          <cell r="P32">
            <v>33</v>
          </cell>
          <cell r="Q32">
            <v>1.1000000000000001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36</v>
          </cell>
          <cell r="D35">
            <v>0</v>
          </cell>
          <cell r="E35">
            <v>7</v>
          </cell>
          <cell r="F35">
            <v>0</v>
          </cell>
          <cell r="G35">
            <v>50</v>
          </cell>
          <cell r="H35">
            <v>0</v>
          </cell>
          <cell r="I35">
            <v>5</v>
          </cell>
          <cell r="J35">
            <v>0</v>
          </cell>
          <cell r="K35">
            <v>16.8</v>
          </cell>
          <cell r="L35">
            <v>21.9</v>
          </cell>
          <cell r="M35">
            <v>0</v>
          </cell>
          <cell r="N35">
            <v>12.5</v>
          </cell>
          <cell r="O35">
            <v>4.5</v>
          </cell>
          <cell r="P35">
            <v>30.5</v>
          </cell>
          <cell r="Q35">
            <v>2.2999999999999998</v>
          </cell>
          <cell r="R35">
            <v>11.5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2</v>
          </cell>
          <cell r="J36">
            <v>0</v>
          </cell>
          <cell r="K36">
            <v>16.7</v>
          </cell>
          <cell r="L36">
            <v>15.4</v>
          </cell>
          <cell r="M36">
            <v>0</v>
          </cell>
          <cell r="N36">
            <v>11.1</v>
          </cell>
          <cell r="O36">
            <v>4.7</v>
          </cell>
          <cell r="P36">
            <v>36.799999999999997</v>
          </cell>
          <cell r="Q36">
            <v>3</v>
          </cell>
          <cell r="R36">
            <v>12.1</v>
          </cell>
          <cell r="S36">
            <v>0</v>
          </cell>
        </row>
        <row r="37">
          <cell r="A37" t="str">
            <v>New York</v>
          </cell>
          <cell r="B37">
            <v>66</v>
          </cell>
          <cell r="C37">
            <v>89</v>
          </cell>
          <cell r="D37">
            <v>0</v>
          </cell>
          <cell r="E37">
            <v>6</v>
          </cell>
          <cell r="F37">
            <v>0</v>
          </cell>
          <cell r="G37">
            <v>101</v>
          </cell>
          <cell r="H37">
            <v>0</v>
          </cell>
          <cell r="I37">
            <v>12</v>
          </cell>
          <cell r="J37">
            <v>0</v>
          </cell>
          <cell r="K37">
            <v>18</v>
          </cell>
          <cell r="L37">
            <v>24.2</v>
          </cell>
          <cell r="M37">
            <v>0</v>
          </cell>
          <cell r="N37">
            <v>10.5</v>
          </cell>
          <cell r="O37">
            <v>6.3</v>
          </cell>
          <cell r="P37">
            <v>27.3</v>
          </cell>
          <cell r="Q37">
            <v>1.8</v>
          </cell>
          <cell r="R37">
            <v>11.9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34</v>
          </cell>
          <cell r="D38">
            <v>0</v>
          </cell>
          <cell r="E38">
            <v>4</v>
          </cell>
          <cell r="F38">
            <v>0</v>
          </cell>
          <cell r="G38">
            <v>40</v>
          </cell>
          <cell r="H38">
            <v>0</v>
          </cell>
          <cell r="I38">
            <v>1</v>
          </cell>
          <cell r="J38">
            <v>0</v>
          </cell>
          <cell r="K38">
            <v>21.3</v>
          </cell>
          <cell r="L38">
            <v>22.5</v>
          </cell>
          <cell r="M38">
            <v>0</v>
          </cell>
          <cell r="N38">
            <v>11.2</v>
          </cell>
          <cell r="O38">
            <v>5.8</v>
          </cell>
          <cell r="P38">
            <v>26.5</v>
          </cell>
          <cell r="Q38">
            <v>2.9</v>
          </cell>
          <cell r="R38">
            <v>9.6999999999999993</v>
          </cell>
          <cell r="S38">
            <v>0</v>
          </cell>
        </row>
        <row r="39">
          <cell r="A39" t="str">
            <v>North Dakota</v>
          </cell>
          <cell r="B39">
            <v>3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15.9</v>
          </cell>
          <cell r="L39">
            <v>14.7</v>
          </cell>
          <cell r="M39">
            <v>0</v>
          </cell>
          <cell r="N39">
            <v>15.5</v>
          </cell>
          <cell r="O39">
            <v>7.6</v>
          </cell>
          <cell r="P39">
            <v>32.6</v>
          </cell>
          <cell r="Q39">
            <v>1.1000000000000001</v>
          </cell>
          <cell r="R39">
            <v>12.5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22.7</v>
          </cell>
          <cell r="L40">
            <v>15.6</v>
          </cell>
          <cell r="M40">
            <v>0</v>
          </cell>
          <cell r="N40">
            <v>11.1</v>
          </cell>
          <cell r="O40">
            <v>5.0999999999999996</v>
          </cell>
          <cell r="P40">
            <v>29.9</v>
          </cell>
          <cell r="Q40">
            <v>2.2999999999999998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35</v>
          </cell>
          <cell r="C41">
            <v>32</v>
          </cell>
          <cell r="D41">
            <v>0</v>
          </cell>
          <cell r="E41">
            <v>10</v>
          </cell>
          <cell r="F41">
            <v>0</v>
          </cell>
          <cell r="G41">
            <v>54</v>
          </cell>
          <cell r="H41">
            <v>0</v>
          </cell>
          <cell r="I41">
            <v>5</v>
          </cell>
          <cell r="J41">
            <v>0</v>
          </cell>
          <cell r="K41">
            <v>19.100000000000001</v>
          </cell>
          <cell r="L41">
            <v>17.399999999999999</v>
          </cell>
          <cell r="M41">
            <v>0</v>
          </cell>
          <cell r="N41">
            <v>13.8</v>
          </cell>
          <cell r="O41">
            <v>6.6</v>
          </cell>
          <cell r="P41">
            <v>29.7</v>
          </cell>
          <cell r="Q41">
            <v>1.8</v>
          </cell>
          <cell r="R41">
            <v>11.6</v>
          </cell>
          <cell r="S41">
            <v>0</v>
          </cell>
        </row>
        <row r="42">
          <cell r="A42" t="str">
            <v>Oklahoma</v>
          </cell>
          <cell r="B42">
            <v>12</v>
          </cell>
          <cell r="C42">
            <v>12</v>
          </cell>
          <cell r="D42">
            <v>0</v>
          </cell>
          <cell r="E42">
            <v>2</v>
          </cell>
          <cell r="F42">
            <v>0</v>
          </cell>
          <cell r="G42">
            <v>12</v>
          </cell>
          <cell r="H42">
            <v>0</v>
          </cell>
          <cell r="I42">
            <v>0</v>
          </cell>
          <cell r="J42">
            <v>0</v>
          </cell>
          <cell r="K42">
            <v>23.4</v>
          </cell>
          <cell r="L42">
            <v>23.4</v>
          </cell>
          <cell r="M42">
            <v>0</v>
          </cell>
          <cell r="N42">
            <v>11.8</v>
          </cell>
          <cell r="O42">
            <v>7</v>
          </cell>
          <cell r="P42">
            <v>23</v>
          </cell>
          <cell r="Q42">
            <v>1.6</v>
          </cell>
          <cell r="R42">
            <v>9.6999999999999993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30</v>
          </cell>
          <cell r="H43">
            <v>0</v>
          </cell>
          <cell r="I43">
            <v>5</v>
          </cell>
          <cell r="J43">
            <v>0</v>
          </cell>
          <cell r="K43">
            <v>19.7</v>
          </cell>
          <cell r="L43">
            <v>14.6</v>
          </cell>
          <cell r="M43">
            <v>0</v>
          </cell>
          <cell r="N43">
            <v>11.6</v>
          </cell>
          <cell r="O43">
            <v>4.5</v>
          </cell>
          <cell r="P43">
            <v>32.299999999999997</v>
          </cell>
          <cell r="Q43">
            <v>3.4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51</v>
          </cell>
          <cell r="C44">
            <v>45</v>
          </cell>
          <cell r="D44">
            <v>0</v>
          </cell>
          <cell r="E44">
            <v>14</v>
          </cell>
          <cell r="F44">
            <v>0</v>
          </cell>
          <cell r="G44">
            <v>72</v>
          </cell>
          <cell r="H44">
            <v>0</v>
          </cell>
          <cell r="I44">
            <v>4</v>
          </cell>
          <cell r="J44">
            <v>0</v>
          </cell>
          <cell r="K44">
            <v>20.399999999999999</v>
          </cell>
          <cell r="L44">
            <v>18.2</v>
          </cell>
          <cell r="M44">
            <v>0</v>
          </cell>
          <cell r="N44">
            <v>13.8</v>
          </cell>
          <cell r="O44">
            <v>6.6</v>
          </cell>
          <cell r="P44">
            <v>29</v>
          </cell>
          <cell r="Q44">
            <v>1.4</v>
          </cell>
          <cell r="R44">
            <v>10.6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5</v>
          </cell>
          <cell r="D45">
            <v>0</v>
          </cell>
          <cell r="E45">
            <v>1</v>
          </cell>
          <cell r="F45">
            <v>0</v>
          </cell>
          <cell r="G45">
            <v>22</v>
          </cell>
          <cell r="H45">
            <v>0</v>
          </cell>
          <cell r="I45">
            <v>3</v>
          </cell>
          <cell r="J45">
            <v>0</v>
          </cell>
          <cell r="K45">
            <v>26.8</v>
          </cell>
          <cell r="L45">
            <v>14.8</v>
          </cell>
          <cell r="M45">
            <v>0</v>
          </cell>
          <cell r="N45">
            <v>10.5</v>
          </cell>
          <cell r="O45">
            <v>4.8</v>
          </cell>
          <cell r="P45">
            <v>28.3</v>
          </cell>
          <cell r="Q45">
            <v>2.2000000000000002</v>
          </cell>
          <cell r="R45">
            <v>12.7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15.5</v>
          </cell>
          <cell r="L46">
            <v>17.3</v>
          </cell>
          <cell r="M46">
            <v>0</v>
          </cell>
          <cell r="N46">
            <v>13.5</v>
          </cell>
          <cell r="O46">
            <v>4.4000000000000004</v>
          </cell>
          <cell r="P46">
            <v>30.3</v>
          </cell>
          <cell r="Q46">
            <v>3.3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17</v>
          </cell>
          <cell r="H47">
            <v>11</v>
          </cell>
          <cell r="I47">
            <v>0</v>
          </cell>
          <cell r="J47">
            <v>0</v>
          </cell>
          <cell r="K47">
            <v>38.6</v>
          </cell>
          <cell r="L47">
            <v>0</v>
          </cell>
          <cell r="M47">
            <v>0</v>
          </cell>
          <cell r="N47">
            <v>8.1999999999999993</v>
          </cell>
          <cell r="O47">
            <v>5.3</v>
          </cell>
          <cell r="P47">
            <v>24.5</v>
          </cell>
          <cell r="Q47">
            <v>15.5</v>
          </cell>
          <cell r="R47">
            <v>7.9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1</v>
          </cell>
          <cell r="D48">
            <v>0</v>
          </cell>
          <cell r="E48">
            <v>3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15.6</v>
          </cell>
          <cell r="L48">
            <v>14.6</v>
          </cell>
          <cell r="M48">
            <v>0</v>
          </cell>
          <cell r="N48">
            <v>15.5</v>
          </cell>
          <cell r="O48">
            <v>7.6</v>
          </cell>
          <cell r="P48">
            <v>32.700000000000003</v>
          </cell>
          <cell r="Q48">
            <v>1.1000000000000001</v>
          </cell>
          <cell r="R48">
            <v>12.9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17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2</v>
          </cell>
          <cell r="J49">
            <v>0</v>
          </cell>
          <cell r="K49">
            <v>30.2</v>
          </cell>
          <cell r="L49">
            <v>19.899999999999999</v>
          </cell>
          <cell r="M49">
            <v>0</v>
          </cell>
          <cell r="N49">
            <v>8.4</v>
          </cell>
          <cell r="O49">
            <v>5.0999999999999996</v>
          </cell>
          <cell r="P49">
            <v>23.4</v>
          </cell>
          <cell r="Q49">
            <v>2.2999999999999998</v>
          </cell>
          <cell r="R49">
            <v>10.8</v>
          </cell>
          <cell r="S49">
            <v>0</v>
          </cell>
        </row>
        <row r="50">
          <cell r="A50" t="str">
            <v>Texas</v>
          </cell>
          <cell r="B50">
            <v>65</v>
          </cell>
          <cell r="C50">
            <v>55</v>
          </cell>
          <cell r="D50">
            <v>0</v>
          </cell>
          <cell r="E50">
            <v>5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21.4</v>
          </cell>
          <cell r="L50">
            <v>18.2</v>
          </cell>
          <cell r="M50">
            <v>0</v>
          </cell>
          <cell r="N50">
            <v>10.6</v>
          </cell>
          <cell r="O50">
            <v>6.4</v>
          </cell>
          <cell r="P50">
            <v>27.7</v>
          </cell>
          <cell r="Q50">
            <v>1.8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0</v>
          </cell>
          <cell r="C52">
            <v>9</v>
          </cell>
          <cell r="D52">
            <v>0</v>
          </cell>
          <cell r="E52">
            <v>2</v>
          </cell>
          <cell r="F52">
            <v>0</v>
          </cell>
          <cell r="G52">
            <v>16</v>
          </cell>
          <cell r="H52">
            <v>0</v>
          </cell>
          <cell r="I52">
            <v>2</v>
          </cell>
          <cell r="J52">
            <v>0</v>
          </cell>
          <cell r="K52">
            <v>10.199999999999999</v>
          </cell>
          <cell r="L52">
            <v>18.8</v>
          </cell>
          <cell r="M52">
            <v>0</v>
          </cell>
          <cell r="N52">
            <v>14.2</v>
          </cell>
          <cell r="O52">
            <v>5</v>
          </cell>
          <cell r="P52">
            <v>35.299999999999997</v>
          </cell>
          <cell r="Q52">
            <v>2</v>
          </cell>
          <cell r="R52">
            <v>14.4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7.3</v>
          </cell>
          <cell r="L53">
            <v>11.8</v>
          </cell>
          <cell r="M53">
            <v>0</v>
          </cell>
          <cell r="N53">
            <v>11.7</v>
          </cell>
          <cell r="O53">
            <v>3.9</v>
          </cell>
          <cell r="P53">
            <v>53.2</v>
          </cell>
          <cell r="Q53">
            <v>1.8</v>
          </cell>
          <cell r="R53">
            <v>10.5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22.7</v>
          </cell>
          <cell r="L54">
            <v>15.6</v>
          </cell>
          <cell r="M54">
            <v>0</v>
          </cell>
          <cell r="N54">
            <v>11.1</v>
          </cell>
          <cell r="O54">
            <v>5.0999999999999996</v>
          </cell>
          <cell r="P54">
            <v>29.9</v>
          </cell>
          <cell r="Q54">
            <v>2.2999999999999998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27</v>
          </cell>
          <cell r="C55">
            <v>30</v>
          </cell>
          <cell r="D55">
            <v>0</v>
          </cell>
          <cell r="E55">
            <v>4</v>
          </cell>
          <cell r="F55">
            <v>0</v>
          </cell>
          <cell r="G55">
            <v>36</v>
          </cell>
          <cell r="H55">
            <v>0</v>
          </cell>
          <cell r="I55">
            <v>2</v>
          </cell>
          <cell r="J55">
            <v>0</v>
          </cell>
          <cell r="K55">
            <v>20.5</v>
          </cell>
          <cell r="L55">
            <v>22.1</v>
          </cell>
          <cell r="M55">
            <v>0</v>
          </cell>
          <cell r="N55">
            <v>11.9</v>
          </cell>
          <cell r="O55">
            <v>7.4</v>
          </cell>
          <cell r="P55">
            <v>26.8</v>
          </cell>
          <cell r="Q55">
            <v>0.9</v>
          </cell>
          <cell r="R55">
            <v>10.4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27</v>
          </cell>
          <cell r="D56">
            <v>0</v>
          </cell>
          <cell r="E56">
            <v>5</v>
          </cell>
          <cell r="F56">
            <v>0</v>
          </cell>
          <cell r="G56">
            <v>46</v>
          </cell>
          <cell r="H56">
            <v>0</v>
          </cell>
          <cell r="I56">
            <v>7</v>
          </cell>
          <cell r="J56">
            <v>0</v>
          </cell>
          <cell r="K56">
            <v>11.9</v>
          </cell>
          <cell r="L56">
            <v>18.899999999999999</v>
          </cell>
          <cell r="M56">
            <v>0</v>
          </cell>
          <cell r="N56">
            <v>12.4</v>
          </cell>
          <cell r="O56">
            <v>8.1999999999999993</v>
          </cell>
          <cell r="P56">
            <v>32.9</v>
          </cell>
          <cell r="Q56">
            <v>1.8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27.1</v>
          </cell>
          <cell r="L57">
            <v>19.8</v>
          </cell>
          <cell r="M57">
            <v>0</v>
          </cell>
          <cell r="N57">
            <v>10</v>
          </cell>
          <cell r="O57">
            <v>5.9</v>
          </cell>
          <cell r="P57">
            <v>30.3</v>
          </cell>
          <cell r="Q57">
            <v>2.2000000000000002</v>
          </cell>
          <cell r="R57">
            <v>4.5999999999999996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23</v>
          </cell>
          <cell r="D58">
            <v>0</v>
          </cell>
          <cell r="E58">
            <v>7</v>
          </cell>
          <cell r="F58">
            <v>0</v>
          </cell>
          <cell r="G58">
            <v>45</v>
          </cell>
          <cell r="H58">
            <v>0</v>
          </cell>
          <cell r="I58">
            <v>3</v>
          </cell>
          <cell r="J58">
            <v>0</v>
          </cell>
          <cell r="K58">
            <v>13.8</v>
          </cell>
          <cell r="L58">
            <v>17.3</v>
          </cell>
          <cell r="M58">
            <v>0</v>
          </cell>
          <cell r="N58">
            <v>14</v>
          </cell>
          <cell r="O58">
            <v>8.8000000000000007</v>
          </cell>
          <cell r="P58">
            <v>32.9</v>
          </cell>
          <cell r="Q58">
            <v>1.3</v>
          </cell>
          <cell r="R58">
            <v>11.8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24</v>
          </cell>
          <cell r="L59">
            <v>14</v>
          </cell>
          <cell r="M59">
            <v>0</v>
          </cell>
          <cell r="N59">
            <v>10.8</v>
          </cell>
          <cell r="O59">
            <v>4.3</v>
          </cell>
          <cell r="P59">
            <v>32</v>
          </cell>
          <cell r="Q59">
            <v>3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62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17</v>
          </cell>
          <cell r="AV6">
            <v>11</v>
          </cell>
          <cell r="AW6">
            <v>0</v>
          </cell>
          <cell r="AX6">
            <v>0</v>
          </cell>
          <cell r="BL6">
            <v>338</v>
          </cell>
          <cell r="BM6">
            <v>287</v>
          </cell>
          <cell r="BN6">
            <v>0</v>
          </cell>
          <cell r="BO6">
            <v>96</v>
          </cell>
          <cell r="BP6">
            <v>41</v>
          </cell>
          <cell r="BQ6">
            <v>627</v>
          </cell>
          <cell r="BR6">
            <v>11</v>
          </cell>
          <cell r="BS6">
            <v>115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422</v>
          </cell>
          <cell r="BM7">
            <v>376</v>
          </cell>
          <cell r="BN7">
            <v>0</v>
          </cell>
          <cell r="BO7">
            <v>115</v>
          </cell>
          <cell r="BP7">
            <v>41</v>
          </cell>
          <cell r="BQ7">
            <v>769</v>
          </cell>
          <cell r="BR7">
            <v>11</v>
          </cell>
          <cell r="BS7">
            <v>131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424</v>
          </cell>
          <cell r="BM8">
            <v>377</v>
          </cell>
          <cell r="BN8">
            <v>0</v>
          </cell>
          <cell r="BO8">
            <v>115</v>
          </cell>
          <cell r="BP8">
            <v>41</v>
          </cell>
          <cell r="BQ8">
            <v>772</v>
          </cell>
          <cell r="BR8">
            <v>11</v>
          </cell>
          <cell r="BS8">
            <v>131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606</v>
          </cell>
          <cell r="BM9">
            <v>527</v>
          </cell>
          <cell r="BN9">
            <v>0</v>
          </cell>
          <cell r="BO9">
            <v>142</v>
          </cell>
          <cell r="BP9">
            <v>41</v>
          </cell>
          <cell r="BQ9">
            <v>981</v>
          </cell>
          <cell r="BR9">
            <v>11</v>
          </cell>
          <cell r="BS9">
            <v>139</v>
          </cell>
          <cell r="BT9">
            <v>0</v>
          </cell>
        </row>
        <row r="10">
          <cell r="A10" t="str">
            <v>California</v>
          </cell>
          <cell r="AP10">
            <v>87</v>
          </cell>
          <cell r="AQ10">
            <v>85</v>
          </cell>
          <cell r="AR10">
            <v>0</v>
          </cell>
          <cell r="AS10">
            <v>20</v>
          </cell>
          <cell r="AT10">
            <v>0</v>
          </cell>
          <cell r="AU10">
            <v>192</v>
          </cell>
          <cell r="AV10">
            <v>0</v>
          </cell>
          <cell r="AW10">
            <v>32</v>
          </cell>
          <cell r="AX10">
            <v>0</v>
          </cell>
          <cell r="BL10">
            <v>648</v>
          </cell>
          <cell r="BM10">
            <v>557</v>
          </cell>
          <cell r="BN10">
            <v>0</v>
          </cell>
          <cell r="BO10">
            <v>142</v>
          </cell>
          <cell r="BP10">
            <v>41</v>
          </cell>
          <cell r="BQ10">
            <v>1014</v>
          </cell>
          <cell r="BR10">
            <v>11</v>
          </cell>
          <cell r="BS10">
            <v>139</v>
          </cell>
          <cell r="BT10">
            <v>0</v>
          </cell>
        </row>
        <row r="11">
          <cell r="A11" t="str">
            <v>Colorado</v>
          </cell>
          <cell r="AP11">
            <v>3</v>
          </cell>
          <cell r="AQ11">
            <v>6</v>
          </cell>
          <cell r="AR11">
            <v>0</v>
          </cell>
          <cell r="AS11">
            <v>5</v>
          </cell>
          <cell r="AT11">
            <v>0</v>
          </cell>
          <cell r="AU11">
            <v>36</v>
          </cell>
          <cell r="AV11">
            <v>0</v>
          </cell>
          <cell r="AW11">
            <v>17</v>
          </cell>
          <cell r="AX11">
            <v>0</v>
          </cell>
          <cell r="BL11">
            <v>668</v>
          </cell>
          <cell r="BM11">
            <v>562</v>
          </cell>
          <cell r="BN11">
            <v>0</v>
          </cell>
          <cell r="BO11">
            <v>143</v>
          </cell>
          <cell r="BP11">
            <v>41</v>
          </cell>
          <cell r="BQ11">
            <v>1036</v>
          </cell>
          <cell r="BR11">
            <v>11</v>
          </cell>
          <cell r="BS11">
            <v>142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710</v>
          </cell>
          <cell r="BM12">
            <v>582</v>
          </cell>
          <cell r="BN12">
            <v>0</v>
          </cell>
          <cell r="BO12">
            <v>143</v>
          </cell>
          <cell r="BP12">
            <v>41</v>
          </cell>
          <cell r="BQ12">
            <v>1078</v>
          </cell>
          <cell r="BR12">
            <v>11</v>
          </cell>
          <cell r="BS12">
            <v>144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716</v>
          </cell>
          <cell r="BM13">
            <v>605</v>
          </cell>
          <cell r="BN13">
            <v>0</v>
          </cell>
          <cell r="BO13">
            <v>150</v>
          </cell>
          <cell r="BP13">
            <v>41</v>
          </cell>
          <cell r="BQ13">
            <v>1123</v>
          </cell>
          <cell r="BR13">
            <v>11</v>
          </cell>
          <cell r="BS13">
            <v>147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7</v>
          </cell>
          <cell r="AR14">
            <v>0</v>
          </cell>
          <cell r="AS14">
            <v>20</v>
          </cell>
          <cell r="AT14">
            <v>0</v>
          </cell>
          <cell r="AU14">
            <v>34</v>
          </cell>
          <cell r="AV14">
            <v>0</v>
          </cell>
          <cell r="AW14">
            <v>25</v>
          </cell>
          <cell r="AX14">
            <v>0</v>
          </cell>
          <cell r="BL14">
            <v>889</v>
          </cell>
          <cell r="BM14">
            <v>784</v>
          </cell>
          <cell r="BN14">
            <v>0</v>
          </cell>
          <cell r="BO14">
            <v>178</v>
          </cell>
          <cell r="BP14">
            <v>41</v>
          </cell>
          <cell r="BQ14">
            <v>1369</v>
          </cell>
          <cell r="BR14">
            <v>11</v>
          </cell>
          <cell r="BS14">
            <v>183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0</v>
          </cell>
          <cell r="AR15">
            <v>0</v>
          </cell>
          <cell r="AS15">
            <v>1</v>
          </cell>
          <cell r="AT15">
            <v>34</v>
          </cell>
          <cell r="AU15">
            <v>33</v>
          </cell>
          <cell r="AV15">
            <v>0</v>
          </cell>
          <cell r="AW15">
            <v>6</v>
          </cell>
          <cell r="AX15">
            <v>0</v>
          </cell>
          <cell r="BL15">
            <v>899</v>
          </cell>
          <cell r="BM15">
            <v>789</v>
          </cell>
          <cell r="BN15">
            <v>0</v>
          </cell>
          <cell r="BO15">
            <v>186</v>
          </cell>
          <cell r="BP15">
            <v>41</v>
          </cell>
          <cell r="BQ15">
            <v>1390</v>
          </cell>
          <cell r="BR15">
            <v>11</v>
          </cell>
          <cell r="BS15">
            <v>185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34</v>
          </cell>
          <cell r="AR16">
            <v>0</v>
          </cell>
          <cell r="AS16">
            <v>4</v>
          </cell>
          <cell r="AT16">
            <v>0</v>
          </cell>
          <cell r="AU16">
            <v>40</v>
          </cell>
          <cell r="AV16">
            <v>0</v>
          </cell>
          <cell r="AW16">
            <v>1</v>
          </cell>
          <cell r="AX16">
            <v>0</v>
          </cell>
          <cell r="BL16">
            <v>917</v>
          </cell>
          <cell r="BM16">
            <v>796</v>
          </cell>
          <cell r="BN16">
            <v>0</v>
          </cell>
          <cell r="BO16">
            <v>208</v>
          </cell>
          <cell r="BP16">
            <v>41</v>
          </cell>
          <cell r="BQ16">
            <v>1421</v>
          </cell>
          <cell r="BR16">
            <v>11</v>
          </cell>
          <cell r="BS16">
            <v>189</v>
          </cell>
          <cell r="BT16">
            <v>0</v>
          </cell>
        </row>
        <row r="17">
          <cell r="A17" t="str">
            <v>Oklahoma</v>
          </cell>
          <cell r="AP17">
            <v>12</v>
          </cell>
          <cell r="AQ17">
            <v>12</v>
          </cell>
          <cell r="AR17">
            <v>0</v>
          </cell>
          <cell r="AS17">
            <v>2</v>
          </cell>
          <cell r="AT17">
            <v>0</v>
          </cell>
          <cell r="AU17">
            <v>12</v>
          </cell>
          <cell r="AV17">
            <v>0</v>
          </cell>
          <cell r="AW17">
            <v>0</v>
          </cell>
          <cell r="AX17">
            <v>0</v>
          </cell>
          <cell r="BL17">
            <v>933</v>
          </cell>
          <cell r="BM17">
            <v>805</v>
          </cell>
          <cell r="BN17">
            <v>0</v>
          </cell>
          <cell r="BO17">
            <v>214</v>
          </cell>
          <cell r="BP17">
            <v>41</v>
          </cell>
          <cell r="BQ17">
            <v>1445</v>
          </cell>
          <cell r="BR17">
            <v>11</v>
          </cell>
          <cell r="BS17">
            <v>191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17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2</v>
          </cell>
          <cell r="AX18">
            <v>0</v>
          </cell>
          <cell r="BL18">
            <v>968</v>
          </cell>
          <cell r="BM18">
            <v>824</v>
          </cell>
          <cell r="BN18">
            <v>0</v>
          </cell>
          <cell r="BO18">
            <v>216</v>
          </cell>
          <cell r="BP18">
            <v>41</v>
          </cell>
          <cell r="BQ18">
            <v>1497</v>
          </cell>
          <cell r="BR18">
            <v>11</v>
          </cell>
          <cell r="BS18">
            <v>198</v>
          </cell>
          <cell r="BT18">
            <v>0</v>
          </cell>
        </row>
        <row r="19">
          <cell r="A19" t="str">
            <v>Texas</v>
          </cell>
          <cell r="AP19">
            <v>65</v>
          </cell>
          <cell r="AQ19">
            <v>55</v>
          </cell>
          <cell r="AR19">
            <v>0</v>
          </cell>
          <cell r="AS19">
            <v>5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1021</v>
          </cell>
          <cell r="BM19">
            <v>878</v>
          </cell>
          <cell r="BN19">
            <v>0</v>
          </cell>
          <cell r="BO19">
            <v>227</v>
          </cell>
          <cell r="BP19">
            <v>41</v>
          </cell>
          <cell r="BQ19">
            <v>1586</v>
          </cell>
          <cell r="BR19">
            <v>11</v>
          </cell>
          <cell r="BS19">
            <v>206</v>
          </cell>
          <cell r="BT19">
            <v>0</v>
          </cell>
        </row>
        <row r="20">
          <cell r="A20" t="str">
            <v>Utah</v>
          </cell>
          <cell r="AP20">
            <v>0</v>
          </cell>
          <cell r="AQ20">
            <v>9</v>
          </cell>
          <cell r="AR20">
            <v>0</v>
          </cell>
          <cell r="AS20">
            <v>2</v>
          </cell>
          <cell r="AT20">
            <v>0</v>
          </cell>
          <cell r="AU20">
            <v>16</v>
          </cell>
          <cell r="AV20">
            <v>0</v>
          </cell>
          <cell r="AW20">
            <v>2</v>
          </cell>
          <cell r="AX20">
            <v>0</v>
          </cell>
          <cell r="BL20">
            <v>1023</v>
          </cell>
          <cell r="BM20">
            <v>880</v>
          </cell>
          <cell r="BN20">
            <v>0</v>
          </cell>
          <cell r="BO20">
            <v>227</v>
          </cell>
          <cell r="BP20">
            <v>41</v>
          </cell>
          <cell r="BQ20">
            <v>1589</v>
          </cell>
          <cell r="BR20">
            <v>11</v>
          </cell>
          <cell r="BS20">
            <v>206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27</v>
          </cell>
          <cell r="AQ22">
            <v>30</v>
          </cell>
          <cell r="AR22">
            <v>0</v>
          </cell>
          <cell r="AS22">
            <v>4</v>
          </cell>
          <cell r="AT22">
            <v>0</v>
          </cell>
          <cell r="AU22">
            <v>36</v>
          </cell>
          <cell r="AV22">
            <v>0</v>
          </cell>
          <cell r="AW22">
            <v>2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26</v>
          </cell>
          <cell r="AR24">
            <v>0</v>
          </cell>
          <cell r="AS24">
            <v>8</v>
          </cell>
          <cell r="AT24">
            <v>0</v>
          </cell>
          <cell r="AU24">
            <v>52</v>
          </cell>
          <cell r="AV24">
            <v>0</v>
          </cell>
          <cell r="AW24">
            <v>8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22</v>
          </cell>
          <cell r="AR26">
            <v>0</v>
          </cell>
          <cell r="AS26">
            <v>2</v>
          </cell>
          <cell r="AT26">
            <v>0</v>
          </cell>
          <cell r="AU26">
            <v>18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3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27</v>
          </cell>
          <cell r="AR28">
            <v>0</v>
          </cell>
          <cell r="AS28">
            <v>5</v>
          </cell>
          <cell r="AT28">
            <v>0</v>
          </cell>
          <cell r="AU28">
            <v>46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22</v>
          </cell>
          <cell r="AQ30">
            <v>6</v>
          </cell>
          <cell r="AR30">
            <v>0</v>
          </cell>
          <cell r="AS30">
            <v>3</v>
          </cell>
          <cell r="AT30">
            <v>0</v>
          </cell>
          <cell r="AU30">
            <v>33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84</v>
          </cell>
          <cell r="AQ31">
            <v>76</v>
          </cell>
          <cell r="AR31">
            <v>0</v>
          </cell>
          <cell r="AS31">
            <v>0</v>
          </cell>
          <cell r="AT31">
            <v>0</v>
          </cell>
          <cell r="AU31">
            <v>58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36</v>
          </cell>
          <cell r="AR32">
            <v>0</v>
          </cell>
          <cell r="AS32">
            <v>14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35</v>
          </cell>
          <cell r="AQ33">
            <v>32</v>
          </cell>
          <cell r="AR33">
            <v>0</v>
          </cell>
          <cell r="AS33">
            <v>10</v>
          </cell>
          <cell r="AT33">
            <v>0</v>
          </cell>
          <cell r="AU33">
            <v>54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42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33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5</v>
          </cell>
          <cell r="AR35">
            <v>0</v>
          </cell>
          <cell r="AS35">
            <v>1</v>
          </cell>
          <cell r="AT35">
            <v>0</v>
          </cell>
          <cell r="AU35">
            <v>22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24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23</v>
          </cell>
          <cell r="AR40">
            <v>0</v>
          </cell>
          <cell r="AS40">
            <v>7</v>
          </cell>
          <cell r="AT40">
            <v>0</v>
          </cell>
          <cell r="AU40">
            <v>45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12</v>
          </cell>
          <cell r="AQ41">
            <v>12</v>
          </cell>
          <cell r="AR41">
            <v>0</v>
          </cell>
          <cell r="AS41">
            <v>4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36</v>
          </cell>
          <cell r="AV43">
            <v>0</v>
          </cell>
          <cell r="AW43">
            <v>4</v>
          </cell>
          <cell r="AX43">
            <v>0</v>
          </cell>
        </row>
        <row r="44">
          <cell r="A44" t="str">
            <v>New York</v>
          </cell>
          <cell r="AP44">
            <v>66</v>
          </cell>
          <cell r="AQ44">
            <v>89</v>
          </cell>
          <cell r="AR44">
            <v>0</v>
          </cell>
          <cell r="AS44">
            <v>6</v>
          </cell>
          <cell r="AT44">
            <v>0</v>
          </cell>
          <cell r="AU44">
            <v>101</v>
          </cell>
          <cell r="AV44">
            <v>0</v>
          </cell>
          <cell r="AW44">
            <v>12</v>
          </cell>
          <cell r="AX44">
            <v>0</v>
          </cell>
        </row>
        <row r="45">
          <cell r="A45" t="str">
            <v>Pennsylvania</v>
          </cell>
          <cell r="AP45">
            <v>51</v>
          </cell>
          <cell r="AQ45">
            <v>45</v>
          </cell>
          <cell r="AR45">
            <v>0</v>
          </cell>
          <cell r="AS45">
            <v>14</v>
          </cell>
          <cell r="AT45">
            <v>0</v>
          </cell>
          <cell r="AU45">
            <v>72</v>
          </cell>
          <cell r="AV45">
            <v>0</v>
          </cell>
          <cell r="AW45">
            <v>4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3</v>
          </cell>
          <cell r="AR48">
            <v>0</v>
          </cell>
          <cell r="AS48">
            <v>8</v>
          </cell>
          <cell r="AT48">
            <v>0</v>
          </cell>
          <cell r="AU48">
            <v>18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7</v>
          </cell>
          <cell r="AR49">
            <v>0</v>
          </cell>
          <cell r="AS49">
            <v>22</v>
          </cell>
          <cell r="AT49">
            <v>0</v>
          </cell>
          <cell r="AU49">
            <v>31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2</v>
          </cell>
          <cell r="AR50">
            <v>0</v>
          </cell>
          <cell r="AS50">
            <v>6</v>
          </cell>
          <cell r="AT50">
            <v>0</v>
          </cell>
          <cell r="AU50">
            <v>13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30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36</v>
          </cell>
          <cell r="AR56">
            <v>0</v>
          </cell>
          <cell r="AS56">
            <v>7</v>
          </cell>
          <cell r="AT56">
            <v>0</v>
          </cell>
          <cell r="AU56">
            <v>50</v>
          </cell>
          <cell r="AV56">
            <v>0</v>
          </cell>
          <cell r="AW56">
            <v>5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1023</v>
          </cell>
          <cell r="AQ60">
            <v>880</v>
          </cell>
          <cell r="AS60">
            <v>227</v>
          </cell>
          <cell r="AT60">
            <v>41</v>
          </cell>
          <cell r="AU60">
            <v>1589</v>
          </cell>
          <cell r="AV60">
            <v>11</v>
          </cell>
          <cell r="AW60">
            <v>206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2/28/2020 9:59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abSelected="1" workbookViewId="0">
      <selection activeCell="E2" sqref="E2:L58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INDEX([1]Calculation!DK$4:DK$60,MATCH($B5,[1]Calculation!$DJ$4:$DJ$60,0))*100</f>
        <v>38.554448119783338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8.1705410759098847</v>
      </c>
      <c r="H5" s="1">
        <f>INDEX([1]Calculation!DO$4:DO$60,MATCH($B5,[1]Calculation!$DJ$4:$DJ$60,0))*100</f>
        <v>5.3473969240549035</v>
      </c>
      <c r="I5" s="1">
        <f>INDEX([1]Calculation!DP$4:DP$60,MATCH($B5,[1]Calculation!$DJ$4:$DJ$60,0))*100</f>
        <v>24.501972509259303</v>
      </c>
      <c r="J5" s="1">
        <f>INDEX([1]Calculation!DQ$4:DQ$60,MATCH($B5,[1]Calculation!$DJ$4:$DJ$60,0))*100</f>
        <v>15.494640659227201</v>
      </c>
      <c r="K5" s="1">
        <f>INDEX([1]Calculation!DR$4:DR$60,MATCH($B5,[1]Calculation!$DJ$4:$DJ$60,0))*100</f>
        <v>7.9310007117653845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17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INDEX([1]Calculation!DK$4:DK$60,MATCH($B6,[1]Calculation!$DJ$4:$DJ$60,0))*100</f>
        <v>33.594430352315655</v>
      </c>
      <c r="F6" s="1">
        <f>INDEX([1]Calculation!DL$4:DL$60,MATCH($B6,[1]Calculation!$DJ$4:$DJ$60,0))*100</f>
        <v>20.631867881252358</v>
      </c>
      <c r="G6" s="1">
        <f>INDEX([1]Calculation!DN$4:DN$60,MATCH($B6,[1]Calculation!$DJ$4:$DJ$60,0))*100</f>
        <v>7.5000129491414738</v>
      </c>
      <c r="H6" s="1">
        <f>INDEX([1]Calculation!DO$4:DO$60,MATCH($B6,[1]Calculation!$DJ$4:$DJ$60,0))*100</f>
        <v>4.5899282970073569</v>
      </c>
      <c r="I6" s="1">
        <f>INDEX([1]Calculation!DP$4:DP$60,MATCH($B6,[1]Calculation!$DJ$4:$DJ$60,0))*100</f>
        <v>21.676611800260766</v>
      </c>
      <c r="J6" s="1">
        <f>INDEX([1]Calculation!DQ$4:DQ$60,MATCH($B6,[1]Calculation!$DJ$4:$DJ$60,0))*100</f>
        <v>2.3388849737694013</v>
      </c>
      <c r="K6" s="1">
        <f>INDEX([1]Calculation!DR$4:DR$60,MATCH($B6,[1]Calculation!$DJ$4:$DJ$60,0))*100</f>
        <v>9.668263746252995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INDEX([1]Calculation!DK$4:DK$60,MATCH($B7,[1]Calculation!$DJ$4:$DJ$60,0))*100</f>
        <v>22.712021592698786</v>
      </c>
      <c r="F7" s="1">
        <f>INDEX([1]Calculation!DL$4:DL$60,MATCH($B7,[1]Calculation!$DJ$4:$DJ$60,0))*100</f>
        <v>15.615759508270399</v>
      </c>
      <c r="G7" s="1">
        <f>INDEX([1]Calculation!DN$4:DN$60,MATCH($B7,[1]Calculation!$DJ$4:$DJ$60,0))*100</f>
        <v>11.07931347051875</v>
      </c>
      <c r="H7" s="1">
        <f>INDEX([1]Calculation!DO$4:DO$60,MATCH($B7,[1]Calculation!$DJ$4:$DJ$60,0))*100</f>
        <v>5.0969869011949989</v>
      </c>
      <c r="I7" s="1">
        <f>INDEX([1]Calculation!DP$4:DP$60,MATCH($B7,[1]Calculation!$DJ$4:$DJ$60,0))*100</f>
        <v>29.853013698313259</v>
      </c>
      <c r="J7" s="1">
        <f>INDEX([1]Calculation!DQ$4:DQ$60,MATCH($B7,[1]Calculation!$DJ$4:$DJ$60,0))*100</f>
        <v>2.277175009443591</v>
      </c>
      <c r="K7" s="1">
        <f>INDEX([1]Calculation!DR$4:DR$60,MATCH($B7,[1]Calculation!$DJ$4:$DJ$60,0))*100</f>
        <v>13.365729819560215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INDEX([1]Calculation!DK$4:DK$60,MATCH($B8,[1]Calculation!$DJ$4:$DJ$60,0))*100</f>
        <v>22.842431874680909</v>
      </c>
      <c r="F8" s="1">
        <f>INDEX([1]Calculation!DL$4:DL$60,MATCH($B8,[1]Calculation!$DJ$4:$DJ$60,0))*100</f>
        <v>24.60517010380017</v>
      </c>
      <c r="G8" s="1">
        <f>INDEX([1]Calculation!DN$4:DN$60,MATCH($B8,[1]Calculation!$DJ$4:$DJ$60,0))*100</f>
        <v>12.549528150135345</v>
      </c>
      <c r="H8" s="1">
        <f>INDEX([1]Calculation!DO$4:DO$60,MATCH($B8,[1]Calculation!$DJ$4:$DJ$60,0))*100</f>
        <v>5.6965822570887195</v>
      </c>
      <c r="I8" s="1">
        <f>INDEX([1]Calculation!DP$4:DP$60,MATCH($B8,[1]Calculation!$DJ$4:$DJ$60,0))*100</f>
        <v>23.126276631291656</v>
      </c>
      <c r="J8" s="1">
        <f>INDEX([1]Calculation!DQ$4:DQ$60,MATCH($B8,[1]Calculation!$DJ$4:$DJ$60,0))*100</f>
        <v>2.2380660090277082</v>
      </c>
      <c r="K8" s="1">
        <f>INDEX([1]Calculation!DR$4:DR$60,MATCH($B8,[1]Calculation!$DJ$4:$DJ$60,0))*100</f>
        <v>8.941944973975497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INDEX([1]Calculation!DK$4:DK$60,MATCH($B9,[1]Calculation!$DJ$4:$DJ$60,0))*100</f>
        <v>15.550115834494566</v>
      </c>
      <c r="F9" s="1">
        <f>INDEX([1]Calculation!DL$4:DL$60,MATCH($B9,[1]Calculation!$DJ$4:$DJ$60,0))*100</f>
        <v>15.104828696839373</v>
      </c>
      <c r="G9" s="1">
        <f>INDEX([1]Calculation!DN$4:DN$60,MATCH($B9,[1]Calculation!$DJ$4:$DJ$60,0))*100</f>
        <v>12.257668270697929</v>
      </c>
      <c r="H9" s="1">
        <f>INDEX([1]Calculation!DO$4:DO$60,MATCH($B9,[1]Calculation!$DJ$4:$DJ$60,0))*100</f>
        <v>5.6727987081515403</v>
      </c>
      <c r="I9" s="1">
        <f>INDEX([1]Calculation!DP$4:DP$60,MATCH($B9,[1]Calculation!$DJ$4:$DJ$60,0))*100</f>
        <v>34.343003373382494</v>
      </c>
      <c r="J9" s="1">
        <f>INDEX([1]Calculation!DQ$4:DQ$60,MATCH($B9,[1]Calculation!$DJ$4:$DJ$60,0))*100</f>
        <v>3.2203046133498519</v>
      </c>
      <c r="K9" s="1">
        <f>INDEX([1]Calculation!DR$4:DR$60,MATCH($B9,[1]Calculation!$DJ$4:$DJ$60,0))*100</f>
        <v>13.851280503084226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87</v>
      </c>
      <c r="P9" s="2">
        <f>'[1]Delegate Counter'!AQ10</f>
        <v>85</v>
      </c>
      <c r="Q9" s="2">
        <f>'[1]Delegate Counter'!AS10</f>
        <v>20</v>
      </c>
      <c r="R9" s="2">
        <f>'[1]Delegate Counter'!AT10</f>
        <v>0</v>
      </c>
      <c r="S9" s="2">
        <f>'[1]Delegate Counter'!AU10</f>
        <v>192</v>
      </c>
      <c r="T9" s="2">
        <f>'[1]Delegate Counter'!AV10</f>
        <v>0</v>
      </c>
      <c r="U9" s="2">
        <f>'[1]Delegate Counter'!AW10</f>
        <v>32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INDEX([1]Calculation!DK$4:DK$60,MATCH($B10,[1]Calculation!$DJ$4:$DJ$60,0))*100</f>
        <v>12.20910377095093</v>
      </c>
      <c r="F10" s="1">
        <f>INDEX([1]Calculation!DL$4:DL$60,MATCH($B10,[1]Calculation!$DJ$4:$DJ$60,0))*100</f>
        <v>14.275886427002915</v>
      </c>
      <c r="G10" s="1">
        <f>INDEX([1]Calculation!DN$4:DN$60,MATCH($B10,[1]Calculation!$DJ$4:$DJ$60,0))*100</f>
        <v>13.418887526884337</v>
      </c>
      <c r="H10" s="1">
        <f>INDEX([1]Calculation!DO$4:DO$60,MATCH($B10,[1]Calculation!$DJ$4:$DJ$60,0))*100</f>
        <v>5.9829309233741634</v>
      </c>
      <c r="I10" s="1">
        <f>INDEX([1]Calculation!DP$4:DP$60,MATCH($B10,[1]Calculation!$DJ$4:$DJ$60,0))*100</f>
        <v>35.565708799524501</v>
      </c>
      <c r="J10" s="1">
        <f>INDEX([1]Calculation!DQ$4:DQ$60,MATCH($B10,[1]Calculation!$DJ$4:$DJ$60,0))*100</f>
        <v>1.2083832407495099</v>
      </c>
      <c r="K10" s="1">
        <f>INDEX([1]Calculation!DR$4:DR$60,MATCH($B10,[1]Calculation!$DJ$4:$DJ$60,0))*100</f>
        <v>17.33909931151366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3</v>
      </c>
      <c r="P10" s="2">
        <f>'[1]Delegate Counter'!AQ11</f>
        <v>6</v>
      </c>
      <c r="Q10" s="2">
        <f>'[1]Delegate Counter'!AS11</f>
        <v>5</v>
      </c>
      <c r="R10" s="2">
        <f>'[1]Delegate Counter'!AT11</f>
        <v>0</v>
      </c>
      <c r="S10" s="2">
        <f>'[1]Delegate Counter'!AU11</f>
        <v>36</v>
      </c>
      <c r="T10" s="2">
        <f>'[1]Delegate Counter'!AV11</f>
        <v>0</v>
      </c>
      <c r="U10" s="2">
        <f>'[1]Delegate Counter'!AW11</f>
        <v>17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INDEX([1]Calculation!DK$4:DK$60,MATCH($B11,[1]Calculation!$DJ$4:$DJ$60,0))*100</f>
        <v>19.689494982176221</v>
      </c>
      <c r="F11" s="1">
        <f>INDEX([1]Calculation!DL$4:DL$60,MATCH($B11,[1]Calculation!$DJ$4:$DJ$60,0))*100</f>
        <v>13.537606823154904</v>
      </c>
      <c r="G11" s="1">
        <f>INDEX([1]Calculation!DN$4:DN$60,MATCH($B11,[1]Calculation!$DJ$4:$DJ$60,0))*100</f>
        <v>9.6048731766732534</v>
      </c>
      <c r="H11" s="1">
        <f>INDEX([1]Calculation!DO$4:DO$60,MATCH($B11,[1]Calculation!$DJ$4:$DJ$60,0))*100</f>
        <v>4.4186774658385568</v>
      </c>
      <c r="I11" s="1">
        <f>INDEX([1]Calculation!DP$4:DP$60,MATCH($B11,[1]Calculation!$DJ$4:$DJ$60,0))*100</f>
        <v>39.188207920432546</v>
      </c>
      <c r="J11" s="1">
        <f>INDEX([1]Calculation!DQ$4:DQ$60,MATCH($B11,[1]Calculation!$DJ$4:$DJ$60,0))*100</f>
        <v>1.9741274786560699</v>
      </c>
      <c r="K11" s="1">
        <f>INDEX([1]Calculation!DR$4:DR$60,MATCH($B11,[1]Calculation!$DJ$4:$DJ$60,0))*100</f>
        <v>11.587012153068452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INDEX([1]Calculation!DK$4:DK$60,MATCH($B12,[1]Calculation!$DJ$4:$DJ$60,0))*100</f>
        <v>11.804628207460469</v>
      </c>
      <c r="F12" s="1">
        <f>INDEX([1]Calculation!DL$4:DL$60,MATCH($B12,[1]Calculation!$DJ$4:$DJ$60,0))*100</f>
        <v>18.408895685343943</v>
      </c>
      <c r="G12" s="1">
        <f>INDEX([1]Calculation!DN$4:DN$60,MATCH($B12,[1]Calculation!$DJ$4:$DJ$60,0))*100</f>
        <v>16.173304318681954</v>
      </c>
      <c r="H12" s="1">
        <f>INDEX([1]Calculation!DO$4:DO$60,MATCH($B12,[1]Calculation!$DJ$4:$DJ$60,0))*100</f>
        <v>5.1699786339605289</v>
      </c>
      <c r="I12" s="1">
        <f>INDEX([1]Calculation!DP$4:DP$60,MATCH($B12,[1]Calculation!$DJ$4:$DJ$60,0))*100</f>
        <v>31.642279015711615</v>
      </c>
      <c r="J12" s="1">
        <f>INDEX([1]Calculation!DQ$4:DQ$60,MATCH($B12,[1]Calculation!$DJ$4:$DJ$60,0))*100</f>
        <v>2.907438146926471</v>
      </c>
      <c r="K12" s="1">
        <f>INDEX([1]Calculation!DR$4:DR$60,MATCH($B12,[1]Calculation!$DJ$4:$DJ$60,0))*100</f>
        <v>13.893475991915011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INDEX([1]Calculation!DK$4:DK$60,MATCH($B13,[1]Calculation!$DJ$4:$DJ$60,0))*100</f>
        <v>12.276371023274145</v>
      </c>
      <c r="F13" s="1">
        <f>INDEX([1]Calculation!DL$4:DL$60,MATCH($B13,[1]Calculation!$DJ$4:$DJ$60,0))*100</f>
        <v>14.044557994613664</v>
      </c>
      <c r="G13" s="1">
        <f>INDEX([1]Calculation!DN$4:DN$60,MATCH($B13,[1]Calculation!$DJ$4:$DJ$60,0))*100</f>
        <v>15.702863455114851</v>
      </c>
      <c r="H13" s="1">
        <f>INDEX([1]Calculation!DO$4:DO$60,MATCH($B13,[1]Calculation!$DJ$4:$DJ$60,0))*100</f>
        <v>7.9653262443345394</v>
      </c>
      <c r="I13" s="1">
        <f>INDEX([1]Calculation!DP$4:DP$60,MATCH($B13,[1]Calculation!$DJ$4:$DJ$60,0))*100</f>
        <v>27.410472363118267</v>
      </c>
      <c r="J13" s="1">
        <f>INDEX([1]Calculation!DQ$4:DQ$60,MATCH($B13,[1]Calculation!$DJ$4:$DJ$60,0))*100</f>
        <v>2.6098680048371388</v>
      </c>
      <c r="K13" s="1">
        <f>INDEX([1]Calculation!DR$4:DR$60,MATCH($B13,[1]Calculation!$DJ$4:$DJ$60,0))*100</f>
        <v>19.990540914707402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7</v>
      </c>
      <c r="Q13" s="2">
        <f>'[1]Delegate Counter'!AS14</f>
        <v>20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INDEX([1]Calculation!DK$4:DK$60,MATCH($B14,[1]Calculation!$DJ$4:$DJ$60,0))*100</f>
        <v>9.7533015018832998</v>
      </c>
      <c r="F14" s="1">
        <f>INDEX([1]Calculation!DL$4:DL$60,MATCH($B14,[1]Calculation!$DJ$4:$DJ$60,0))*100</f>
        <v>9.1137834579254182</v>
      </c>
      <c r="G14" s="1">
        <f>INDEX([1]Calculation!DN$4:DN$60,MATCH($B14,[1]Calculation!$DJ$4:$DJ$60,0))*100</f>
        <v>10.325228135749221</v>
      </c>
      <c r="H14" s="1">
        <f>INDEX([1]Calculation!DO$4:DO$60,MATCH($B14,[1]Calculation!$DJ$4:$DJ$60,0))*100</f>
        <v>28.697573527810395</v>
      </c>
      <c r="I14" s="1">
        <f>INDEX([1]Calculation!DP$4:DP$60,MATCH($B14,[1]Calculation!$DJ$4:$DJ$60,0))*100</f>
        <v>27.367834810820931</v>
      </c>
      <c r="J14" s="1">
        <f>INDEX([1]Calculation!DQ$4:DQ$60,MATCH($B14,[1]Calculation!$DJ$4:$DJ$60,0))*100</f>
        <v>0.74364915867485382</v>
      </c>
      <c r="K14" s="1">
        <f>INDEX([1]Calculation!DR$4:DR$60,MATCH($B14,[1]Calculation!$DJ$4:$DJ$60,0))*100</f>
        <v>13.99862940713588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0</v>
      </c>
      <c r="Q14" s="2">
        <f>'[1]Delegate Counter'!AS15</f>
        <v>1</v>
      </c>
      <c r="R14" s="2">
        <f>'[1]Delegate Counter'!AT15</f>
        <v>34</v>
      </c>
      <c r="S14" s="2">
        <f>'[1]Delegate Counter'!AU15</f>
        <v>33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INDEX([1]Calculation!DK$4:DK$60,MATCH($B15,[1]Calculation!$DJ$4:$DJ$60,0))*100</f>
        <v>21.320883854155188</v>
      </c>
      <c r="F15" s="1">
        <f>INDEX([1]Calculation!DL$4:DL$60,MATCH($B15,[1]Calculation!$DJ$4:$DJ$60,0))*100</f>
        <v>22.546355176486312</v>
      </c>
      <c r="G15" s="1">
        <f>INDEX([1]Calculation!DN$4:DN$60,MATCH($B15,[1]Calculation!$DJ$4:$DJ$60,0))*100</f>
        <v>11.243462690599012</v>
      </c>
      <c r="H15" s="1">
        <f>INDEX([1]Calculation!DO$4:DO$60,MATCH($B15,[1]Calculation!$DJ$4:$DJ$60,0))*100</f>
        <v>5.7902758055156012</v>
      </c>
      <c r="I15" s="1">
        <f>INDEX([1]Calculation!DP$4:DP$60,MATCH($B15,[1]Calculation!$DJ$4:$DJ$60,0))*100</f>
        <v>26.504205794603848</v>
      </c>
      <c r="J15" s="1">
        <f>INDEX([1]Calculation!DQ$4:DQ$60,MATCH($B15,[1]Calculation!$DJ$4:$DJ$60,0))*100</f>
        <v>2.8996464996158293</v>
      </c>
      <c r="K15" s="1">
        <f>INDEX([1]Calculation!DR$4:DR$60,MATCH($B15,[1]Calculation!$DJ$4:$DJ$60,0))*100</f>
        <v>9.6951701790242097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34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40</v>
      </c>
      <c r="T15" s="2">
        <f>'[1]Delegate Counter'!AV16</f>
        <v>0</v>
      </c>
      <c r="U15" s="2">
        <f>'[1]Delegate Counter'!AW16</f>
        <v>1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INDEX([1]Calculation!DK$4:DK$60,MATCH($B16,[1]Calculation!$DJ$4:$DJ$60,0))*100</f>
        <v>23.439105412389218</v>
      </c>
      <c r="F16" s="1">
        <f>INDEX([1]Calculation!DL$4:DL$60,MATCH($B16,[1]Calculation!$DJ$4:$DJ$60,0))*100</f>
        <v>23.361868049441316</v>
      </c>
      <c r="G16" s="1">
        <f>INDEX([1]Calculation!DN$4:DN$60,MATCH($B16,[1]Calculation!$DJ$4:$DJ$60,0))*100</f>
        <v>11.78434426945614</v>
      </c>
      <c r="H16" s="1">
        <f>INDEX([1]Calculation!DO$4:DO$60,MATCH($B16,[1]Calculation!$DJ$4:$DJ$60,0))*100</f>
        <v>7.0402046510507894</v>
      </c>
      <c r="I16" s="1">
        <f>INDEX([1]Calculation!DP$4:DP$60,MATCH($B16,[1]Calculation!$DJ$4:$DJ$60,0))*100</f>
        <v>23.039289783436857</v>
      </c>
      <c r="J16" s="1">
        <f>INDEX([1]Calculation!DQ$4:DQ$60,MATCH($B16,[1]Calculation!$DJ$4:$DJ$60,0))*100</f>
        <v>1.5930466613684846</v>
      </c>
      <c r="K16" s="1">
        <f>INDEX([1]Calculation!DR$4:DR$60,MATCH($B16,[1]Calculation!$DJ$4:$DJ$60,0))*100</f>
        <v>9.7421411728571972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12</v>
      </c>
      <c r="P16" s="2">
        <f>'[1]Delegate Counter'!AQ17</f>
        <v>12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12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INDEX([1]Calculation!DK$4:DK$60,MATCH($B17,[1]Calculation!$DJ$4:$DJ$60,0))*100</f>
        <v>30.203830416929868</v>
      </c>
      <c r="F17" s="1">
        <f>INDEX([1]Calculation!DL$4:DL$60,MATCH($B17,[1]Calculation!$DJ$4:$DJ$60,0))*100</f>
        <v>19.882411074813536</v>
      </c>
      <c r="G17" s="1">
        <f>INDEX([1]Calculation!DN$4:DN$60,MATCH($B17,[1]Calculation!$DJ$4:$DJ$60,0))*100</f>
        <v>8.3595934181322846</v>
      </c>
      <c r="H17" s="1">
        <f>INDEX([1]Calculation!DO$4:DO$60,MATCH($B17,[1]Calculation!$DJ$4:$DJ$60,0))*100</f>
        <v>5.1096932099129013</v>
      </c>
      <c r="I17" s="1">
        <f>INDEX([1]Calculation!DP$4:DP$60,MATCH($B17,[1]Calculation!$DJ$4:$DJ$60,0))*100</f>
        <v>23.392609552134203</v>
      </c>
      <c r="J17" s="1">
        <f>INDEX([1]Calculation!DQ$4:DQ$60,MATCH($B17,[1]Calculation!$DJ$4:$DJ$60,0))*100</f>
        <v>2.2915478989297182</v>
      </c>
      <c r="K17" s="1">
        <f>INDEX([1]Calculation!DR$4:DR$60,MATCH($B17,[1]Calculation!$DJ$4:$DJ$60,0))*100</f>
        <v>10.760314429147478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17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INDEX([1]Calculation!DK$4:DK$60,MATCH($B18,[1]Calculation!$DJ$4:$DJ$60,0))*100</f>
        <v>21.393855039411473</v>
      </c>
      <c r="F18" s="1">
        <f>INDEX([1]Calculation!DL$4:DL$60,MATCH($B18,[1]Calculation!$DJ$4:$DJ$60,0))*100</f>
        <v>18.199827095262957</v>
      </c>
      <c r="G18" s="1">
        <f>INDEX([1]Calculation!DN$4:DN$60,MATCH($B18,[1]Calculation!$DJ$4:$DJ$60,0))*100</f>
        <v>10.554518638170904</v>
      </c>
      <c r="H18" s="1">
        <f>INDEX([1]Calculation!DO$4:DO$60,MATCH($B18,[1]Calculation!$DJ$4:$DJ$60,0))*100</f>
        <v>6.3885471443578297</v>
      </c>
      <c r="I18" s="1">
        <f>INDEX([1]Calculation!DP$4:DP$60,MATCH($B18,[1]Calculation!$DJ$4:$DJ$60,0))*100</f>
        <v>27.689370655021971</v>
      </c>
      <c r="J18" s="1">
        <f>INDEX([1]Calculation!DQ$4:DQ$60,MATCH($B18,[1]Calculation!$DJ$4:$DJ$60,0))*100</f>
        <v>1.7608725737080868</v>
      </c>
      <c r="K18" s="1">
        <f>INDEX([1]Calculation!DR$4:DR$60,MATCH($B18,[1]Calculation!$DJ$4:$DJ$60,0))*100</f>
        <v>14.013008854066777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65</v>
      </c>
      <c r="P18" s="2">
        <f>'[1]Delegate Counter'!AQ19</f>
        <v>55</v>
      </c>
      <c r="Q18" s="2">
        <f>'[1]Delegate Counter'!AS19</f>
        <v>5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INDEX([1]Calculation!DK$4:DK$60,MATCH($B19,[1]Calculation!$DJ$4:$DJ$60,0))*100</f>
        <v>10.229485771419771</v>
      </c>
      <c r="F19" s="1">
        <f>INDEX([1]Calculation!DL$4:DL$60,MATCH($B19,[1]Calculation!$DJ$4:$DJ$60,0))*100</f>
        <v>18.798263368503164</v>
      </c>
      <c r="G19" s="1">
        <f>INDEX([1]Calculation!DN$4:DN$60,MATCH($B19,[1]Calculation!$DJ$4:$DJ$60,0))*100</f>
        <v>14.213596853211975</v>
      </c>
      <c r="H19" s="1">
        <f>INDEX([1]Calculation!DO$4:DO$60,MATCH($B19,[1]Calculation!$DJ$4:$DJ$60,0))*100</f>
        <v>5.0022131177305944</v>
      </c>
      <c r="I19" s="1">
        <f>INDEX([1]Calculation!DP$4:DP$60,MATCH($B19,[1]Calculation!$DJ$4:$DJ$60,0))*100</f>
        <v>35.266989844389478</v>
      </c>
      <c r="J19" s="1">
        <f>INDEX([1]Calculation!DQ$4:DQ$60,MATCH($B19,[1]Calculation!$DJ$4:$DJ$60,0))*100</f>
        <v>2.040486381614127</v>
      </c>
      <c r="K19" s="1">
        <f>INDEX([1]Calculation!DR$4:DR$60,MATCH($B19,[1]Calculation!$DJ$4:$DJ$60,0))*100</f>
        <v>14.448964663130898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0</v>
      </c>
      <c r="P19" s="2">
        <f>'[1]Delegate Counter'!AQ20</f>
        <v>9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16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INDEX([1]Calculation!DK$4:DK$60,MATCH($B20,[1]Calculation!$DJ$4:$DJ$60,0))*100</f>
        <v>7.2708982854234545</v>
      </c>
      <c r="F20" s="1">
        <f>INDEX([1]Calculation!DL$4:DL$60,MATCH($B20,[1]Calculation!$DJ$4:$DJ$60,0))*100</f>
        <v>11.79864221393764</v>
      </c>
      <c r="G20" s="1">
        <f>INDEX([1]Calculation!DN$4:DN$60,MATCH($B20,[1]Calculation!$DJ$4:$DJ$60,0))*100</f>
        <v>11.653911889979478</v>
      </c>
      <c r="H20" s="1">
        <f>INDEX([1]Calculation!DO$4:DO$60,MATCH($B20,[1]Calculation!$DJ$4:$DJ$60,0))*100</f>
        <v>3.8781288712481015</v>
      </c>
      <c r="I20" s="1">
        <f>INDEX([1]Calculation!DP$4:DP$60,MATCH($B20,[1]Calculation!$DJ$4:$DJ$60,0))*100</f>
        <v>53.159239588177122</v>
      </c>
      <c r="J20" s="1">
        <f>INDEX([1]Calculation!DQ$4:DQ$60,MATCH($B20,[1]Calculation!$DJ$4:$DJ$60,0))*100</f>
        <v>1.7745197534091193</v>
      </c>
      <c r="K20" s="1">
        <f>INDEX([1]Calculation!DR$4:DR$60,MATCH($B20,[1]Calculation!$DJ$4:$DJ$60,0))*100</f>
        <v>10.464659397825104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INDEX([1]Calculation!DK$4:DK$60,MATCH($B21,[1]Calculation!$DJ$4:$DJ$60,0))*100</f>
        <v>20.484751826502062</v>
      </c>
      <c r="F21" s="1">
        <f>INDEX([1]Calculation!DL$4:DL$60,MATCH($B21,[1]Calculation!$DJ$4:$DJ$60,0))*100</f>
        <v>22.141203836397306</v>
      </c>
      <c r="G21" s="1">
        <f>INDEX([1]Calculation!DN$4:DN$60,MATCH($B21,[1]Calculation!$DJ$4:$DJ$60,0))*100</f>
        <v>11.861306215778891</v>
      </c>
      <c r="H21" s="1">
        <f>INDEX([1]Calculation!DO$4:DO$60,MATCH($B21,[1]Calculation!$DJ$4:$DJ$60,0))*100</f>
        <v>7.4071488810954724</v>
      </c>
      <c r="I21" s="1">
        <f>INDEX([1]Calculation!DP$4:DP$60,MATCH($B21,[1]Calculation!$DJ$4:$DJ$60,0))*100</f>
        <v>26.758504240169252</v>
      </c>
      <c r="J21" s="1">
        <f>INDEX([1]Calculation!DQ$4:DQ$60,MATCH($B21,[1]Calculation!$DJ$4:$DJ$60,0))*100</f>
        <v>0.92881039172770574</v>
      </c>
      <c r="K21" s="1">
        <f>INDEX([1]Calculation!DR$4:DR$60,MATCH($B21,[1]Calculation!$DJ$4:$DJ$60,0))*100</f>
        <v>10.418274608329321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27</v>
      </c>
      <c r="P21" s="2">
        <f>'[1]Delegate Counter'!AQ22</f>
        <v>30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36</v>
      </c>
      <c r="T21" s="2">
        <f>'[1]Delegate Counter'!AV22</f>
        <v>0</v>
      </c>
      <c r="U21" s="2">
        <f>'[1]Delegate Counter'!AW22</f>
        <v>2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INDEX([1]Calculation!DK$4:DK$60,MATCH($B22,[1]Calculation!$DJ$4:$DJ$60,0))*100</f>
        <v>19.699486035799911</v>
      </c>
      <c r="F22" s="1">
        <f>INDEX([1]Calculation!DL$4:DL$60,MATCH($B22,[1]Calculation!$DJ$4:$DJ$60,0))*100</f>
        <v>15.245560248493852</v>
      </c>
      <c r="G22" s="1">
        <f>INDEX([1]Calculation!DN$4:DN$60,MATCH($B22,[1]Calculation!$DJ$4:$DJ$60,0))*100</f>
        <v>11.862753785454764</v>
      </c>
      <c r="H22" s="1">
        <f>INDEX([1]Calculation!DO$4:DO$60,MATCH($B22,[1]Calculation!$DJ$4:$DJ$60,0))*100</f>
        <v>4.7441261669924701</v>
      </c>
      <c r="I22" s="1">
        <f>INDEX([1]Calculation!DP$4:DP$60,MATCH($B22,[1]Calculation!$DJ$4:$DJ$60,0))*100</f>
        <v>36.004325723666838</v>
      </c>
      <c r="J22" s="1">
        <f>INDEX([1]Calculation!DQ$4:DQ$60,MATCH($B22,[1]Calculation!$DJ$4:$DJ$60,0))*100</f>
        <v>3.3373327483405055</v>
      </c>
      <c r="K22" s="1">
        <f>INDEX([1]Calculation!DR$4:DR$60,MATCH($B22,[1]Calculation!$DJ$4:$DJ$60,0))*100</f>
        <v>9.1064152912516594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INDEX([1]Calculation!DK$4:DK$60,MATCH($B23,[1]Calculation!$DJ$4:$DJ$60,0))*100</f>
        <v>18.033754803212503</v>
      </c>
      <c r="F23" s="1">
        <f>INDEX([1]Calculation!DL$4:DL$60,MATCH($B23,[1]Calculation!$DJ$4:$DJ$60,0))*100</f>
        <v>15.791183186734493</v>
      </c>
      <c r="G23" s="1">
        <f>INDEX([1]Calculation!DN$4:DN$60,MATCH($B23,[1]Calculation!$DJ$4:$DJ$60,0))*100</f>
        <v>13.280694148923491</v>
      </c>
      <c r="H23" s="1">
        <f>INDEX([1]Calculation!DO$4:DO$60,MATCH($B23,[1]Calculation!$DJ$4:$DJ$60,0))*100</f>
        <v>7.2214254489083789</v>
      </c>
      <c r="I23" s="1">
        <f>INDEX([1]Calculation!DP$4:DP$60,MATCH($B23,[1]Calculation!$DJ$4:$DJ$60,0))*100</f>
        <v>31.201503889000826</v>
      </c>
      <c r="J23" s="1">
        <f>INDEX([1]Calculation!DQ$4:DQ$60,MATCH($B23,[1]Calculation!$DJ$4:$DJ$60,0))*100</f>
        <v>1.5329328592288542</v>
      </c>
      <c r="K23" s="1">
        <f>INDEX([1]Calculation!DR$4:DR$60,MATCH($B23,[1]Calculation!$DJ$4:$DJ$60,0))*100</f>
        <v>12.938505663991442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26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8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INDEX([1]Calculation!DK$4:DK$60,MATCH($B24,[1]Calculation!$DJ$4:$DJ$60,0))*100</f>
        <v>36.803183038547893</v>
      </c>
      <c r="F24" s="1">
        <f>INDEX([1]Calculation!DL$4:DL$60,MATCH($B24,[1]Calculation!$DJ$4:$DJ$60,0))*100</f>
        <v>21.102303702277794</v>
      </c>
      <c r="G24" s="1">
        <f>INDEX([1]Calculation!DN$4:DN$60,MATCH($B24,[1]Calculation!$DJ$4:$DJ$60,0))*100</f>
        <v>6.0831485100088951</v>
      </c>
      <c r="H24" s="1">
        <f>INDEX([1]Calculation!DO$4:DO$60,MATCH($B24,[1]Calculation!$DJ$4:$DJ$60,0))*100</f>
        <v>4.3417217804992836</v>
      </c>
      <c r="I24" s="1">
        <f>INDEX([1]Calculation!DP$4:DP$60,MATCH($B24,[1]Calculation!$DJ$4:$DJ$60,0))*100</f>
        <v>20.63221042102839</v>
      </c>
      <c r="J24" s="1">
        <f>INDEX([1]Calculation!DQ$4:DQ$60,MATCH($B24,[1]Calculation!$DJ$4:$DJ$60,0))*100</f>
        <v>2.3571497611433183</v>
      </c>
      <c r="K24" s="1">
        <f>INDEX([1]Calculation!DR$4:DR$60,MATCH($B24,[1]Calculation!$DJ$4:$DJ$60,0))*100</f>
        <v>8.6802827864944216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INDEX([1]Calculation!DK$4:DK$60,MATCH($B25,[1]Calculation!$DJ$4:$DJ$60,0))*100</f>
        <v>26.91970804384669</v>
      </c>
      <c r="F25" s="1">
        <f>INDEX([1]Calculation!DL$4:DL$60,MATCH($B25,[1]Calculation!$DJ$4:$DJ$60,0))*100</f>
        <v>23.278486257605138</v>
      </c>
      <c r="G25" s="1">
        <f>INDEX([1]Calculation!DN$4:DN$60,MATCH($B25,[1]Calculation!$DJ$4:$DJ$60,0))*100</f>
        <v>10.728246367439988</v>
      </c>
      <c r="H25" s="1">
        <f>INDEX([1]Calculation!DO$4:DO$60,MATCH($B25,[1]Calculation!$DJ$4:$DJ$60,0))*100</f>
        <v>7.7739457671105541</v>
      </c>
      <c r="I25" s="1">
        <f>INDEX([1]Calculation!DP$4:DP$60,MATCH($B25,[1]Calculation!$DJ$4:$DJ$60,0))*100</f>
        <v>19.313862467982297</v>
      </c>
      <c r="J25" s="1">
        <f>INDEX([1]Calculation!DQ$4:DQ$60,MATCH($B25,[1]Calculation!$DJ$4:$DJ$60,0))*100</f>
        <v>1.737203928982364</v>
      </c>
      <c r="K25" s="1">
        <f>INDEX([1]Calculation!DR$4:DR$60,MATCH($B25,[1]Calculation!$DJ$4:$DJ$60,0))*100</f>
        <v>10.248547167032958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22</v>
      </c>
      <c r="Q25" s="2">
        <f>'[1]Delegate Counter'!AS26</f>
        <v>2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INDEX([1]Calculation!DK$4:DK$60,MATCH($B26,[1]Calculation!$DJ$4:$DJ$60,0))*100</f>
        <v>15.859675023889977</v>
      </c>
      <c r="F26" s="1">
        <f>INDEX([1]Calculation!DL$4:DL$60,MATCH($B26,[1]Calculation!$DJ$4:$DJ$60,0))*100</f>
        <v>14.736946879438612</v>
      </c>
      <c r="G26" s="1">
        <f>INDEX([1]Calculation!DN$4:DN$60,MATCH($B26,[1]Calculation!$DJ$4:$DJ$60,0))*100</f>
        <v>15.518526709848093</v>
      </c>
      <c r="H26" s="1">
        <f>INDEX([1]Calculation!DO$4:DO$60,MATCH($B26,[1]Calculation!$DJ$4:$DJ$60,0))*100</f>
        <v>7.6438275895411731</v>
      </c>
      <c r="I26" s="1">
        <f>INDEX([1]Calculation!DP$4:DP$60,MATCH($B26,[1]Calculation!$DJ$4:$DJ$60,0))*100</f>
        <v>32.631912335076848</v>
      </c>
      <c r="J26" s="1">
        <f>INDEX([1]Calculation!DQ$4:DQ$60,MATCH($B26,[1]Calculation!$DJ$4:$DJ$60,0))*100</f>
        <v>1.0755294090888596</v>
      </c>
      <c r="K26" s="1">
        <f>INDEX([1]Calculation!DR$4:DR$60,MATCH($B26,[1]Calculation!$DJ$4:$DJ$60,0))*100</f>
        <v>12.533582053116424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3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INDEX([1]Calculation!DK$4:DK$60,MATCH($B27,[1]Calculation!$DJ$4:$DJ$60,0))*100</f>
        <v>11.928971911620174</v>
      </c>
      <c r="F27" s="1">
        <f>INDEX([1]Calculation!DL$4:DL$60,MATCH($B27,[1]Calculation!$DJ$4:$DJ$60,0))*100</f>
        <v>18.927968732389669</v>
      </c>
      <c r="G27" s="1">
        <f>INDEX([1]Calculation!DN$4:DN$60,MATCH($B27,[1]Calculation!$DJ$4:$DJ$60,0))*100</f>
        <v>12.398467454389126</v>
      </c>
      <c r="H27" s="1">
        <f>INDEX([1]Calculation!DO$4:DO$60,MATCH($B27,[1]Calculation!$DJ$4:$DJ$60,0))*100</f>
        <v>8.1944666375264283</v>
      </c>
      <c r="I27" s="1">
        <f>INDEX([1]Calculation!DP$4:DP$60,MATCH($B27,[1]Calculation!$DJ$4:$DJ$60,0))*100</f>
        <v>32.898690815957401</v>
      </c>
      <c r="J27" s="1">
        <f>INDEX([1]Calculation!DQ$4:DQ$60,MATCH($B27,[1]Calculation!$DJ$4:$DJ$60,0))*100</f>
        <v>1.8036510659412839</v>
      </c>
      <c r="K27" s="1">
        <f>INDEX([1]Calculation!DR$4:DR$60,MATCH($B27,[1]Calculation!$DJ$4:$DJ$60,0))*100</f>
        <v>13.847783382175916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27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INDEX([1]Calculation!DK$4:DK$60,MATCH($B28,[1]Calculation!$DJ$4:$DJ$60,0))*100</f>
        <v>22.712021592698786</v>
      </c>
      <c r="F28" s="1">
        <f>INDEX([1]Calculation!DL$4:DL$60,MATCH($B28,[1]Calculation!$DJ$4:$DJ$60,0))*100</f>
        <v>15.615759508270399</v>
      </c>
      <c r="G28" s="1">
        <f>INDEX([1]Calculation!DN$4:DN$60,MATCH($B28,[1]Calculation!$DJ$4:$DJ$60,0))*100</f>
        <v>11.07931347051875</v>
      </c>
      <c r="H28" s="1">
        <f>INDEX([1]Calculation!DO$4:DO$60,MATCH($B28,[1]Calculation!$DJ$4:$DJ$60,0))*100</f>
        <v>5.0969869011949989</v>
      </c>
      <c r="I28" s="1">
        <f>INDEX([1]Calculation!DP$4:DP$60,MATCH($B28,[1]Calculation!$DJ$4:$DJ$60,0))*100</f>
        <v>29.853013698313259</v>
      </c>
      <c r="J28" s="1">
        <f>INDEX([1]Calculation!DQ$4:DQ$60,MATCH($B28,[1]Calculation!$DJ$4:$DJ$60,0))*100</f>
        <v>2.277175009443591</v>
      </c>
      <c r="K28" s="1">
        <f>INDEX([1]Calculation!DR$4:DR$60,MATCH($B28,[1]Calculation!$DJ$4:$DJ$60,0))*100</f>
        <v>13.365729819560215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INDEX([1]Calculation!DK$4:DK$60,MATCH($B29,[1]Calculation!$DJ$4:$DJ$60,0))*100</f>
        <v>21.666950100597678</v>
      </c>
      <c r="F29" s="1">
        <f>INDEX([1]Calculation!DL$4:DL$60,MATCH($B29,[1]Calculation!$DJ$4:$DJ$60,0))*100</f>
        <v>14.722897238653765</v>
      </c>
      <c r="G29" s="1">
        <f>INDEX([1]Calculation!DN$4:DN$60,MATCH($B29,[1]Calculation!$DJ$4:$DJ$60,0))*100</f>
        <v>12.254310323138071</v>
      </c>
      <c r="H29" s="1">
        <f>INDEX([1]Calculation!DO$4:DO$60,MATCH($B29,[1]Calculation!$DJ$4:$DJ$60,0))*100</f>
        <v>4.9268890743642721</v>
      </c>
      <c r="I29" s="1">
        <f>INDEX([1]Calculation!DP$4:DP$60,MATCH($B29,[1]Calculation!$DJ$4:$DJ$60,0))*100</f>
        <v>31.481667900695555</v>
      </c>
      <c r="J29" s="1">
        <f>INDEX([1]Calculation!DQ$4:DQ$60,MATCH($B29,[1]Calculation!$DJ$4:$DJ$60,0))*100</f>
        <v>2.6364800826953108</v>
      </c>
      <c r="K29" s="1">
        <f>INDEX([1]Calculation!DR$4:DR$60,MATCH($B29,[1]Calculation!$DJ$4:$DJ$60,0))*100</f>
        <v>12.310805279855357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6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33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INDEX([1]Calculation!DK$4:DK$60,MATCH($B30,[1]Calculation!$DJ$4:$DJ$60,0))*100</f>
        <v>28.69656230619767</v>
      </c>
      <c r="F30" s="1">
        <f>INDEX([1]Calculation!DL$4:DL$60,MATCH($B30,[1]Calculation!$DJ$4:$DJ$60,0))*100</f>
        <v>25.899250629064174</v>
      </c>
      <c r="G30" s="1">
        <f>INDEX([1]Calculation!DN$4:DN$60,MATCH($B30,[1]Calculation!$DJ$4:$DJ$60,0))*100</f>
        <v>9.1930624975318551</v>
      </c>
      <c r="H30" s="1">
        <f>INDEX([1]Calculation!DO$4:DO$60,MATCH($B30,[1]Calculation!$DJ$4:$DJ$60,0))*100</f>
        <v>5.5268209104890058</v>
      </c>
      <c r="I30" s="1">
        <f>INDEX([1]Calculation!DP$4:DP$60,MATCH($B30,[1]Calculation!$DJ$4:$DJ$60,0))*100</f>
        <v>19.799804602369072</v>
      </c>
      <c r="J30" s="1">
        <f>INDEX([1]Calculation!DQ$4:DQ$60,MATCH($B30,[1]Calculation!$DJ$4:$DJ$60,0))*100</f>
        <v>1.6730317155677183</v>
      </c>
      <c r="K30" s="1">
        <f>INDEX([1]Calculation!DR$4:DR$60,MATCH($B30,[1]Calculation!$DJ$4:$DJ$60,0))*100</f>
        <v>9.2114673387805261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84</v>
      </c>
      <c r="P30" s="2">
        <f>'[1]Delegate Counter'!AQ31</f>
        <v>76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INDEX([1]Calculation!DK$4:DK$60,MATCH($B31,[1]Calculation!$DJ$4:$DJ$60,0))*100</f>
        <v>19.195784845609374</v>
      </c>
      <c r="F31" s="1">
        <f>INDEX([1]Calculation!DL$4:DL$60,MATCH($B31,[1]Calculation!$DJ$4:$DJ$60,0))*100</f>
        <v>17.037536870310678</v>
      </c>
      <c r="G31" s="1">
        <f>INDEX([1]Calculation!DN$4:DN$60,MATCH($B31,[1]Calculation!$DJ$4:$DJ$60,0))*100</f>
        <v>14.770303275105601</v>
      </c>
      <c r="H31" s="1">
        <f>INDEX([1]Calculation!DO$4:DO$60,MATCH($B31,[1]Calculation!$DJ$4:$DJ$60,0))*100</f>
        <v>7.7569784002400057</v>
      </c>
      <c r="I31" s="1">
        <f>INDEX([1]Calculation!DP$4:DP$60,MATCH($B31,[1]Calculation!$DJ$4:$DJ$60,0))*100</f>
        <v>29.758378561781345</v>
      </c>
      <c r="J31" s="1">
        <f>INDEX([1]Calculation!DQ$4:DQ$60,MATCH($B31,[1]Calculation!$DJ$4:$DJ$60,0))*100</f>
        <v>2.2851802126957681</v>
      </c>
      <c r="K31" s="1">
        <f>INDEX([1]Calculation!DR$4:DR$60,MATCH($B31,[1]Calculation!$DJ$4:$DJ$60,0))*100</f>
        <v>9.1958378342572278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36</v>
      </c>
      <c r="Q31" s="2">
        <f>'[1]Delegate Counter'!AS32</f>
        <v>14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INDEX([1]Calculation!DK$4:DK$60,MATCH($B32,[1]Calculation!$DJ$4:$DJ$60,0))*100</f>
        <v>19.076312463145864</v>
      </c>
      <c r="F32" s="1">
        <f>INDEX([1]Calculation!DL$4:DL$60,MATCH($B32,[1]Calculation!$DJ$4:$DJ$60,0))*100</f>
        <v>17.413207720729339</v>
      </c>
      <c r="G32" s="1">
        <f>INDEX([1]Calculation!DN$4:DN$60,MATCH($B32,[1]Calculation!$DJ$4:$DJ$60,0))*100</f>
        <v>13.82626486249692</v>
      </c>
      <c r="H32" s="1">
        <f>INDEX([1]Calculation!DO$4:DO$60,MATCH($B32,[1]Calculation!$DJ$4:$DJ$60,0))*100</f>
        <v>6.5620081969864632</v>
      </c>
      <c r="I32" s="1">
        <f>INDEX([1]Calculation!DP$4:DP$60,MATCH($B32,[1]Calculation!$DJ$4:$DJ$60,0))*100</f>
        <v>29.739900085651193</v>
      </c>
      <c r="J32" s="1">
        <f>INDEX([1]Calculation!DQ$4:DQ$60,MATCH($B32,[1]Calculation!$DJ$4:$DJ$60,0))*100</f>
        <v>1.8200373749736292</v>
      </c>
      <c r="K32" s="1">
        <f>INDEX([1]Calculation!DR$4:DR$60,MATCH($B32,[1]Calculation!$DJ$4:$DJ$60,0))*100</f>
        <v>11.562269296016584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35</v>
      </c>
      <c r="P32" s="2">
        <f>'[1]Delegate Counter'!AQ33</f>
        <v>32</v>
      </c>
      <c r="Q32" s="2">
        <f>'[1]Delegate Counter'!AS33</f>
        <v>10</v>
      </c>
      <c r="R32" s="2">
        <f>'[1]Delegate Counter'!AT33</f>
        <v>0</v>
      </c>
      <c r="S32" s="2">
        <f>'[1]Delegate Counter'!AU33</f>
        <v>54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INDEX([1]Calculation!DK$4:DK$60,MATCH($B33,[1]Calculation!$DJ$4:$DJ$60,0))*100</f>
        <v>31.058618290117977</v>
      </c>
      <c r="F33" s="1">
        <f>INDEX([1]Calculation!DL$4:DL$60,MATCH($B33,[1]Calculation!$DJ$4:$DJ$60,0))*100</f>
        <v>21.783560636345435</v>
      </c>
      <c r="G33" s="1">
        <f>INDEX([1]Calculation!DN$4:DN$60,MATCH($B33,[1]Calculation!$DJ$4:$DJ$60,0))*100</f>
        <v>8.6753702610918264</v>
      </c>
      <c r="H33" s="1">
        <f>INDEX([1]Calculation!DO$4:DO$60,MATCH($B33,[1]Calculation!$DJ$4:$DJ$60,0))*100</f>
        <v>5.0774164384758746</v>
      </c>
      <c r="I33" s="1">
        <f>INDEX([1]Calculation!DP$4:DP$60,MATCH($B33,[1]Calculation!$DJ$4:$DJ$60,0))*100</f>
        <v>24.591282337281044</v>
      </c>
      <c r="J33" s="1">
        <f>INDEX([1]Calculation!DQ$4:DQ$60,MATCH($B33,[1]Calculation!$DJ$4:$DJ$60,0))*100</f>
        <v>2.1514362677087377</v>
      </c>
      <c r="K33" s="1">
        <f>INDEX([1]Calculation!DR$4:DR$60,MATCH($B33,[1]Calculation!$DJ$4:$DJ$60,0))*100</f>
        <v>6.6623157689791084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42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33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INDEX([1]Calculation!DK$4:DK$60,MATCH($B34,[1]Calculation!$DJ$4:$DJ$60,0))*100</f>
        <v>26.845608150862404</v>
      </c>
      <c r="F34" s="1">
        <f>INDEX([1]Calculation!DL$4:DL$60,MATCH($B34,[1]Calculation!$DJ$4:$DJ$60,0))*100</f>
        <v>14.780583133767061</v>
      </c>
      <c r="G34" s="1">
        <f>INDEX([1]Calculation!DN$4:DN$60,MATCH($B34,[1]Calculation!$DJ$4:$DJ$60,0))*100</f>
        <v>10.486759464330758</v>
      </c>
      <c r="H34" s="1">
        <f>INDEX([1]Calculation!DO$4:DO$60,MATCH($B34,[1]Calculation!$DJ$4:$DJ$60,0))*100</f>
        <v>4.8243851722316062</v>
      </c>
      <c r="I34" s="1">
        <f>INDEX([1]Calculation!DP$4:DP$60,MATCH($B34,[1]Calculation!$DJ$4:$DJ$60,0))*100</f>
        <v>28.256387435251828</v>
      </c>
      <c r="J34" s="1">
        <f>INDEX([1]Calculation!DQ$4:DQ$60,MATCH($B34,[1]Calculation!$DJ$4:$DJ$60,0))*100</f>
        <v>2.1553850467146281</v>
      </c>
      <c r="K34" s="1">
        <f>INDEX([1]Calculation!DR$4:DR$60,MATCH($B34,[1]Calculation!$DJ$4:$DJ$60,0))*100</f>
        <v>12.650891596841721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5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INDEX([1]Calculation!DK$4:DK$60,MATCH($B35,[1]Calculation!$DJ$4:$DJ$60,0))*100</f>
        <v>23.616647700602552</v>
      </c>
      <c r="F35" s="1">
        <f>INDEX([1]Calculation!DL$4:DL$60,MATCH($B35,[1]Calculation!$DJ$4:$DJ$60,0))*100</f>
        <v>13.771476370008815</v>
      </c>
      <c r="G35" s="1">
        <f>INDEX([1]Calculation!DN$4:DN$60,MATCH($B35,[1]Calculation!$DJ$4:$DJ$60,0))*100</f>
        <v>11.218768201062689</v>
      </c>
      <c r="H35" s="1">
        <f>INDEX([1]Calculation!DO$4:DO$60,MATCH($B35,[1]Calculation!$DJ$4:$DJ$60,0))*100</f>
        <v>4.448944718796298</v>
      </c>
      <c r="I35" s="1">
        <f>INDEX([1]Calculation!DP$4:DP$60,MATCH($B35,[1]Calculation!$DJ$4:$DJ$60,0))*100</f>
        <v>30.211841213211432</v>
      </c>
      <c r="J35" s="1">
        <f>INDEX([1]Calculation!DQ$4:DQ$60,MATCH($B35,[1]Calculation!$DJ$4:$DJ$60,0))*100</f>
        <v>3.1879920743574202</v>
      </c>
      <c r="K35" s="1">
        <f>INDEX([1]Calculation!DR$4:DR$60,MATCH($B35,[1]Calculation!$DJ$4:$DJ$60,0))*100</f>
        <v>13.544329721960798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INDEX([1]Calculation!DK$4:DK$60,MATCH($B36,[1]Calculation!$DJ$4:$DJ$60,0))*100</f>
        <v>16.501062030797314</v>
      </c>
      <c r="F36" s="1">
        <f>INDEX([1]Calculation!DL$4:DL$60,MATCH($B36,[1]Calculation!$DJ$4:$DJ$60,0))*100</f>
        <v>15.566606021412824</v>
      </c>
      <c r="G36" s="1">
        <f>INDEX([1]Calculation!DN$4:DN$60,MATCH($B36,[1]Calculation!$DJ$4:$DJ$60,0))*100</f>
        <v>10.010350688367376</v>
      </c>
      <c r="H36" s="1">
        <f>INDEX([1]Calculation!DO$4:DO$60,MATCH($B36,[1]Calculation!$DJ$4:$DJ$60,0))*100</f>
        <v>4.2961367697052477</v>
      </c>
      <c r="I36" s="1">
        <f>INDEX([1]Calculation!DP$4:DP$60,MATCH($B36,[1]Calculation!$DJ$4:$DJ$60,0))*100</f>
        <v>35.079994925830668</v>
      </c>
      <c r="J36" s="1">
        <f>INDEX([1]Calculation!DQ$4:DQ$60,MATCH($B36,[1]Calculation!$DJ$4:$DJ$60,0))*100</f>
        <v>3.6566280133822024</v>
      </c>
      <c r="K36" s="1">
        <f>INDEX([1]Calculation!DR$4:DR$60,MATCH($B36,[1]Calculation!$DJ$4:$DJ$60,0))*100</f>
        <v>14.889221550504352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INDEX([1]Calculation!DK$4:DK$60,MATCH($B37,[1]Calculation!$DJ$4:$DJ$60,0))*100</f>
        <v>34.98607011659999</v>
      </c>
      <c r="F37" s="1">
        <f>INDEX([1]Calculation!DL$4:DL$60,MATCH($B37,[1]Calculation!$DJ$4:$DJ$60,0))*100</f>
        <v>20.867028103750076</v>
      </c>
      <c r="G37" s="1">
        <f>INDEX([1]Calculation!DN$4:DN$60,MATCH($B37,[1]Calculation!$DJ$4:$DJ$60,0))*100</f>
        <v>6.5875762641468771</v>
      </c>
      <c r="H37" s="1">
        <f>INDEX([1]Calculation!DO$4:DO$60,MATCH($B37,[1]Calculation!$DJ$4:$DJ$60,0))*100</f>
        <v>4.4691189782078515</v>
      </c>
      <c r="I37" s="1">
        <f>INDEX([1]Calculation!DP$4:DP$60,MATCH($B37,[1]Calculation!$DJ$4:$DJ$60,0))*100</f>
        <v>21.520279545060312</v>
      </c>
      <c r="J37" s="1">
        <f>INDEX([1]Calculation!DQ$4:DQ$60,MATCH($B37,[1]Calculation!$DJ$4:$DJ$60,0))*100</f>
        <v>2.3289660106039922</v>
      </c>
      <c r="K37" s="1">
        <f>INDEX([1]Calculation!DR$4:DR$60,MATCH($B37,[1]Calculation!$DJ$4:$DJ$60,0))*100</f>
        <v>9.2409609816309093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24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INDEX([1]Calculation!DK$4:DK$60,MATCH($B38,[1]Calculation!$DJ$4:$DJ$60,0))*100</f>
        <v>23.976997032450356</v>
      </c>
      <c r="F38" s="1">
        <f>INDEX([1]Calculation!DL$4:DL$60,MATCH($B38,[1]Calculation!$DJ$4:$DJ$60,0))*100</f>
        <v>14.008152518510769</v>
      </c>
      <c r="G38" s="1">
        <f>INDEX([1]Calculation!DN$4:DN$60,MATCH($B38,[1]Calculation!$DJ$4:$DJ$60,0))*100</f>
        <v>10.794796333415842</v>
      </c>
      <c r="H38" s="1">
        <f>INDEX([1]Calculation!DO$4:DO$60,MATCH($B38,[1]Calculation!$DJ$4:$DJ$60,0))*100</f>
        <v>4.2986000806047588</v>
      </c>
      <c r="I38" s="1">
        <f>INDEX([1]Calculation!DP$4:DP$60,MATCH($B38,[1]Calculation!$DJ$4:$DJ$60,0))*100</f>
        <v>32.007219408322577</v>
      </c>
      <c r="J38" s="1">
        <f>INDEX([1]Calculation!DQ$4:DQ$60,MATCH($B38,[1]Calculation!$DJ$4:$DJ$60,0))*100</f>
        <v>3.0004827186741259</v>
      </c>
      <c r="K38" s="1">
        <f>INDEX([1]Calculation!DR$4:DR$60,MATCH($B38,[1]Calculation!$DJ$4:$DJ$60,0))*100</f>
        <v>11.913751908021567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INDEX([1]Calculation!DK$4:DK$60,MATCH($B39,[1]Calculation!$DJ$4:$DJ$60,0))*100</f>
        <v>13.78245125138724</v>
      </c>
      <c r="F39" s="1">
        <f>INDEX([1]Calculation!DL$4:DL$60,MATCH($B39,[1]Calculation!$DJ$4:$DJ$60,0))*100</f>
        <v>17.287449359041652</v>
      </c>
      <c r="G39" s="1">
        <f>INDEX([1]Calculation!DN$4:DN$60,MATCH($B39,[1]Calculation!$DJ$4:$DJ$60,0))*100</f>
        <v>14.039533585381649</v>
      </c>
      <c r="H39" s="1">
        <f>INDEX([1]Calculation!DO$4:DO$60,MATCH($B39,[1]Calculation!$DJ$4:$DJ$60,0))*100</f>
        <v>8.8471174717204004</v>
      </c>
      <c r="I39" s="1">
        <f>INDEX([1]Calculation!DP$4:DP$60,MATCH($B39,[1]Calculation!$DJ$4:$DJ$60,0))*100</f>
        <v>32.912448503033019</v>
      </c>
      <c r="J39" s="1">
        <f>INDEX([1]Calculation!DQ$4:DQ$60,MATCH($B39,[1]Calculation!$DJ$4:$DJ$60,0))*100</f>
        <v>1.3486512728730173</v>
      </c>
      <c r="K39" s="1">
        <f>INDEX([1]Calculation!DR$4:DR$60,MATCH($B39,[1]Calculation!$DJ$4:$DJ$60,0))*100</f>
        <v>11.782348556563022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23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INDEX([1]Calculation!DK$4:DK$60,MATCH($B40,[1]Calculation!$DJ$4:$DJ$60,0))*100</f>
        <v>16.864169525268423</v>
      </c>
      <c r="F40" s="1">
        <f>INDEX([1]Calculation!DL$4:DL$60,MATCH($B40,[1]Calculation!$DJ$4:$DJ$60,0))*100</f>
        <v>16.881402793817077</v>
      </c>
      <c r="G40" s="1">
        <f>INDEX([1]Calculation!DN$4:DN$60,MATCH($B40,[1]Calculation!$DJ$4:$DJ$60,0))*100</f>
        <v>13.188970005693951</v>
      </c>
      <c r="H40" s="1">
        <f>INDEX([1]Calculation!DO$4:DO$60,MATCH($B40,[1]Calculation!$DJ$4:$DJ$60,0))*100</f>
        <v>4.2521659090482347</v>
      </c>
      <c r="I40" s="1">
        <f>INDEX([1]Calculation!DP$4:DP$60,MATCH($B40,[1]Calculation!$DJ$4:$DJ$60,0))*100</f>
        <v>30.081321569860343</v>
      </c>
      <c r="J40" s="1">
        <f>INDEX([1]Calculation!DQ$4:DQ$60,MATCH($B40,[1]Calculation!$DJ$4:$DJ$60,0))*100</f>
        <v>3.3092401896544659</v>
      </c>
      <c r="K40" s="1">
        <f>INDEX([1]Calculation!DR$4:DR$60,MATCH($B40,[1]Calculation!$DJ$4:$DJ$60,0))*100</f>
        <v>15.422730006657501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12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INDEX([1]Calculation!DK$4:DK$60,MATCH($B41,[1]Calculation!$DJ$4:$DJ$60,0))*100</f>
        <v>30.815504755161182</v>
      </c>
      <c r="F41" s="1">
        <f>INDEX([1]Calculation!DL$4:DL$60,MATCH($B41,[1]Calculation!$DJ$4:$DJ$60,0))*100</f>
        <v>15.417940109829104</v>
      </c>
      <c r="G41" s="1">
        <f>INDEX([1]Calculation!DN$4:DN$60,MATCH($B41,[1]Calculation!$DJ$4:$DJ$60,0))*100</f>
        <v>11.107077568795162</v>
      </c>
      <c r="H41" s="1">
        <f>INDEX([1]Calculation!DO$4:DO$60,MATCH($B41,[1]Calculation!$DJ$4:$DJ$60,0))*100</f>
        <v>3.9796658124713709</v>
      </c>
      <c r="I41" s="1">
        <f>INDEX([1]Calculation!DP$4:DP$60,MATCH($B41,[1]Calculation!$DJ$4:$DJ$60,0))*100</f>
        <v>25.273365890247767</v>
      </c>
      <c r="J41" s="1">
        <f>INDEX([1]Calculation!DQ$4:DQ$60,MATCH($B41,[1]Calculation!$DJ$4:$DJ$60,0))*100</f>
        <v>2.364326313005197</v>
      </c>
      <c r="K41" s="1">
        <f>INDEX([1]Calculation!DR$4:DR$60,MATCH($B41,[1]Calculation!$DJ$4:$DJ$60,0))*100</f>
        <v>11.042119550490218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INDEX([1]Calculation!DK$4:DK$60,MATCH($B42,[1]Calculation!$DJ$4:$DJ$60,0))*100</f>
        <v>23.840657558706688</v>
      </c>
      <c r="F42" s="1">
        <f>INDEX([1]Calculation!DL$4:DL$60,MATCH($B42,[1]Calculation!$DJ$4:$DJ$60,0))*100</f>
        <v>18.152976038511223</v>
      </c>
      <c r="G42" s="1">
        <f>INDEX([1]Calculation!DN$4:DN$60,MATCH($B42,[1]Calculation!$DJ$4:$DJ$60,0))*100</f>
        <v>10.691044574075789</v>
      </c>
      <c r="H42" s="1">
        <f>INDEX([1]Calculation!DO$4:DO$60,MATCH($B42,[1]Calculation!$DJ$4:$DJ$60,0))*100</f>
        <v>4.6191308379330343</v>
      </c>
      <c r="I42" s="1">
        <f>INDEX([1]Calculation!DP$4:DP$60,MATCH($B42,[1]Calculation!$DJ$4:$DJ$60,0))*100</f>
        <v>28.450389040439557</v>
      </c>
      <c r="J42" s="1">
        <f>INDEX([1]Calculation!DQ$4:DQ$60,MATCH($B42,[1]Calculation!$DJ$4:$DJ$60,0))*100</f>
        <v>2.3591806645232931</v>
      </c>
      <c r="K42" s="1">
        <f>INDEX([1]Calculation!DR$4:DR$60,MATCH($B42,[1]Calculation!$DJ$4:$DJ$60,0))*100</f>
        <v>11.886621285810431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36</v>
      </c>
      <c r="T42" s="2">
        <f>'[1]Delegate Counter'!AV43</f>
        <v>0</v>
      </c>
      <c r="U42" s="2">
        <f>'[1]Delegate Counter'!AW43</f>
        <v>4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INDEX([1]Calculation!DK$4:DK$60,MATCH($B43,[1]Calculation!$DJ$4:$DJ$60,0))*100</f>
        <v>17.97249079284758</v>
      </c>
      <c r="F43" s="1">
        <f>INDEX([1]Calculation!DL$4:DL$60,MATCH($B43,[1]Calculation!$DJ$4:$DJ$60,0))*100</f>
        <v>24.15535129632163</v>
      </c>
      <c r="G43" s="1">
        <f>INDEX([1]Calculation!DN$4:DN$60,MATCH($B43,[1]Calculation!$DJ$4:$DJ$60,0))*100</f>
        <v>10.53781541602107</v>
      </c>
      <c r="H43" s="1">
        <f>INDEX([1]Calculation!DO$4:DO$60,MATCH($B43,[1]Calculation!$DJ$4:$DJ$60,0))*100</f>
        <v>6.2940102361310011</v>
      </c>
      <c r="I43" s="1">
        <f>INDEX([1]Calculation!DP$4:DP$60,MATCH($B43,[1]Calculation!$DJ$4:$DJ$60,0))*100</f>
        <v>27.316706052562218</v>
      </c>
      <c r="J43" s="1">
        <f>INDEX([1]Calculation!DQ$4:DQ$60,MATCH($B43,[1]Calculation!$DJ$4:$DJ$60,0))*100</f>
        <v>1.7955894276391451</v>
      </c>
      <c r="K43" s="1">
        <f>INDEX([1]Calculation!DR$4:DR$60,MATCH($B43,[1]Calculation!$DJ$4:$DJ$60,0))*100</f>
        <v>11.928036778477347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66</v>
      </c>
      <c r="P43" s="2">
        <f>'[1]Delegate Counter'!AQ44</f>
        <v>89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12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INDEX([1]Calculation!DK$4:DK$60,MATCH($B44,[1]Calculation!$DJ$4:$DJ$60,0))*100</f>
        <v>20.419343287281457</v>
      </c>
      <c r="F44" s="1">
        <f>INDEX([1]Calculation!DL$4:DL$60,MATCH($B44,[1]Calculation!$DJ$4:$DJ$60,0))*100</f>
        <v>18.160201665825902</v>
      </c>
      <c r="G44" s="1">
        <f>INDEX([1]Calculation!DN$4:DN$60,MATCH($B44,[1]Calculation!$DJ$4:$DJ$60,0))*100</f>
        <v>13.776118152361294</v>
      </c>
      <c r="H44" s="1">
        <f>INDEX([1]Calculation!DO$4:DO$60,MATCH($B44,[1]Calculation!$DJ$4:$DJ$60,0))*100</f>
        <v>6.6371709258486487</v>
      </c>
      <c r="I44" s="1">
        <f>INDEX([1]Calculation!DP$4:DP$60,MATCH($B44,[1]Calculation!$DJ$4:$DJ$60,0))*100</f>
        <v>28.964761615478636</v>
      </c>
      <c r="J44" s="1">
        <f>INDEX([1]Calculation!DQ$4:DQ$60,MATCH($B44,[1]Calculation!$DJ$4:$DJ$60,0))*100</f>
        <v>1.4126473153837882</v>
      </c>
      <c r="K44" s="1">
        <f>INDEX([1]Calculation!DR$4:DR$60,MATCH($B44,[1]Calculation!$DJ$4:$DJ$60,0))*100</f>
        <v>10.629757037820287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51</v>
      </c>
      <c r="P44" s="2">
        <f>'[1]Delegate Counter'!AQ45</f>
        <v>45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72</v>
      </c>
      <c r="T44" s="2">
        <f>'[1]Delegate Counter'!AV45</f>
        <v>0</v>
      </c>
      <c r="U44" s="2">
        <f>'[1]Delegate Counter'!AW45</f>
        <v>4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INDEX([1]Calculation!DK$4:DK$60,MATCH($B45,[1]Calculation!$DJ$4:$DJ$60,0))*100</f>
        <v>15.48308641726247</v>
      </c>
      <c r="F45" s="1">
        <f>INDEX([1]Calculation!DL$4:DL$60,MATCH($B45,[1]Calculation!$DJ$4:$DJ$60,0))*100</f>
        <v>17.282753462323981</v>
      </c>
      <c r="G45" s="1">
        <f>INDEX([1]Calculation!DN$4:DN$60,MATCH($B45,[1]Calculation!$DJ$4:$DJ$60,0))*100</f>
        <v>13.511133550737279</v>
      </c>
      <c r="H45" s="1">
        <f>INDEX([1]Calculation!DO$4:DO$60,MATCH($B45,[1]Calculation!$DJ$4:$DJ$60,0))*100</f>
        <v>4.4357146228678035</v>
      </c>
      <c r="I45" s="1">
        <f>INDEX([1]Calculation!DP$4:DP$60,MATCH($B45,[1]Calculation!$DJ$4:$DJ$60,0))*100</f>
        <v>30.300125961246806</v>
      </c>
      <c r="J45" s="1">
        <f>INDEX([1]Calculation!DQ$4:DQ$60,MATCH($B45,[1]Calculation!$DJ$4:$DJ$60,0))*100</f>
        <v>3.3138549040918805</v>
      </c>
      <c r="K45" s="1">
        <f>INDEX([1]Calculation!DR$4:DR$60,MATCH($B45,[1]Calculation!$DJ$4:$DJ$60,0))*100</f>
        <v>15.673331081469776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INDEX([1]Calculation!DK$4:DK$60,MATCH($B46,[1]Calculation!$DJ$4:$DJ$60,0))*100</f>
        <v>22.712021592698786</v>
      </c>
      <c r="F46" s="1">
        <f>INDEX([1]Calculation!DL$4:DL$60,MATCH($B46,[1]Calculation!$DJ$4:$DJ$60,0))*100</f>
        <v>15.615759508270399</v>
      </c>
      <c r="G46" s="1">
        <f>INDEX([1]Calculation!DN$4:DN$60,MATCH($B46,[1]Calculation!$DJ$4:$DJ$60,0))*100</f>
        <v>11.07931347051875</v>
      </c>
      <c r="H46" s="1">
        <f>INDEX([1]Calculation!DO$4:DO$60,MATCH($B46,[1]Calculation!$DJ$4:$DJ$60,0))*100</f>
        <v>5.0969869011949989</v>
      </c>
      <c r="I46" s="1">
        <f>INDEX([1]Calculation!DP$4:DP$60,MATCH($B46,[1]Calculation!$DJ$4:$DJ$60,0))*100</f>
        <v>29.853013698313259</v>
      </c>
      <c r="J46" s="1">
        <f>INDEX([1]Calculation!DQ$4:DQ$60,MATCH($B46,[1]Calculation!$DJ$4:$DJ$60,0))*100</f>
        <v>2.277175009443591</v>
      </c>
      <c r="K46" s="1">
        <f>INDEX([1]Calculation!DR$4:DR$60,MATCH($B46,[1]Calculation!$DJ$4:$DJ$60,0))*100</f>
        <v>13.365729819560215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INDEX([1]Calculation!DK$4:DK$60,MATCH($B47,[1]Calculation!$DJ$4:$DJ$60,0))*100</f>
        <v>15.134714266613885</v>
      </c>
      <c r="F47" s="1">
        <f>INDEX([1]Calculation!DL$4:DL$60,MATCH($B47,[1]Calculation!$DJ$4:$DJ$60,0))*100</f>
        <v>14.040499183928262</v>
      </c>
      <c r="G47" s="1">
        <f>INDEX([1]Calculation!DN$4:DN$60,MATCH($B47,[1]Calculation!$DJ$4:$DJ$60,0))*100</f>
        <v>15.25836260962935</v>
      </c>
      <c r="H47" s="1">
        <f>INDEX([1]Calculation!DO$4:DO$60,MATCH($B47,[1]Calculation!$DJ$4:$DJ$60,0))*100</f>
        <v>7.4683794453305614</v>
      </c>
      <c r="I47" s="1">
        <f>INDEX([1]Calculation!DP$4:DP$60,MATCH($B47,[1]Calculation!$DJ$4:$DJ$60,0))*100</f>
        <v>33.860116161290158</v>
      </c>
      <c r="J47" s="1">
        <f>INDEX([1]Calculation!DQ$4:DQ$60,MATCH($B47,[1]Calculation!$DJ$4:$DJ$60,0))*100</f>
        <v>1.1304700754128088</v>
      </c>
      <c r="K47" s="1">
        <f>INDEX([1]Calculation!DR$4:DR$60,MATCH($B47,[1]Calculation!$DJ$4:$DJ$60,0))*100</f>
        <v>13.10745825779499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3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INDEX([1]Calculation!DK$4:DK$60,MATCH($B48,[1]Calculation!$DJ$4:$DJ$60,0))*100</f>
        <v>16.848524714950724</v>
      </c>
      <c r="F48" s="1">
        <f>INDEX([1]Calculation!DL$4:DL$60,MATCH($B48,[1]Calculation!$DJ$4:$DJ$60,0))*100</f>
        <v>14.411150559471922</v>
      </c>
      <c r="G48" s="1">
        <f>INDEX([1]Calculation!DN$4:DN$60,MATCH($B48,[1]Calculation!$DJ$4:$DJ$60,0))*100</f>
        <v>19.711320935705857</v>
      </c>
      <c r="H48" s="1">
        <f>INDEX([1]Calculation!DO$4:DO$60,MATCH($B48,[1]Calculation!$DJ$4:$DJ$60,0))*100</f>
        <v>7.0151533855157888</v>
      </c>
      <c r="I48" s="1">
        <f>INDEX([1]Calculation!DP$4:DP$60,MATCH($B48,[1]Calculation!$DJ$4:$DJ$60,0))*100</f>
        <v>28.297155165650604</v>
      </c>
      <c r="J48" s="1">
        <f>INDEX([1]Calculation!DQ$4:DQ$60,MATCH($B48,[1]Calculation!$DJ$4:$DJ$60,0))*100</f>
        <v>1.1386443135872053</v>
      </c>
      <c r="K48" s="1">
        <f>INDEX([1]Calculation!DR$4:DR$60,MATCH($B48,[1]Calculation!$DJ$4:$DJ$60,0))*100</f>
        <v>12.578050925117893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7</v>
      </c>
      <c r="Q48" s="2">
        <f>'[1]Delegate Counter'!AS49</f>
        <v>22</v>
      </c>
      <c r="R48" s="2">
        <f>'[1]Delegate Counter'!AT49</f>
        <v>0</v>
      </c>
      <c r="S48" s="2">
        <f>'[1]Delegate Counter'!AU49</f>
        <v>31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INDEX([1]Calculation!DK$4:DK$60,MATCH($B49,[1]Calculation!$DJ$4:$DJ$60,0))*100</f>
        <v>15.921646948054574</v>
      </c>
      <c r="F49" s="1">
        <f>INDEX([1]Calculation!DL$4:DL$60,MATCH($B49,[1]Calculation!$DJ$4:$DJ$60,0))*100</f>
        <v>14.462701609812392</v>
      </c>
      <c r="G49" s="1">
        <f>INDEX([1]Calculation!DN$4:DN$60,MATCH($B49,[1]Calculation!$DJ$4:$DJ$60,0))*100</f>
        <v>15.243076207922529</v>
      </c>
      <c r="H49" s="1">
        <f>INDEX([1]Calculation!DO$4:DO$60,MATCH($B49,[1]Calculation!$DJ$4:$DJ$60,0))*100</f>
        <v>7.4284839856977589</v>
      </c>
      <c r="I49" s="1">
        <f>INDEX([1]Calculation!DP$4:DP$60,MATCH($B49,[1]Calculation!$DJ$4:$DJ$60,0))*100</f>
        <v>32.990096323014875</v>
      </c>
      <c r="J49" s="1">
        <f>INDEX([1]Calculation!DQ$4:DQ$60,MATCH($B49,[1]Calculation!$DJ$4:$DJ$60,0))*100</f>
        <v>1.1285812137003646</v>
      </c>
      <c r="K49" s="1">
        <f>INDEX([1]Calculation!DR$4:DR$60,MATCH($B49,[1]Calculation!$DJ$4:$DJ$60,0))*100</f>
        <v>12.825413711797509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2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INDEX([1]Calculation!DK$4:DK$60,MATCH($B50,[1]Calculation!$DJ$4:$DJ$60,0))*100</f>
        <v>27.144943740131989</v>
      </c>
      <c r="F50" s="1">
        <f>INDEX([1]Calculation!DL$4:DL$60,MATCH($B50,[1]Calculation!$DJ$4:$DJ$60,0))*100</f>
        <v>19.832588416330836</v>
      </c>
      <c r="G50" s="1">
        <f>INDEX([1]Calculation!DN$4:DN$60,MATCH($B50,[1]Calculation!$DJ$4:$DJ$60,0))*100</f>
        <v>10.003930090973396</v>
      </c>
      <c r="H50" s="1">
        <f>INDEX([1]Calculation!DO$4:DO$60,MATCH($B50,[1]Calculation!$DJ$4:$DJ$60,0))*100</f>
        <v>5.916045459276245</v>
      </c>
      <c r="I50" s="1">
        <f>INDEX([1]Calculation!DP$4:DP$60,MATCH($B50,[1]Calculation!$DJ$4:$DJ$60,0))*100</f>
        <v>30.269270625013689</v>
      </c>
      <c r="J50" s="1">
        <f>INDEX([1]Calculation!DQ$4:DQ$60,MATCH($B50,[1]Calculation!$DJ$4:$DJ$60,0))*100</f>
        <v>2.2235172663824532</v>
      </c>
      <c r="K50" s="1">
        <f>INDEX([1]Calculation!DR$4:DR$60,MATCH($B50,[1]Calculation!$DJ$4:$DJ$60,0))*100</f>
        <v>4.6097044018914062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INDEX([1]Calculation!DK$4:DK$60,MATCH($B51,[1]Calculation!$DJ$4:$DJ$60,0))*100</f>
        <v>22.444804008457421</v>
      </c>
      <c r="F51" s="1">
        <f>INDEX([1]Calculation!DL$4:DL$60,MATCH($B51,[1]Calculation!$DJ$4:$DJ$60,0))*100</f>
        <v>19.366802417955412</v>
      </c>
      <c r="G51" s="1">
        <f>INDEX([1]Calculation!DN$4:DN$60,MATCH($B51,[1]Calculation!$DJ$4:$DJ$60,0))*100</f>
        <v>9.1654619181688322</v>
      </c>
      <c r="H51" s="1">
        <f>INDEX([1]Calculation!DO$4:DO$60,MATCH($B51,[1]Calculation!$DJ$4:$DJ$60,0))*100</f>
        <v>5.4604286623482849</v>
      </c>
      <c r="I51" s="1">
        <f>INDEX([1]Calculation!DP$4:DP$60,MATCH($B51,[1]Calculation!$DJ$4:$DJ$60,0))*100</f>
        <v>29.920347696190667</v>
      </c>
      <c r="J51" s="1">
        <f>INDEX([1]Calculation!DQ$4:DQ$60,MATCH($B51,[1]Calculation!$DJ$4:$DJ$60,0))*100</f>
        <v>2.2601993292560811</v>
      </c>
      <c r="K51" s="1">
        <f>INDEX([1]Calculation!DR$4:DR$60,MATCH($B51,[1]Calculation!$DJ$4:$DJ$60,0))*100</f>
        <v>11.381955967623304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INDEX([1]Calculation!DK$4:DK$60,MATCH($B52,[1]Calculation!$DJ$4:$DJ$60,0))*100</f>
        <v>19.662007737728953</v>
      </c>
      <c r="F52" s="1">
        <f>INDEX([1]Calculation!DL$4:DL$60,MATCH($B52,[1]Calculation!$DJ$4:$DJ$60,0))*100</f>
        <v>14.624170495099234</v>
      </c>
      <c r="G52" s="1">
        <f>INDEX([1]Calculation!DN$4:DN$60,MATCH($B52,[1]Calculation!$DJ$4:$DJ$60,0))*100</f>
        <v>11.603697329962985</v>
      </c>
      <c r="H52" s="1">
        <f>INDEX([1]Calculation!DO$4:DO$60,MATCH($B52,[1]Calculation!$DJ$4:$DJ$60,0))*100</f>
        <v>4.5334398778440494</v>
      </c>
      <c r="I52" s="1">
        <f>INDEX([1]Calculation!DP$4:DP$60,MATCH($B52,[1]Calculation!$DJ$4:$DJ$60,0))*100</f>
        <v>32.280547215859883</v>
      </c>
      <c r="J52" s="1">
        <f>INDEX([1]Calculation!DQ$4:DQ$60,MATCH($B52,[1]Calculation!$DJ$4:$DJ$60,0))*100</f>
        <v>3.3634696007290605</v>
      </c>
      <c r="K52" s="1">
        <f>INDEX([1]Calculation!DR$4:DR$60,MATCH($B52,[1]Calculation!$DJ$4:$DJ$60,0))*100</f>
        <v>13.932667742775834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INDEX([1]Calculation!DK$4:DK$60,MATCH($B53,[1]Calculation!$DJ$4:$DJ$60,0))*100</f>
        <v>35.835337354861828</v>
      </c>
      <c r="F53" s="1">
        <f>INDEX([1]Calculation!DL$4:DL$60,MATCH($B53,[1]Calculation!$DJ$4:$DJ$60,0))*100</f>
        <v>20.102716517985446</v>
      </c>
      <c r="G53" s="1">
        <f>INDEX([1]Calculation!DN$4:DN$60,MATCH($B53,[1]Calculation!$DJ$4:$DJ$60,0))*100</f>
        <v>5.3277613736915423</v>
      </c>
      <c r="H53" s="1">
        <f>INDEX([1]Calculation!DO$4:DO$60,MATCH($B53,[1]Calculation!$DJ$4:$DJ$60,0))*100</f>
        <v>3.9826150445257231</v>
      </c>
      <c r="I53" s="1">
        <f>INDEX([1]Calculation!DP$4:DP$60,MATCH($B53,[1]Calculation!$DJ$4:$DJ$60,0))*100</f>
        <v>22.908128131557199</v>
      </c>
      <c r="J53" s="1">
        <f>INDEX([1]Calculation!DQ$4:DQ$60,MATCH($B53,[1]Calculation!$DJ$4:$DJ$60,0))*100</f>
        <v>2.3886754652642268</v>
      </c>
      <c r="K53" s="1">
        <f>INDEX([1]Calculation!DR$4:DR$60,MATCH($B53,[1]Calculation!$DJ$4:$DJ$60,0))*100</f>
        <v>9.4547661121140418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INDEX([1]Calculation!DK$4:DK$60,MATCH($B54,[1]Calculation!$DJ$4:$DJ$60,0))*100</f>
        <v>18.494497060821999</v>
      </c>
      <c r="F54" s="1">
        <f>INDEX([1]Calculation!DL$4:DL$60,MATCH($B54,[1]Calculation!$DJ$4:$DJ$60,0))*100</f>
        <v>16.062000004938987</v>
      </c>
      <c r="G54" s="1">
        <f>INDEX([1]Calculation!DN$4:DN$60,MATCH($B54,[1]Calculation!$DJ$4:$DJ$60,0))*100</f>
        <v>12.367203369582121</v>
      </c>
      <c r="H54" s="1">
        <f>INDEX([1]Calculation!DO$4:DO$60,MATCH($B54,[1]Calculation!$DJ$4:$DJ$60,0))*100</f>
        <v>4.9553037222600018</v>
      </c>
      <c r="I54" s="1">
        <f>INDEX([1]Calculation!DP$4:DP$60,MATCH($B54,[1]Calculation!$DJ$4:$DJ$60,0))*100</f>
        <v>31.07951925722756</v>
      </c>
      <c r="J54" s="1">
        <f>INDEX([1]Calculation!DQ$4:DQ$60,MATCH($B54,[1]Calculation!$DJ$4:$DJ$60,0))*100</f>
        <v>3.4172170018265282</v>
      </c>
      <c r="K54" s="1">
        <f>INDEX([1]Calculation!DR$4:DR$60,MATCH($B54,[1]Calculation!$DJ$4:$DJ$60,0))*100</f>
        <v>13.624259583342793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INDEX([1]Calculation!DK$4:DK$60,MATCH($B55,[1]Calculation!$DJ$4:$DJ$60,0))*100</f>
        <v>16.837888966134283</v>
      </c>
      <c r="F55" s="1">
        <f>INDEX([1]Calculation!DL$4:DL$60,MATCH($B55,[1]Calculation!$DJ$4:$DJ$60,0))*100</f>
        <v>21.904238104189236</v>
      </c>
      <c r="G55" s="1">
        <f>INDEX([1]Calculation!DN$4:DN$60,MATCH($B55,[1]Calculation!$DJ$4:$DJ$60,0))*100</f>
        <v>12.490476792435395</v>
      </c>
      <c r="H55" s="1">
        <f>INDEX([1]Calculation!DO$4:DO$60,MATCH($B55,[1]Calculation!$DJ$4:$DJ$60,0))*100</f>
        <v>4.4856357519498316</v>
      </c>
      <c r="I55" s="1">
        <f>INDEX([1]Calculation!DP$4:DP$60,MATCH($B55,[1]Calculation!$DJ$4:$DJ$60,0))*100</f>
        <v>30.488559361731955</v>
      </c>
      <c r="J55" s="1">
        <f>INDEX([1]Calculation!DQ$4:DQ$60,MATCH($B55,[1]Calculation!$DJ$4:$DJ$60,0))*100</f>
        <v>2.2698925785128132</v>
      </c>
      <c r="K55" s="1">
        <f>INDEX([1]Calculation!DR$4:DR$60,MATCH($B55,[1]Calculation!$DJ$4:$DJ$60,0))*100</f>
        <v>11.523308445046483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36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INDEX([1]Calculation!DK$4:DK$60,MATCH($B56,[1]Calculation!$DJ$4:$DJ$60,0))*100</f>
        <v>16.746734278941183</v>
      </c>
      <c r="F56" s="1">
        <f>INDEX([1]Calculation!DL$4:DL$60,MATCH($B56,[1]Calculation!$DJ$4:$DJ$60,0))*100</f>
        <v>15.423373443969426</v>
      </c>
      <c r="G56" s="1">
        <f>INDEX([1]Calculation!DN$4:DN$60,MATCH($B56,[1]Calculation!$DJ$4:$DJ$60,0))*100</f>
        <v>11.079210365823066</v>
      </c>
      <c r="H56" s="1">
        <f>INDEX([1]Calculation!DO$4:DO$60,MATCH($B56,[1]Calculation!$DJ$4:$DJ$60,0))*100</f>
        <v>4.7494016148618332</v>
      </c>
      <c r="I56" s="1">
        <f>INDEX([1]Calculation!DP$4:DP$60,MATCH($B56,[1]Calculation!$DJ$4:$DJ$60,0))*100</f>
        <v>36.813325346517772</v>
      </c>
      <c r="J56" s="1">
        <f>INDEX([1]Calculation!DQ$4:DQ$60,MATCH($B56,[1]Calculation!$DJ$4:$DJ$60,0))*100</f>
        <v>3.0452350283023621</v>
      </c>
      <c r="K56" s="1">
        <f>INDEX([1]Calculation!DR$4:DR$60,MATCH($B56,[1]Calculation!$DJ$4:$DJ$60,0))*100</f>
        <v>12.142719921584357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INDEX([1]Calculation!DK$4:DK$60,MATCH($B57,[1]Calculation!$DJ$4:$DJ$60,0))*100</f>
        <v>15.622827898829275</v>
      </c>
      <c r="F57" s="1">
        <f>INDEX([1]Calculation!DL$4:DL$60,MATCH($B57,[1]Calculation!$DJ$4:$DJ$60,0))*100</f>
        <v>14.581149404350175</v>
      </c>
      <c r="G57" s="1">
        <f>INDEX([1]Calculation!DN$4:DN$60,MATCH($B57,[1]Calculation!$DJ$4:$DJ$60,0))*100</f>
        <v>15.46761153496603</v>
      </c>
      <c r="H57" s="1">
        <f>INDEX([1]Calculation!DO$4:DO$60,MATCH($B57,[1]Calculation!$DJ$4:$DJ$60,0))*100</f>
        <v>7.6034268132990874</v>
      </c>
      <c r="I57" s="1">
        <f>INDEX([1]Calculation!DP$4:DP$60,MATCH($B57,[1]Calculation!$DJ$4:$DJ$60,0))*100</f>
        <v>32.735935847631673</v>
      </c>
      <c r="J57" s="1">
        <f>INDEX([1]Calculation!DQ$4:DQ$60,MATCH($B57,[1]Calculation!$DJ$4:$DJ$60,0))*100</f>
        <v>1.0989370756074666</v>
      </c>
      <c r="K57" s="1">
        <f>INDEX([1]Calculation!DR$4:DR$60,MATCH($B57,[1]Calculation!$DJ$4:$DJ$60,0))*100</f>
        <v>12.8901114253163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INDEX([1]Calculation!DK$4:DK$60,MATCH($B58,[1]Calculation!$DJ$4:$DJ$60,0))*100</f>
        <v>22.712021592698786</v>
      </c>
      <c r="F58" s="1">
        <f>INDEX([1]Calculation!DL$4:DL$60,MATCH($B58,[1]Calculation!$DJ$4:$DJ$60,0))*100</f>
        <v>15.615759508270399</v>
      </c>
      <c r="G58" s="1">
        <f>INDEX([1]Calculation!DN$4:DN$60,MATCH($B58,[1]Calculation!$DJ$4:$DJ$60,0))*100</f>
        <v>11.07931347051875</v>
      </c>
      <c r="H58" s="1">
        <f>INDEX([1]Calculation!DO$4:DO$60,MATCH($B58,[1]Calculation!$DJ$4:$DJ$60,0))*100</f>
        <v>5.0969869011949989</v>
      </c>
      <c r="I58" s="1">
        <f>INDEX([1]Calculation!DP$4:DP$60,MATCH($B58,[1]Calculation!$DJ$4:$DJ$60,0))*100</f>
        <v>29.853013698313259</v>
      </c>
      <c r="J58" s="1">
        <f>INDEX([1]Calculation!DQ$4:DQ$60,MATCH($B58,[1]Calculation!$DJ$4:$DJ$60,0))*100</f>
        <v>2.277175009443591</v>
      </c>
      <c r="K58" s="1">
        <f>INDEX([1]Calculation!DR$4:DR$60,MATCH($B58,[1]Calculation!$DJ$4:$DJ$60,0))*100</f>
        <v>13.365729819560215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[1]Simulations!N60*100</f>
        <v>19.979014306892214</v>
      </c>
      <c r="F59" s="1">
        <f>[1]Simulations!O60*100</f>
        <v>18.063023509382639</v>
      </c>
      <c r="G59" s="1">
        <f>[1]Simulations!P60*100</f>
        <v>0</v>
      </c>
      <c r="H59" s="1">
        <f>[1]Simulations!Q60*100</f>
        <v>11.994656781663073</v>
      </c>
      <c r="I59" s="1">
        <f>[1]Simulations!R60*100</f>
        <v>6.7125810508926058</v>
      </c>
      <c r="J59" s="1">
        <f>[1]Simulations!S60*100</f>
        <v>28.785962233875523</v>
      </c>
      <c r="K59" s="1">
        <f>[1]Simulations!T60*100</f>
        <v>2.3627406641569637</v>
      </c>
      <c r="L59" s="1">
        <f>[1]Simulations!U60*100</f>
        <v>12.038764293084077</v>
      </c>
      <c r="M59">
        <v>1</v>
      </c>
      <c r="N59" s="4" t="str">
        <f t="shared" si="2"/>
        <v>43861US</v>
      </c>
      <c r="O59" s="2">
        <f>'[1]Delegate Counter'!AP60</f>
        <v>1023</v>
      </c>
      <c r="P59" s="2">
        <f>'[1]Delegate Counter'!AQ60</f>
        <v>880</v>
      </c>
      <c r="Q59" s="2">
        <f>'[1]Delegate Counter'!AS60</f>
        <v>227</v>
      </c>
      <c r="R59" s="2">
        <f>'[1]Delegate Counter'!AT60</f>
        <v>41</v>
      </c>
      <c r="S59" s="2">
        <f>'[1]Delegate Counter'!AU60</f>
        <v>1589</v>
      </c>
      <c r="T59" s="2">
        <f>'[1]Delegate Counter'!AV60</f>
        <v>11</v>
      </c>
      <c r="U59" s="2">
        <f>'[1]Delegate Counter'!AW60</f>
        <v>206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38.554448119783338</v>
      </c>
      <c r="E5" s="62">
        <f>[1]projections!E6*100</f>
        <v>0</v>
      </c>
      <c r="F5" s="62">
        <f>[1]projections!F6*100</f>
        <v>0</v>
      </c>
      <c r="G5" s="62">
        <f>[1]projections!G6*100</f>
        <v>8.1705410759098847</v>
      </c>
      <c r="H5" s="62">
        <f>[1]projections!H6*100</f>
        <v>5.3473969240549035</v>
      </c>
      <c r="I5" s="62">
        <f>[1]projections!I6*100</f>
        <v>24.501972509259303</v>
      </c>
      <c r="J5" s="62">
        <f>[1]projections!J6*100</f>
        <v>15.494640659227201</v>
      </c>
      <c r="K5" s="62">
        <f>[1]projections!K6*100</f>
        <v>7.9310007117653845</v>
      </c>
      <c r="L5" s="62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82.11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0.62</v>
      </c>
      <c r="Z5" s="2">
        <f ca="1">[1]projections!Z6*100</f>
        <v>0.32</v>
      </c>
      <c r="AA5" s="2">
        <f ca="1">[1]projections!AA6*100</f>
        <v>13.489999999999998</v>
      </c>
      <c r="AB5" s="2">
        <f ca="1">[1]projections!AB6*100</f>
        <v>2.9000000000000004</v>
      </c>
      <c r="AC5" s="2">
        <f ca="1">[1]projections!AC6*100</f>
        <v>0.52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33.594430352315655</v>
      </c>
      <c r="E6" s="62">
        <f>[1]projections!E7*100</f>
        <v>20.631867881252358</v>
      </c>
      <c r="F6" s="62">
        <f>[1]projections!F7*100</f>
        <v>0</v>
      </c>
      <c r="G6" s="62">
        <f>[1]projections!G7*100</f>
        <v>7.5000129491414738</v>
      </c>
      <c r="H6" s="62">
        <f>[1]projections!H7*100</f>
        <v>4.5899282970073569</v>
      </c>
      <c r="I6" s="62">
        <f>[1]projections!I7*100</f>
        <v>21.676611800260766</v>
      </c>
      <c r="J6" s="62">
        <f>[1]projections!J7*100</f>
        <v>2.3388849737694013</v>
      </c>
      <c r="K6" s="62">
        <f>[1]projections!K7*100</f>
        <v>9.668263746252995</v>
      </c>
      <c r="L6" s="62">
        <f>[1]projections!L7*100</f>
        <v>0</v>
      </c>
      <c r="M6">
        <f>[1]projections!M7</f>
        <v>23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68.650000000000006</v>
      </c>
      <c r="W6" s="2">
        <f ca="1">[1]projections!W7*100</f>
        <v>13.19</v>
      </c>
      <c r="X6" s="2">
        <f ca="1">[1]projections!X7*100</f>
        <v>0</v>
      </c>
      <c r="Y6" s="2">
        <f ca="1">[1]projections!Y7*100</f>
        <v>0.9900000000000001</v>
      </c>
      <c r="Z6" s="2">
        <f ca="1">[1]projections!Z7*100</f>
        <v>0.42</v>
      </c>
      <c r="AA6" s="2">
        <f ca="1">[1]projections!AA7*100</f>
        <v>14.649999999999999</v>
      </c>
      <c r="AB6" s="2">
        <f ca="1">[1]projections!AB7*100</f>
        <v>0.31</v>
      </c>
      <c r="AC6" s="2">
        <f ca="1">[1]projections!AC7*100</f>
        <v>1.6099999999999999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22.712021592698786</v>
      </c>
      <c r="E7" s="62">
        <f>[1]projections!E8*100</f>
        <v>15.615759508270399</v>
      </c>
      <c r="F7" s="62">
        <f>[1]projections!F8*100</f>
        <v>0</v>
      </c>
      <c r="G7" s="62">
        <f>[1]projections!G8*100</f>
        <v>11.07931347051875</v>
      </c>
      <c r="H7" s="62">
        <f>[1]projections!H8*100</f>
        <v>5.0969869011949989</v>
      </c>
      <c r="I7" s="62">
        <f>[1]projections!I8*100</f>
        <v>29.853013698313259</v>
      </c>
      <c r="J7" s="62">
        <f>[1]projections!J8*100</f>
        <v>2.277175009443591</v>
      </c>
      <c r="K7" s="62">
        <f>[1]projections!K8*100</f>
        <v>13.365729819560215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24.63</v>
      </c>
      <c r="W7" s="2">
        <f ca="1">[1]projections!W8*100</f>
        <v>7.7399999999999993</v>
      </c>
      <c r="X7" s="2">
        <f ca="1">[1]projections!X8*100</f>
        <v>0</v>
      </c>
      <c r="Y7" s="2">
        <f ca="1">[1]projections!Y8*100</f>
        <v>3.1300000000000003</v>
      </c>
      <c r="Z7" s="2">
        <f ca="1">[1]projections!Z8*100</f>
        <v>0.82000000000000006</v>
      </c>
      <c r="AA7" s="2">
        <f ca="1">[1]projections!AA8*100</f>
        <v>58.06</v>
      </c>
      <c r="AB7" s="2">
        <f ca="1">[1]projections!AB8*100</f>
        <v>0.44999999999999996</v>
      </c>
      <c r="AC7" s="2">
        <f ca="1">[1]projections!AC8*100</f>
        <v>4.99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22.842431874680909</v>
      </c>
      <c r="E8" s="62">
        <f>[1]projections!E9*100</f>
        <v>24.60517010380017</v>
      </c>
      <c r="F8" s="62">
        <f>[1]projections!F9*100</f>
        <v>0</v>
      </c>
      <c r="G8" s="62">
        <f>[1]projections!G9*100</f>
        <v>12.549528150135345</v>
      </c>
      <c r="H8" s="62">
        <f>[1]projections!H9*100</f>
        <v>5.6965822570887195</v>
      </c>
      <c r="I8" s="62">
        <f>[1]projections!I9*100</f>
        <v>23.126276631291656</v>
      </c>
      <c r="J8" s="62">
        <f>[1]projections!J9*100</f>
        <v>2.2380660090277082</v>
      </c>
      <c r="K8" s="62">
        <f>[1]projections!K9*100</f>
        <v>8.941944973975497</v>
      </c>
      <c r="L8" s="62">
        <f>[1]projections!L9*100</f>
        <v>0</v>
      </c>
      <c r="M8">
        <f>[1]projections!M9</f>
        <v>9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27.950000000000003</v>
      </c>
      <c r="W8" s="2">
        <f ca="1">[1]projections!W9*100</f>
        <v>34.599999999999994</v>
      </c>
      <c r="X8" s="2">
        <f ca="1">[1]projections!X9*100</f>
        <v>0</v>
      </c>
      <c r="Y8" s="2">
        <f ca="1">[1]projections!Y9*100</f>
        <v>5.2</v>
      </c>
      <c r="Z8" s="2">
        <f ca="1">[1]projections!Z9*100</f>
        <v>1.1400000000000001</v>
      </c>
      <c r="AA8" s="2">
        <f ca="1">[1]projections!AA9*100</f>
        <v>28.02</v>
      </c>
      <c r="AB8" s="2">
        <f ca="1">[1]projections!AB9*100</f>
        <v>0.37</v>
      </c>
      <c r="AC8" s="2">
        <f ca="1">[1]projections!AC9*100</f>
        <v>2.41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15.550115834494566</v>
      </c>
      <c r="E9" s="62">
        <f>[1]projections!E10*100</f>
        <v>15.104828696839373</v>
      </c>
      <c r="F9" s="62">
        <f>[1]projections!F10*100</f>
        <v>0</v>
      </c>
      <c r="G9" s="62">
        <f>[1]projections!G10*100</f>
        <v>12.257668270697929</v>
      </c>
      <c r="H9" s="62">
        <f>[1]projections!H10*100</f>
        <v>5.6727987081515403</v>
      </c>
      <c r="I9" s="62">
        <f>[1]projections!I10*100</f>
        <v>34.343003373382494</v>
      </c>
      <c r="J9" s="62">
        <f>[1]projections!J10*100</f>
        <v>3.2203046133498519</v>
      </c>
      <c r="K9" s="62">
        <f>[1]projections!K10*100</f>
        <v>13.851280503084226</v>
      </c>
      <c r="L9" s="62">
        <f>[1]projections!L10*100</f>
        <v>0</v>
      </c>
      <c r="M9">
        <f>[1]projections!M10</f>
        <v>87</v>
      </c>
      <c r="N9" s="2">
        <f>[1]projections!N10</f>
        <v>85</v>
      </c>
      <c r="O9" s="2">
        <f>[1]projections!O10</f>
        <v>0</v>
      </c>
      <c r="P9" s="2">
        <f>[1]projections!P10</f>
        <v>20</v>
      </c>
      <c r="Q9" s="2">
        <f>[1]projections!Q10</f>
        <v>0</v>
      </c>
      <c r="R9" s="2">
        <f>[1]projections!R10</f>
        <v>192</v>
      </c>
      <c r="S9" s="2">
        <f>[1]projections!S10</f>
        <v>0</v>
      </c>
      <c r="T9" s="2">
        <f>[1]projections!T10</f>
        <v>32</v>
      </c>
      <c r="U9" s="2">
        <f>[1]projections!U10</f>
        <v>0</v>
      </c>
      <c r="V9" s="2">
        <f ca="1">[1]projections!V10*100</f>
        <v>6.370000000000001</v>
      </c>
      <c r="W9" s="2">
        <f ca="1">[1]projections!W10*100</f>
        <v>5.6000000000000005</v>
      </c>
      <c r="X9" s="2">
        <f ca="1">[1]projections!X10*100</f>
        <v>0</v>
      </c>
      <c r="Y9" s="2">
        <f ca="1">[1]projections!Y10*100</f>
        <v>3.04</v>
      </c>
      <c r="Z9" s="2">
        <f ca="1">[1]projections!Z10*100</f>
        <v>0.92999999999999994</v>
      </c>
      <c r="AA9" s="2">
        <f ca="1">[1]projections!AA10*100</f>
        <v>78.930000000000007</v>
      </c>
      <c r="AB9" s="2">
        <f ca="1">[1]projections!AB10*100</f>
        <v>0.38</v>
      </c>
      <c r="AC9" s="2">
        <f ca="1">[1]projections!AC10*100</f>
        <v>4.53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12.20910377095093</v>
      </c>
      <c r="E10" s="62">
        <f>[1]projections!E11*100</f>
        <v>14.275886427002915</v>
      </c>
      <c r="F10" s="62">
        <f>[1]projections!F11*100</f>
        <v>0</v>
      </c>
      <c r="G10" s="62">
        <f>[1]projections!G11*100</f>
        <v>13.418887526884337</v>
      </c>
      <c r="H10" s="62">
        <f>[1]projections!H11*100</f>
        <v>5.9829309233741634</v>
      </c>
      <c r="I10" s="62">
        <f>[1]projections!I11*100</f>
        <v>35.565708799524501</v>
      </c>
      <c r="J10" s="62">
        <f>[1]projections!J11*100</f>
        <v>1.2083832407495099</v>
      </c>
      <c r="K10" s="62">
        <f>[1]projections!K11*100</f>
        <v>17.33909931151366</v>
      </c>
      <c r="L10" s="62">
        <f>[1]projections!L11*100</f>
        <v>0</v>
      </c>
      <c r="M10">
        <f>[1]projections!M11</f>
        <v>3</v>
      </c>
      <c r="N10" s="2">
        <f>[1]projections!N11</f>
        <v>6</v>
      </c>
      <c r="O10" s="2">
        <f>[1]projections!O11</f>
        <v>0</v>
      </c>
      <c r="P10" s="2">
        <f>[1]projections!P11</f>
        <v>5</v>
      </c>
      <c r="Q10" s="2">
        <f>[1]projections!Q11</f>
        <v>0</v>
      </c>
      <c r="R10" s="2">
        <f>[1]projections!R11</f>
        <v>36</v>
      </c>
      <c r="S10" s="2">
        <f>[1]projections!S11</f>
        <v>0</v>
      </c>
      <c r="T10" s="2">
        <f>[1]projections!T11</f>
        <v>17</v>
      </c>
      <c r="U10" s="2">
        <f>[1]projections!U11</f>
        <v>0</v>
      </c>
      <c r="V10" s="2">
        <f ca="1">[1]projections!V11*100</f>
        <v>2.76</v>
      </c>
      <c r="W10" s="2">
        <f ca="1">[1]projections!W11*100</f>
        <v>4.1900000000000004</v>
      </c>
      <c r="X10" s="2">
        <f ca="1">[1]projections!X11*100</f>
        <v>0</v>
      </c>
      <c r="Y10" s="2">
        <f ca="1">[1]projections!Y11*100</f>
        <v>3.4000000000000004</v>
      </c>
      <c r="Z10" s="2">
        <f ca="1">[1]projections!Z11*100</f>
        <v>0.71000000000000008</v>
      </c>
      <c r="AA10" s="2">
        <f ca="1">[1]projections!AA11*100</f>
        <v>81.02000000000001</v>
      </c>
      <c r="AB10" s="2">
        <f ca="1">[1]projections!AB11*100</f>
        <v>0.12</v>
      </c>
      <c r="AC10" s="2">
        <f ca="1">[1]projections!AC11*100</f>
        <v>7.6700000000000008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19.689494982176221</v>
      </c>
      <c r="E11" s="62">
        <f>[1]projections!E12*100</f>
        <v>13.537606823154904</v>
      </c>
      <c r="F11" s="62">
        <f>[1]projections!F12*100</f>
        <v>0</v>
      </c>
      <c r="G11" s="62">
        <f>[1]projections!G12*100</f>
        <v>9.6048731766732534</v>
      </c>
      <c r="H11" s="62">
        <f>[1]projections!H12*100</f>
        <v>4.4186774658385568</v>
      </c>
      <c r="I11" s="62">
        <f>[1]projections!I12*100</f>
        <v>39.188207920432546</v>
      </c>
      <c r="J11" s="62">
        <f>[1]projections!J12*100</f>
        <v>1.9741274786560699</v>
      </c>
      <c r="K11" s="62">
        <f>[1]projections!K12*100</f>
        <v>11.587012153068452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7.4700000000000006</v>
      </c>
      <c r="W11" s="2">
        <f ca="1">[1]projections!W12*100</f>
        <v>2.13</v>
      </c>
      <c r="X11" s="2">
        <f ca="1">[1]projections!X12*100</f>
        <v>0</v>
      </c>
      <c r="Y11" s="2">
        <f ca="1">[1]projections!Y12*100</f>
        <v>0.89999999999999991</v>
      </c>
      <c r="Z11" s="2">
        <f ca="1">[1]projections!Z12*100</f>
        <v>0.2</v>
      </c>
      <c r="AA11" s="2">
        <f ca="1">[1]projections!AA12*100</f>
        <v>87.929999999999993</v>
      </c>
      <c r="AB11" s="2">
        <f ca="1">[1]projections!AB12*100</f>
        <v>0.11</v>
      </c>
      <c r="AC11" s="2">
        <f ca="1">[1]projections!AC12*100</f>
        <v>1.17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11.804628207460469</v>
      </c>
      <c r="E12" s="62">
        <f>[1]projections!E13*100</f>
        <v>18.408895685343943</v>
      </c>
      <c r="F12" s="62">
        <f>[1]projections!F13*100</f>
        <v>0</v>
      </c>
      <c r="G12" s="62">
        <f>[1]projections!G13*100</f>
        <v>16.173304318681954</v>
      </c>
      <c r="H12" s="62">
        <f>[1]projections!H13*100</f>
        <v>5.1699786339605289</v>
      </c>
      <c r="I12" s="62">
        <f>[1]projections!I13*100</f>
        <v>31.642279015711615</v>
      </c>
      <c r="J12" s="62">
        <f>[1]projections!J13*100</f>
        <v>2.907438146926471</v>
      </c>
      <c r="K12" s="62">
        <f>[1]projections!K13*100</f>
        <v>13.893475991915011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3.55</v>
      </c>
      <c r="W12" s="2">
        <f ca="1">[1]projections!W13*100</f>
        <v>12.740000000000002</v>
      </c>
      <c r="X12" s="2">
        <f ca="1">[1]projections!X13*100</f>
        <v>0</v>
      </c>
      <c r="Y12" s="2">
        <f ca="1">[1]projections!Y13*100</f>
        <v>8.49</v>
      </c>
      <c r="Z12" s="2">
        <f ca="1">[1]projections!Z13*100</f>
        <v>0.80999999999999994</v>
      </c>
      <c r="AA12" s="2">
        <f ca="1">[1]projections!AA13*100</f>
        <v>68.13</v>
      </c>
      <c r="AB12" s="2">
        <f ca="1">[1]projections!AB13*100</f>
        <v>0.59</v>
      </c>
      <c r="AC12" s="2">
        <f ca="1">[1]projections!AC13*100</f>
        <v>5.5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12.276371023274145</v>
      </c>
      <c r="E13" s="62">
        <f>[1]projections!E14*100</f>
        <v>14.044557994613664</v>
      </c>
      <c r="F13" s="62">
        <f>[1]projections!F14*100</f>
        <v>0</v>
      </c>
      <c r="G13" s="62">
        <f>[1]projections!G14*100</f>
        <v>15.702863455114851</v>
      </c>
      <c r="H13" s="62">
        <f>[1]projections!H14*100</f>
        <v>7.9653262443345394</v>
      </c>
      <c r="I13" s="62">
        <f>[1]projections!I14*100</f>
        <v>27.410472363118267</v>
      </c>
      <c r="J13" s="62">
        <f>[1]projections!J14*100</f>
        <v>2.6098680048371388</v>
      </c>
      <c r="K13" s="62">
        <f>[1]projections!K14*100</f>
        <v>19.990540914707402</v>
      </c>
      <c r="L13" s="62">
        <f>[1]projections!L14*100</f>
        <v>0</v>
      </c>
      <c r="M13">
        <f>[1]projections!M14</f>
        <v>5</v>
      </c>
      <c r="N13" s="2">
        <f>[1]projections!N14</f>
        <v>7</v>
      </c>
      <c r="O13" s="2">
        <f>[1]projections!O14</f>
        <v>0</v>
      </c>
      <c r="P13" s="2">
        <f>[1]projections!P14</f>
        <v>20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25</v>
      </c>
      <c r="U13" s="2">
        <f>[1]projections!U14</f>
        <v>0</v>
      </c>
      <c r="V13" s="2">
        <f ca="1">[1]projections!V14*100</f>
        <v>5.62</v>
      </c>
      <c r="W13" s="2">
        <f ca="1">[1]projections!W14*100</f>
        <v>7.68</v>
      </c>
      <c r="X13" s="2">
        <f ca="1">[1]projections!X14*100</f>
        <v>0</v>
      </c>
      <c r="Y13" s="2">
        <f ca="1">[1]projections!Y14*100</f>
        <v>10.209999999999999</v>
      </c>
      <c r="Z13" s="2">
        <f ca="1">[1]projections!Z14*100</f>
        <v>2.23</v>
      </c>
      <c r="AA13" s="2">
        <f ca="1">[1]projections!AA14*100</f>
        <v>51.93</v>
      </c>
      <c r="AB13" s="2">
        <f ca="1">[1]projections!AB14*100</f>
        <v>0.61</v>
      </c>
      <c r="AC13" s="2">
        <f ca="1">[1]projections!AC14*100</f>
        <v>21.4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9.7533015018832998</v>
      </c>
      <c r="E14" s="62">
        <f>[1]projections!E15*100</f>
        <v>9.1137834579254182</v>
      </c>
      <c r="F14" s="62">
        <f>[1]projections!F15*100</f>
        <v>0</v>
      </c>
      <c r="G14" s="62">
        <f>[1]projections!G15*100</f>
        <v>10.325228135749221</v>
      </c>
      <c r="H14" s="62">
        <f>[1]projections!H15*100</f>
        <v>28.697573527810395</v>
      </c>
      <c r="I14" s="62">
        <f>[1]projections!I15*100</f>
        <v>27.367834810820931</v>
      </c>
      <c r="J14" s="62">
        <f>[1]projections!J15*100</f>
        <v>0.74364915867485382</v>
      </c>
      <c r="K14" s="62">
        <f>[1]projections!K15*100</f>
        <v>13.99862940713588</v>
      </c>
      <c r="L14" s="62">
        <f>[1]projections!L15*100</f>
        <v>0</v>
      </c>
      <c r="M14">
        <f>[1]projections!M15</f>
        <v>1</v>
      </c>
      <c r="N14" s="2">
        <f>[1]projections!N15</f>
        <v>0</v>
      </c>
      <c r="O14" s="2">
        <f>[1]projections!O15</f>
        <v>0</v>
      </c>
      <c r="P14" s="2">
        <f>[1]projections!P15</f>
        <v>1</v>
      </c>
      <c r="Q14" s="2">
        <f>[1]projections!Q15</f>
        <v>34</v>
      </c>
      <c r="R14" s="2">
        <f>[1]projections!R15</f>
        <v>33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2.1999999999999997</v>
      </c>
      <c r="W14" s="2">
        <f ca="1">[1]projections!W15*100</f>
        <v>1.8399999999999999</v>
      </c>
      <c r="X14" s="2">
        <f ca="1">[1]projections!X15*100</f>
        <v>0</v>
      </c>
      <c r="Y14" s="2">
        <f ca="1">[1]projections!Y15*100</f>
        <v>2.31</v>
      </c>
      <c r="Z14" s="2">
        <f ca="1">[1]projections!Z15*100</f>
        <v>48.55</v>
      </c>
      <c r="AA14" s="2">
        <f ca="1">[1]projections!AA15*100</f>
        <v>39.47</v>
      </c>
      <c r="AB14" s="2">
        <f ca="1">[1]projections!AB15*100</f>
        <v>0.27</v>
      </c>
      <c r="AC14" s="2">
        <f ca="1">[1]projections!AC15*100</f>
        <v>5.18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21.320883854155188</v>
      </c>
      <c r="E15" s="62">
        <f>[1]projections!E16*100</f>
        <v>22.546355176486312</v>
      </c>
      <c r="F15" s="62">
        <f>[1]projections!F16*100</f>
        <v>0</v>
      </c>
      <c r="G15" s="62">
        <f>[1]projections!G16*100</f>
        <v>11.243462690599012</v>
      </c>
      <c r="H15" s="62">
        <f>[1]projections!H16*100</f>
        <v>5.7902758055156012</v>
      </c>
      <c r="I15" s="62">
        <f>[1]projections!I16*100</f>
        <v>26.504205794603848</v>
      </c>
      <c r="J15" s="62">
        <f>[1]projections!J16*100</f>
        <v>2.8996464996158293</v>
      </c>
      <c r="K15" s="62">
        <f>[1]projections!K16*100</f>
        <v>9.6951701790242097</v>
      </c>
      <c r="L15" s="62">
        <f>[1]projections!L16*100</f>
        <v>0</v>
      </c>
      <c r="M15">
        <f>[1]projections!M16</f>
        <v>32</v>
      </c>
      <c r="N15" s="2">
        <f>[1]projections!N16</f>
        <v>34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40</v>
      </c>
      <c r="S15" s="2">
        <f>[1]projections!S16</f>
        <v>0</v>
      </c>
      <c r="T15" s="2">
        <f>[1]projections!T16</f>
        <v>1</v>
      </c>
      <c r="U15" s="2">
        <f>[1]projections!U16</f>
        <v>0</v>
      </c>
      <c r="V15" s="2">
        <f ca="1">[1]projections!V16*100</f>
        <v>22.56</v>
      </c>
      <c r="W15" s="2">
        <f ca="1">[1]projections!W16*100</f>
        <v>26.13</v>
      </c>
      <c r="X15" s="2">
        <f ca="1">[1]projections!X16*100</f>
        <v>0</v>
      </c>
      <c r="Y15" s="2">
        <f ca="1">[1]projections!Y16*100</f>
        <v>4.09</v>
      </c>
      <c r="Z15" s="2">
        <f ca="1">[1]projections!Z16*100</f>
        <v>1.0900000000000001</v>
      </c>
      <c r="AA15" s="2">
        <f ca="1">[1]projections!AA16*100</f>
        <v>42.94</v>
      </c>
      <c r="AB15" s="2">
        <f ca="1">[1]projections!AB16*100</f>
        <v>0.38999999999999996</v>
      </c>
      <c r="AC15" s="2">
        <f ca="1">[1]projections!AC16*100</f>
        <v>2.62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23.439105412389218</v>
      </c>
      <c r="E16" s="62">
        <f>[1]projections!E17*100</f>
        <v>23.361868049441316</v>
      </c>
      <c r="F16" s="62">
        <f>[1]projections!F17*100</f>
        <v>0</v>
      </c>
      <c r="G16" s="62">
        <f>[1]projections!G17*100</f>
        <v>11.78434426945614</v>
      </c>
      <c r="H16" s="62">
        <f>[1]projections!H17*100</f>
        <v>7.0402046510507894</v>
      </c>
      <c r="I16" s="62">
        <f>[1]projections!I17*100</f>
        <v>23.039289783436857</v>
      </c>
      <c r="J16" s="62">
        <f>[1]projections!J17*100</f>
        <v>1.5930466613684846</v>
      </c>
      <c r="K16" s="62">
        <f>[1]projections!K17*100</f>
        <v>9.7421411728571972</v>
      </c>
      <c r="L16" s="62">
        <f>[1]projections!L17*100</f>
        <v>0</v>
      </c>
      <c r="M16">
        <f>[1]projections!M17</f>
        <v>12</v>
      </c>
      <c r="N16" s="2">
        <f>[1]projections!N17</f>
        <v>12</v>
      </c>
      <c r="O16" s="2">
        <f>[1]projections!O17</f>
        <v>0</v>
      </c>
      <c r="P16" s="2">
        <f>[1]projections!P17</f>
        <v>2</v>
      </c>
      <c r="Q16" s="2">
        <f>[1]projections!Q17</f>
        <v>0</v>
      </c>
      <c r="R16" s="2">
        <f>[1]projections!R17</f>
        <v>12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31.119999999999997</v>
      </c>
      <c r="W16" s="2">
        <f ca="1">[1]projections!W17*100</f>
        <v>30.459999999999997</v>
      </c>
      <c r="X16" s="2">
        <f ca="1">[1]projections!X17*100</f>
        <v>0</v>
      </c>
      <c r="Y16" s="2">
        <f ca="1">[1]projections!Y17*100</f>
        <v>4.58</v>
      </c>
      <c r="Z16" s="2">
        <f ca="1">[1]projections!Z17*100</f>
        <v>1.6099999999999999</v>
      </c>
      <c r="AA16" s="2">
        <f ca="1">[1]projections!AA17*100</f>
        <v>28.470000000000002</v>
      </c>
      <c r="AB16" s="2">
        <f ca="1">[1]projections!AB17*100</f>
        <v>0.42</v>
      </c>
      <c r="AC16" s="2">
        <f ca="1">[1]projections!AC17*100</f>
        <v>3.0700000000000003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30.203830416929868</v>
      </c>
      <c r="E17" s="62">
        <f>[1]projections!E18*100</f>
        <v>19.882411074813536</v>
      </c>
      <c r="F17" s="62">
        <f>[1]projections!F18*100</f>
        <v>0</v>
      </c>
      <c r="G17" s="62">
        <f>[1]projections!G18*100</f>
        <v>8.3595934181322846</v>
      </c>
      <c r="H17" s="62">
        <f>[1]projections!H18*100</f>
        <v>5.1096932099129013</v>
      </c>
      <c r="I17" s="62">
        <f>[1]projections!I18*100</f>
        <v>23.392609552134203</v>
      </c>
      <c r="J17" s="62">
        <f>[1]projections!J18*100</f>
        <v>2.2915478989297182</v>
      </c>
      <c r="K17" s="62">
        <f>[1]projections!K18*100</f>
        <v>10.760314429147478</v>
      </c>
      <c r="L17" s="62">
        <f>[1]projections!L18*100</f>
        <v>0</v>
      </c>
      <c r="M17">
        <f>[1]projections!M18</f>
        <v>25</v>
      </c>
      <c r="N17" s="2">
        <f>[1]projections!N18</f>
        <v>17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2</v>
      </c>
      <c r="U17" s="2">
        <f>[1]projections!U18</f>
        <v>0</v>
      </c>
      <c r="V17" s="2">
        <f ca="1">[1]projections!V18*100</f>
        <v>56.48</v>
      </c>
      <c r="W17" s="2">
        <f ca="1">[1]projections!W18*100</f>
        <v>14.180000000000001</v>
      </c>
      <c r="X17" s="2">
        <f ca="1">[1]projections!X18*100</f>
        <v>0</v>
      </c>
      <c r="Y17" s="2">
        <f ca="1">[1]projections!Y18*100</f>
        <v>1.44</v>
      </c>
      <c r="Z17" s="2">
        <f ca="1">[1]projections!Z18*100</f>
        <v>0.80999999999999994</v>
      </c>
      <c r="AA17" s="2">
        <f ca="1">[1]projections!AA18*100</f>
        <v>23.69</v>
      </c>
      <c r="AB17" s="2">
        <f ca="1">[1]projections!AB18*100</f>
        <v>0.44</v>
      </c>
      <c r="AC17" s="2">
        <f ca="1">[1]projections!AC18*100</f>
        <v>2.79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21.393855039411473</v>
      </c>
      <c r="E18" s="62">
        <f>[1]projections!E19*100</f>
        <v>18.199827095262957</v>
      </c>
      <c r="F18" s="62">
        <f>[1]projections!F19*100</f>
        <v>0</v>
      </c>
      <c r="G18" s="62">
        <f>[1]projections!G19*100</f>
        <v>10.554518638170904</v>
      </c>
      <c r="H18" s="62">
        <f>[1]projections!H19*100</f>
        <v>6.3885471443578297</v>
      </c>
      <c r="I18" s="62">
        <f>[1]projections!I19*100</f>
        <v>27.689370655021971</v>
      </c>
      <c r="J18" s="62">
        <f>[1]projections!J19*100</f>
        <v>1.7608725737080868</v>
      </c>
      <c r="K18" s="62">
        <f>[1]projections!K19*100</f>
        <v>14.013008854066777</v>
      </c>
      <c r="L18" s="62">
        <f>[1]projections!L19*100</f>
        <v>0</v>
      </c>
      <c r="M18">
        <f>[1]projections!M19</f>
        <v>65</v>
      </c>
      <c r="N18" s="2">
        <f>[1]projections!N19</f>
        <v>55</v>
      </c>
      <c r="O18" s="2">
        <f>[1]projections!O19</f>
        <v>0</v>
      </c>
      <c r="P18" s="2">
        <f>[1]projections!P19</f>
        <v>5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 ca="1">[1]projections!V19*100</f>
        <v>23.419999999999998</v>
      </c>
      <c r="W18" s="2">
        <f ca="1">[1]projections!W19*100</f>
        <v>14.17</v>
      </c>
      <c r="X18" s="2">
        <f ca="1">[1]projections!X19*100</f>
        <v>0</v>
      </c>
      <c r="Y18" s="2">
        <f ca="1">[1]projections!Y19*100</f>
        <v>3.2399999999999998</v>
      </c>
      <c r="Z18" s="2">
        <f ca="1">[1]projections!Z19*100</f>
        <v>1.3</v>
      </c>
      <c r="AA18" s="2">
        <f ca="1">[1]projections!AA19*100</f>
        <v>50.38</v>
      </c>
      <c r="AB18" s="2">
        <f ca="1">[1]projections!AB19*100</f>
        <v>0.37</v>
      </c>
      <c r="AC18" s="2">
        <f ca="1">[1]projections!AC19*100</f>
        <v>6.84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10.229485771419771</v>
      </c>
      <c r="E19" s="62">
        <f>[1]projections!E20*100</f>
        <v>18.798263368503164</v>
      </c>
      <c r="F19" s="62">
        <f>[1]projections!F20*100</f>
        <v>0</v>
      </c>
      <c r="G19" s="62">
        <f>[1]projections!G20*100</f>
        <v>14.213596853211975</v>
      </c>
      <c r="H19" s="62">
        <f>[1]projections!H20*100</f>
        <v>5.0022131177305944</v>
      </c>
      <c r="I19" s="62">
        <f>[1]projections!I20*100</f>
        <v>35.266989844389478</v>
      </c>
      <c r="J19" s="62">
        <f>[1]projections!J20*100</f>
        <v>2.040486381614127</v>
      </c>
      <c r="K19" s="62">
        <f>[1]projections!K20*100</f>
        <v>14.448964663130898</v>
      </c>
      <c r="L19" s="62">
        <f>[1]projections!L20*100</f>
        <v>0</v>
      </c>
      <c r="M19">
        <f>[1]projections!M20</f>
        <v>0</v>
      </c>
      <c r="N19" s="2">
        <f>[1]projections!N20</f>
        <v>9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16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1.92</v>
      </c>
      <c r="W19" s="2">
        <f ca="1">[1]projections!W20*100</f>
        <v>9.5399999999999991</v>
      </c>
      <c r="X19" s="2">
        <f ca="1">[1]projections!X20*100</f>
        <v>0</v>
      </c>
      <c r="Y19" s="2">
        <f ca="1">[1]projections!Y20*100</f>
        <v>4.01</v>
      </c>
      <c r="Z19" s="2">
        <f ca="1">[1]projections!Z20*100</f>
        <v>0.49</v>
      </c>
      <c r="AA19" s="2">
        <f ca="1">[1]projections!AA20*100</f>
        <v>79.540000000000006</v>
      </c>
      <c r="AB19" s="2">
        <f ca="1">[1]projections!AB20*100</f>
        <v>0.16999999999999998</v>
      </c>
      <c r="AC19" s="2">
        <f ca="1">[1]projections!AC20*100</f>
        <v>4.22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7.2708982854234545</v>
      </c>
      <c r="E20" s="62">
        <f>[1]projections!E21*100</f>
        <v>11.79864221393764</v>
      </c>
      <c r="F20" s="62">
        <f>[1]projections!F21*100</f>
        <v>0</v>
      </c>
      <c r="G20" s="62">
        <f>[1]projections!G21*100</f>
        <v>11.653911889979478</v>
      </c>
      <c r="H20" s="62">
        <f>[1]projections!H21*100</f>
        <v>3.8781288712481015</v>
      </c>
      <c r="I20" s="62">
        <f>[1]projections!I21*100</f>
        <v>53.159239588177122</v>
      </c>
      <c r="J20" s="62">
        <f>[1]projections!J21*100</f>
        <v>1.7745197534091193</v>
      </c>
      <c r="K20" s="62">
        <f>[1]projections!K21*100</f>
        <v>10.464659397825104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0.01</v>
      </c>
      <c r="W20" s="2">
        <f ca="1">[1]projections!W21*100</f>
        <v>0.1</v>
      </c>
      <c r="X20" s="2">
        <f ca="1">[1]projections!X21*100</f>
        <v>0</v>
      </c>
      <c r="Y20" s="2">
        <f ca="1">[1]projections!Y21*100</f>
        <v>6.9999999999999993E-2</v>
      </c>
      <c r="Z20" s="2">
        <f ca="1">[1]projections!Z21*100</f>
        <v>0.02</v>
      </c>
      <c r="AA20" s="2">
        <f ca="1">[1]projections!AA21*100</f>
        <v>99.76</v>
      </c>
      <c r="AB20" s="2">
        <f ca="1">[1]projections!AB21*100</f>
        <v>0.01</v>
      </c>
      <c r="AC20" s="2">
        <f ca="1">[1]projections!AC21*100</f>
        <v>0.03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20.484751826502062</v>
      </c>
      <c r="E21" s="62">
        <f>[1]projections!E22*100</f>
        <v>22.141203836397306</v>
      </c>
      <c r="F21" s="62">
        <f>[1]projections!F22*100</f>
        <v>0</v>
      </c>
      <c r="G21" s="62">
        <f>[1]projections!G22*100</f>
        <v>11.861306215778891</v>
      </c>
      <c r="H21" s="62">
        <f>[1]projections!H22*100</f>
        <v>7.4071488810954724</v>
      </c>
      <c r="I21" s="62">
        <f>[1]projections!I22*100</f>
        <v>26.758504240169252</v>
      </c>
      <c r="J21" s="62">
        <f>[1]projections!J22*100</f>
        <v>0.92881039172770574</v>
      </c>
      <c r="K21" s="62">
        <f>[1]projections!K22*100</f>
        <v>10.418274608329321</v>
      </c>
      <c r="L21" s="62">
        <f>[1]projections!L22*100</f>
        <v>0</v>
      </c>
      <c r="M21">
        <f>[1]projections!M22</f>
        <v>27</v>
      </c>
      <c r="N21" s="2">
        <f>[1]projections!N22</f>
        <v>30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36</v>
      </c>
      <c r="S21" s="2">
        <f>[1]projections!S22</f>
        <v>0</v>
      </c>
      <c r="T21" s="2">
        <f>[1]projections!T22</f>
        <v>2</v>
      </c>
      <c r="U21" s="2">
        <f>[1]projections!U22</f>
        <v>0</v>
      </c>
      <c r="V21" s="2">
        <f ca="1">[1]projections!V22*100</f>
        <v>19.96</v>
      </c>
      <c r="W21" s="2">
        <f ca="1">[1]projections!W22*100</f>
        <v>24.8</v>
      </c>
      <c r="X21" s="2">
        <f ca="1">[1]projections!X22*100</f>
        <v>0</v>
      </c>
      <c r="Y21" s="2">
        <f ca="1">[1]projections!Y22*100</f>
        <v>4.29</v>
      </c>
      <c r="Z21" s="2">
        <f ca="1">[1]projections!Z22*100</f>
        <v>1.6199999999999999</v>
      </c>
      <c r="AA21" s="2">
        <f ca="1">[1]projections!AA22*100</f>
        <v>45.56</v>
      </c>
      <c r="AB21" s="2">
        <f ca="1">[1]projections!AB22*100</f>
        <v>0.35000000000000003</v>
      </c>
      <c r="AC21" s="2">
        <f ca="1">[1]projections!AC22*100</f>
        <v>3.1399999999999997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19.699486035799911</v>
      </c>
      <c r="E22" s="62">
        <f>[1]projections!E23*100</f>
        <v>15.245560248493852</v>
      </c>
      <c r="F22" s="62">
        <f>[1]projections!F23*100</f>
        <v>0</v>
      </c>
      <c r="G22" s="62">
        <f>[1]projections!G23*100</f>
        <v>11.862753785454764</v>
      </c>
      <c r="H22" s="62">
        <f>[1]projections!H23*100</f>
        <v>4.7441261669924701</v>
      </c>
      <c r="I22" s="62">
        <f>[1]projections!I23*100</f>
        <v>36.004325723666838</v>
      </c>
      <c r="J22" s="62">
        <f>[1]projections!J23*100</f>
        <v>3.3373327483405055</v>
      </c>
      <c r="K22" s="62">
        <f>[1]projections!K23*100</f>
        <v>9.1064152912516594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10.57</v>
      </c>
      <c r="W22" s="2">
        <f ca="1">[1]projections!W23*100</f>
        <v>4.8599999999999994</v>
      </c>
      <c r="X22" s="2">
        <f ca="1">[1]projections!X23*100</f>
        <v>0</v>
      </c>
      <c r="Y22" s="2">
        <f ca="1">[1]projections!Y23*100</f>
        <v>2.5299999999999998</v>
      </c>
      <c r="Z22" s="2">
        <f ca="1">[1]projections!Z23*100</f>
        <v>0.62</v>
      </c>
      <c r="AA22" s="2">
        <f ca="1">[1]projections!AA23*100</f>
        <v>79.53</v>
      </c>
      <c r="AB22" s="2">
        <f ca="1">[1]projections!AB23*100</f>
        <v>0.42</v>
      </c>
      <c r="AC22" s="2">
        <f ca="1">[1]projections!AC23*100</f>
        <v>1.28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18.033754803212503</v>
      </c>
      <c r="E23" s="62">
        <f>[1]projections!E24*100</f>
        <v>15.791183186734493</v>
      </c>
      <c r="F23" s="62">
        <f>[1]projections!F24*100</f>
        <v>0</v>
      </c>
      <c r="G23" s="62">
        <f>[1]projections!G24*100</f>
        <v>13.280694148923491</v>
      </c>
      <c r="H23" s="62">
        <f>[1]projections!H24*100</f>
        <v>7.2214254489083789</v>
      </c>
      <c r="I23" s="62">
        <f>[1]projections!I24*100</f>
        <v>31.201503889000826</v>
      </c>
      <c r="J23" s="62">
        <f>[1]projections!J24*100</f>
        <v>1.5329328592288542</v>
      </c>
      <c r="K23" s="62">
        <f>[1]projections!K24*100</f>
        <v>12.938505663991442</v>
      </c>
      <c r="L23" s="62">
        <f>[1]projections!L24*100</f>
        <v>0</v>
      </c>
      <c r="M23">
        <f>[1]projections!M24</f>
        <v>30</v>
      </c>
      <c r="N23" s="2">
        <f>[1]projections!N24</f>
        <v>26</v>
      </c>
      <c r="O23" s="2">
        <f>[1]projections!O24</f>
        <v>0</v>
      </c>
      <c r="P23" s="2">
        <f>[1]projections!P24</f>
        <v>8</v>
      </c>
      <c r="Q23" s="2">
        <f>[1]projections!Q24</f>
        <v>0</v>
      </c>
      <c r="R23" s="2">
        <f>[1]projections!R24</f>
        <v>52</v>
      </c>
      <c r="S23" s="2">
        <f>[1]projections!S24</f>
        <v>0</v>
      </c>
      <c r="T23" s="2">
        <f>[1]projections!T24</f>
        <v>8</v>
      </c>
      <c r="U23" s="2">
        <f>[1]projections!U24</f>
        <v>0</v>
      </c>
      <c r="V23" s="2">
        <f ca="1">[1]projections!V24*100</f>
        <v>13.05</v>
      </c>
      <c r="W23" s="2">
        <f ca="1">[1]projections!W24*100</f>
        <v>8.2799999999999994</v>
      </c>
      <c r="X23" s="2">
        <f ca="1">[1]projections!X24*100</f>
        <v>0</v>
      </c>
      <c r="Y23" s="2">
        <f ca="1">[1]projections!Y24*100</f>
        <v>5.43</v>
      </c>
      <c r="Z23" s="2">
        <f ca="1">[1]projections!Z24*100</f>
        <v>1.68</v>
      </c>
      <c r="AA23" s="2">
        <f ca="1">[1]projections!AA24*100</f>
        <v>65.86</v>
      </c>
      <c r="AB23" s="2">
        <f ca="1">[1]projections!AB24*100</f>
        <v>0.38</v>
      </c>
      <c r="AC23" s="2">
        <f ca="1">[1]projections!AC24*100</f>
        <v>5.0599999999999996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36.803183038547893</v>
      </c>
      <c r="E24" s="62">
        <f>[1]projections!E25*100</f>
        <v>21.102303702277794</v>
      </c>
      <c r="F24" s="62">
        <f>[1]projections!F25*100</f>
        <v>0</v>
      </c>
      <c r="G24" s="62">
        <f>[1]projections!G25*100</f>
        <v>6.0831485100088951</v>
      </c>
      <c r="H24" s="62">
        <f>[1]projections!H25*100</f>
        <v>4.3417217804992836</v>
      </c>
      <c r="I24" s="62">
        <f>[1]projections!I25*100</f>
        <v>20.63221042102839</v>
      </c>
      <c r="J24" s="62">
        <f>[1]projections!J25*100</f>
        <v>2.3571497611433183</v>
      </c>
      <c r="K24" s="62">
        <f>[1]projections!K25*100</f>
        <v>8.6802827864944216</v>
      </c>
      <c r="L24" s="62">
        <f>[1]projections!L25*100</f>
        <v>0</v>
      </c>
      <c r="M24">
        <f>[1]projections!M25</f>
        <v>17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77.039999999999992</v>
      </c>
      <c r="W24" s="2">
        <f ca="1">[1]projections!W25*100</f>
        <v>10.92</v>
      </c>
      <c r="X24" s="2">
        <f ca="1">[1]projections!X25*100</f>
        <v>0</v>
      </c>
      <c r="Y24" s="2">
        <f ca="1">[1]projections!Y25*100</f>
        <v>0.51</v>
      </c>
      <c r="Z24" s="2">
        <f ca="1">[1]projections!Z25*100</f>
        <v>0.38999999999999996</v>
      </c>
      <c r="AA24" s="2">
        <f ca="1">[1]projections!AA25*100</f>
        <v>9.76</v>
      </c>
      <c r="AB24" s="2">
        <f ca="1">[1]projections!AB25*100</f>
        <v>0.27</v>
      </c>
      <c r="AC24" s="2">
        <f ca="1">[1]projections!AC25*100</f>
        <v>0.9900000000000001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26.91970804384669</v>
      </c>
      <c r="E25" s="62">
        <f>[1]projections!E26*100</f>
        <v>23.278486257605138</v>
      </c>
      <c r="F25" s="62">
        <f>[1]projections!F26*100</f>
        <v>0</v>
      </c>
      <c r="G25" s="62">
        <f>[1]projections!G26*100</f>
        <v>10.728246367439988</v>
      </c>
      <c r="H25" s="62">
        <f>[1]projections!H26*100</f>
        <v>7.7739457671105541</v>
      </c>
      <c r="I25" s="62">
        <f>[1]projections!I26*100</f>
        <v>19.313862467982297</v>
      </c>
      <c r="J25" s="62">
        <f>[1]projections!J26*100</f>
        <v>1.737203928982364</v>
      </c>
      <c r="K25" s="62">
        <f>[1]projections!K26*100</f>
        <v>10.248547167032958</v>
      </c>
      <c r="L25" s="62">
        <f>[1]projections!L26*100</f>
        <v>0</v>
      </c>
      <c r="M25">
        <f>[1]projections!M26</f>
        <v>25</v>
      </c>
      <c r="N25" s="2">
        <f>[1]projections!N26</f>
        <v>22</v>
      </c>
      <c r="O25" s="2">
        <f>[1]projections!O26</f>
        <v>0</v>
      </c>
      <c r="P25" s="2">
        <f>[1]projections!P26</f>
        <v>2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1</v>
      </c>
      <c r="U25" s="2">
        <f>[1]projections!U26</f>
        <v>0</v>
      </c>
      <c r="V25" s="2">
        <f ca="1">[1]projections!V26*100</f>
        <v>45.79</v>
      </c>
      <c r="W25" s="2">
        <f ca="1">[1]projections!W26*100</f>
        <v>28.389999999999997</v>
      </c>
      <c r="X25" s="2">
        <f ca="1">[1]projections!X26*100</f>
        <v>0</v>
      </c>
      <c r="Y25" s="2">
        <f ca="1">[1]projections!Y26*100</f>
        <v>3.46</v>
      </c>
      <c r="Z25" s="2">
        <f ca="1">[1]projections!Z26*100</f>
        <v>1.87</v>
      </c>
      <c r="AA25" s="2">
        <f ca="1">[1]projections!AA26*100</f>
        <v>16.25</v>
      </c>
      <c r="AB25" s="2">
        <f ca="1">[1]projections!AB26*100</f>
        <v>0.38</v>
      </c>
      <c r="AC25" s="2">
        <f ca="1">[1]projections!AC26*100</f>
        <v>3.53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15.859675023889977</v>
      </c>
      <c r="E26" s="62">
        <f>[1]projections!E27*100</f>
        <v>14.736946879438612</v>
      </c>
      <c r="F26" s="62">
        <f>[1]projections!F27*100</f>
        <v>0</v>
      </c>
      <c r="G26" s="62">
        <f>[1]projections!G27*100</f>
        <v>15.518526709848093</v>
      </c>
      <c r="H26" s="62">
        <f>[1]projections!H27*100</f>
        <v>7.6438275895411731</v>
      </c>
      <c r="I26" s="62">
        <f>[1]projections!I27*100</f>
        <v>32.631912335076848</v>
      </c>
      <c r="J26" s="62">
        <f>[1]projections!J27*100</f>
        <v>1.0755294090888596</v>
      </c>
      <c r="K26" s="62">
        <f>[1]projections!K27*100</f>
        <v>12.533582053116424</v>
      </c>
      <c r="L26" s="62">
        <f>[1]projections!L27*100</f>
        <v>0</v>
      </c>
      <c r="M26">
        <f>[1]projections!M27</f>
        <v>3</v>
      </c>
      <c r="N26" s="2">
        <f>[1]projections!N27</f>
        <v>0</v>
      </c>
      <c r="O26" s="2">
        <f>[1]projections!O27</f>
        <v>0</v>
      </c>
      <c r="P26" s="2">
        <f>[1]projections!P27</f>
        <v>3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8.27</v>
      </c>
      <c r="W26" s="2">
        <f ca="1">[1]projections!W27*100</f>
        <v>6.23</v>
      </c>
      <c r="X26" s="2">
        <f ca="1">[1]projections!X27*100</f>
        <v>0</v>
      </c>
      <c r="Y26" s="2">
        <f ca="1">[1]projections!Y27*100</f>
        <v>7.59</v>
      </c>
      <c r="Z26" s="2">
        <f ca="1">[1]projections!Z27*100</f>
        <v>1.66</v>
      </c>
      <c r="AA26" s="2">
        <f ca="1">[1]projections!AA27*100</f>
        <v>71.34</v>
      </c>
      <c r="AB26" s="2">
        <f ca="1">[1]projections!AB27*100</f>
        <v>0.33</v>
      </c>
      <c r="AC26" s="2">
        <f ca="1">[1]projections!AC27*100</f>
        <v>4.42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11.928971911620174</v>
      </c>
      <c r="E27" s="62">
        <f>[1]projections!E28*100</f>
        <v>18.927968732389669</v>
      </c>
      <c r="F27" s="62">
        <f>[1]projections!F28*100</f>
        <v>0</v>
      </c>
      <c r="G27" s="62">
        <f>[1]projections!G28*100</f>
        <v>12.398467454389126</v>
      </c>
      <c r="H27" s="62">
        <f>[1]projections!H28*100</f>
        <v>8.1944666375264283</v>
      </c>
      <c r="I27" s="62">
        <f>[1]projections!I28*100</f>
        <v>32.898690815957401</v>
      </c>
      <c r="J27" s="62">
        <f>[1]projections!J28*100</f>
        <v>1.8036510659412839</v>
      </c>
      <c r="K27" s="62">
        <f>[1]projections!K28*100</f>
        <v>13.847783382175916</v>
      </c>
      <c r="L27" s="62">
        <f>[1]projections!L28*100</f>
        <v>0</v>
      </c>
      <c r="M27">
        <f>[1]projections!M28</f>
        <v>4</v>
      </c>
      <c r="N27" s="2">
        <f>[1]projections!N28</f>
        <v>27</v>
      </c>
      <c r="O27" s="2">
        <f>[1]projections!O28</f>
        <v>0</v>
      </c>
      <c r="P27" s="2">
        <f>[1]projections!P28</f>
        <v>5</v>
      </c>
      <c r="Q27" s="2">
        <f>[1]projections!Q28</f>
        <v>0</v>
      </c>
      <c r="R27" s="2">
        <f>[1]projections!R28</f>
        <v>46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3.47</v>
      </c>
      <c r="W27" s="2">
        <f ca="1">[1]projections!W28*100</f>
        <v>12.61</v>
      </c>
      <c r="X27" s="2">
        <f ca="1">[1]projections!X28*100</f>
        <v>0</v>
      </c>
      <c r="Y27" s="2">
        <f ca="1">[1]projections!Y28*100</f>
        <v>4</v>
      </c>
      <c r="Z27" s="2">
        <f ca="1">[1]projections!Z28*100</f>
        <v>1.78</v>
      </c>
      <c r="AA27" s="2">
        <f ca="1">[1]projections!AA28*100</f>
        <v>72</v>
      </c>
      <c r="AB27" s="2">
        <f ca="1">[1]projections!AB28*100</f>
        <v>0.36</v>
      </c>
      <c r="AC27" s="2">
        <f ca="1">[1]projections!AC28*100</f>
        <v>5.5100000000000007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22.712021592698786</v>
      </c>
      <c r="E28" s="62">
        <f>[1]projections!E29*100</f>
        <v>15.615759508270399</v>
      </c>
      <c r="F28" s="62">
        <f>[1]projections!F29*100</f>
        <v>0</v>
      </c>
      <c r="G28" s="62">
        <f>[1]projections!G29*100</f>
        <v>11.07931347051875</v>
      </c>
      <c r="H28" s="62">
        <f>[1]projections!H29*100</f>
        <v>5.0969869011949989</v>
      </c>
      <c r="I28" s="62">
        <f>[1]projections!I29*100</f>
        <v>29.853013698313259</v>
      </c>
      <c r="J28" s="62">
        <f>[1]projections!J29*100</f>
        <v>2.277175009443591</v>
      </c>
      <c r="K28" s="62">
        <f>[1]projections!K29*100</f>
        <v>13.365729819560215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24.16</v>
      </c>
      <c r="W28" s="2">
        <f ca="1">[1]projections!W29*100</f>
        <v>8.2600000000000016</v>
      </c>
      <c r="X28" s="2">
        <f ca="1">[1]projections!X29*100</f>
        <v>0</v>
      </c>
      <c r="Y28" s="2">
        <f ca="1">[1]projections!Y29*100</f>
        <v>3.5000000000000004</v>
      </c>
      <c r="Z28" s="2">
        <f ca="1">[1]projections!Z29*100</f>
        <v>1.0900000000000001</v>
      </c>
      <c r="AA28" s="2">
        <f ca="1">[1]projections!AA29*100</f>
        <v>56.43</v>
      </c>
      <c r="AB28" s="2">
        <f ca="1">[1]projections!AB29*100</f>
        <v>0.63</v>
      </c>
      <c r="AC28" s="2">
        <f ca="1">[1]projections!AC29*100</f>
        <v>5.62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19.076312463145864</v>
      </c>
      <c r="E29" s="62">
        <f>[1]projections!E30*100</f>
        <v>17.413207720729339</v>
      </c>
      <c r="F29" s="62">
        <f>[1]projections!F30*100</f>
        <v>0</v>
      </c>
      <c r="G29" s="62">
        <f>[1]projections!G30*100</f>
        <v>13.82626486249692</v>
      </c>
      <c r="H29" s="62">
        <f>[1]projections!H30*100</f>
        <v>6.5620081969864632</v>
      </c>
      <c r="I29" s="62">
        <f>[1]projections!I30*100</f>
        <v>29.739900085651193</v>
      </c>
      <c r="J29" s="62">
        <f>[1]projections!J30*100</f>
        <v>1.8200373749736292</v>
      </c>
      <c r="K29" s="62">
        <f>[1]projections!K30*100</f>
        <v>11.562269296016584</v>
      </c>
      <c r="L29" s="62">
        <f>[1]projections!L30*100</f>
        <v>0</v>
      </c>
      <c r="M29">
        <f>[1]projections!M30</f>
        <v>35</v>
      </c>
      <c r="N29" s="2">
        <f>[1]projections!N30</f>
        <v>32</v>
      </c>
      <c r="O29" s="2">
        <f>[1]projections!O30</f>
        <v>0</v>
      </c>
      <c r="P29" s="2">
        <f>[1]projections!P30</f>
        <v>10</v>
      </c>
      <c r="Q29" s="2">
        <f>[1]projections!Q30</f>
        <v>0</v>
      </c>
      <c r="R29" s="2">
        <f>[1]projections!R30</f>
        <v>54</v>
      </c>
      <c r="S29" s="2">
        <f>[1]projections!S30</f>
        <v>0</v>
      </c>
      <c r="T29" s="2">
        <f>[1]projections!T30</f>
        <v>5</v>
      </c>
      <c r="U29" s="2">
        <f>[1]projections!U30</f>
        <v>0</v>
      </c>
      <c r="V29" s="2">
        <f ca="1">[1]projections!V30*100</f>
        <v>15.98</v>
      </c>
      <c r="W29" s="2">
        <f ca="1">[1]projections!W30*100</f>
        <v>12.68</v>
      </c>
      <c r="X29" s="2">
        <f ca="1">[1]projections!X30*100</f>
        <v>0</v>
      </c>
      <c r="Y29" s="2">
        <f ca="1">[1]projections!Y30*100</f>
        <v>6.76</v>
      </c>
      <c r="Z29" s="2">
        <f ca="1">[1]projections!Z30*100</f>
        <v>1.53</v>
      </c>
      <c r="AA29" s="2">
        <f ca="1">[1]projections!AA30*100</f>
        <v>57.47</v>
      </c>
      <c r="AB29" s="2">
        <f ca="1">[1]projections!AB30*100</f>
        <v>0.52</v>
      </c>
      <c r="AC29" s="2">
        <f ca="1">[1]projections!AC30*100</f>
        <v>4.66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21.666950100597678</v>
      </c>
      <c r="E30" s="62">
        <f>[1]projections!E31*100</f>
        <v>14.722897238653765</v>
      </c>
      <c r="F30" s="62">
        <f>[1]projections!F31*100</f>
        <v>0</v>
      </c>
      <c r="G30" s="62">
        <f>[1]projections!G31*100</f>
        <v>12.254310323138071</v>
      </c>
      <c r="H30" s="62">
        <f>[1]projections!H31*100</f>
        <v>4.9268890743642721</v>
      </c>
      <c r="I30" s="62">
        <f>[1]projections!I31*100</f>
        <v>31.481667900695555</v>
      </c>
      <c r="J30" s="62">
        <f>[1]projections!J31*100</f>
        <v>2.6364800826953108</v>
      </c>
      <c r="K30" s="62">
        <f>[1]projections!K31*100</f>
        <v>12.310805279855357</v>
      </c>
      <c r="L30" s="62">
        <f>[1]projections!L31*100</f>
        <v>0</v>
      </c>
      <c r="M30">
        <f>[1]projections!M31</f>
        <v>22</v>
      </c>
      <c r="N30" s="2">
        <f>[1]projections!N31</f>
        <v>6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33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20.080000000000002</v>
      </c>
      <c r="W30" s="2">
        <f ca="1">[1]projections!W31*100</f>
        <v>6.79</v>
      </c>
      <c r="X30" s="2">
        <f ca="1">[1]projections!X31*100</f>
        <v>0</v>
      </c>
      <c r="Y30" s="2">
        <f ca="1">[1]projections!Y31*100</f>
        <v>4.3999999999999995</v>
      </c>
      <c r="Z30" s="2">
        <f ca="1">[1]projections!Z31*100</f>
        <v>0.9900000000000001</v>
      </c>
      <c r="AA30" s="2">
        <f ca="1">[1]projections!AA31*100</f>
        <v>62.43</v>
      </c>
      <c r="AB30" s="2">
        <f ca="1">[1]projections!AB31*100</f>
        <v>0.48</v>
      </c>
      <c r="AC30" s="2">
        <f ca="1">[1]projections!AC31*100</f>
        <v>4.5199999999999996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28.69656230619767</v>
      </c>
      <c r="E31" s="62">
        <f>[1]projections!E32*100</f>
        <v>25.899250629064174</v>
      </c>
      <c r="F31" s="62">
        <f>[1]projections!F32*100</f>
        <v>0</v>
      </c>
      <c r="G31" s="62">
        <f>[1]projections!G32*100</f>
        <v>9.1930624975318551</v>
      </c>
      <c r="H31" s="62">
        <f>[1]projections!H32*100</f>
        <v>5.5268209104890058</v>
      </c>
      <c r="I31" s="62">
        <f>[1]projections!I32*100</f>
        <v>19.799804602369072</v>
      </c>
      <c r="J31" s="62">
        <f>[1]projections!J32*100</f>
        <v>1.6730317155677183</v>
      </c>
      <c r="K31" s="62">
        <f>[1]projections!K32*100</f>
        <v>9.2114673387805261</v>
      </c>
      <c r="L31" s="62">
        <f>[1]projections!L32*100</f>
        <v>0</v>
      </c>
      <c r="M31">
        <f>[1]projections!M32</f>
        <v>84</v>
      </c>
      <c r="N31" s="2">
        <f>[1]projections!N32</f>
        <v>76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58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46.43</v>
      </c>
      <c r="W31" s="2">
        <f ca="1">[1]projections!W32*100</f>
        <v>33.17</v>
      </c>
      <c r="X31" s="2">
        <f ca="1">[1]projections!X32*100</f>
        <v>0</v>
      </c>
      <c r="Y31" s="2">
        <f ca="1">[1]projections!Y32*100</f>
        <v>2.4500000000000002</v>
      </c>
      <c r="Z31" s="2">
        <f ca="1">[1]projections!Z32*100</f>
        <v>0.94000000000000006</v>
      </c>
      <c r="AA31" s="2">
        <f ca="1">[1]projections!AA32*100</f>
        <v>14.09</v>
      </c>
      <c r="AB31" s="2">
        <f ca="1">[1]projections!AB32*100</f>
        <v>0.4</v>
      </c>
      <c r="AC31" s="2">
        <f ca="1">[1]projections!AC32*100</f>
        <v>2.2599999999999998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19.195784845609374</v>
      </c>
      <c r="E32" s="62">
        <f>[1]projections!E33*100</f>
        <v>17.037536870310678</v>
      </c>
      <c r="F32" s="62">
        <f>[1]projections!F33*100</f>
        <v>0</v>
      </c>
      <c r="G32" s="62">
        <f>[1]projections!G33*100</f>
        <v>14.770303275105601</v>
      </c>
      <c r="H32" s="62">
        <f>[1]projections!H33*100</f>
        <v>7.7569784002400057</v>
      </c>
      <c r="I32" s="62">
        <f>[1]projections!I33*100</f>
        <v>29.758378561781345</v>
      </c>
      <c r="J32" s="62">
        <f>[1]projections!J33*100</f>
        <v>2.2851802126957681</v>
      </c>
      <c r="K32" s="62">
        <f>[1]projections!K33*100</f>
        <v>9.1958378342572278</v>
      </c>
      <c r="L32" s="62">
        <f>[1]projections!L33*100</f>
        <v>0</v>
      </c>
      <c r="M32">
        <f>[1]projections!M33</f>
        <v>41</v>
      </c>
      <c r="N32" s="2">
        <f>[1]projections!N33</f>
        <v>36</v>
      </c>
      <c r="O32" s="2">
        <f>[1]projections!O33</f>
        <v>0</v>
      </c>
      <c r="P32" s="2">
        <f>[1]projections!P33</f>
        <v>14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16.580000000000002</v>
      </c>
      <c r="W32" s="2">
        <f ca="1">[1]projections!W33*100</f>
        <v>11.61</v>
      </c>
      <c r="X32" s="2">
        <f ca="1">[1]projections!X33*100</f>
        <v>0</v>
      </c>
      <c r="Y32" s="2">
        <f ca="1">[1]projections!Y33*100</f>
        <v>7.7799999999999994</v>
      </c>
      <c r="Z32" s="2">
        <f ca="1">[1]projections!Z33*100</f>
        <v>2.04</v>
      </c>
      <c r="AA32" s="2">
        <f ca="1">[1]projections!AA33*100</f>
        <v>58.199999999999996</v>
      </c>
      <c r="AB32" s="2">
        <f ca="1">[1]projections!AB33*100</f>
        <v>0.64</v>
      </c>
      <c r="AC32" s="2">
        <f ca="1">[1]projections!AC33*100</f>
        <v>2.81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31.058618290117977</v>
      </c>
      <c r="E33" s="62">
        <f>[1]projections!E34*100</f>
        <v>21.783560636345435</v>
      </c>
      <c r="F33" s="62">
        <f>[1]projections!F34*100</f>
        <v>0</v>
      </c>
      <c r="G33" s="62">
        <f>[1]projections!G34*100</f>
        <v>8.6753702610918264</v>
      </c>
      <c r="H33" s="62">
        <f>[1]projections!H34*100</f>
        <v>5.0774164384758746</v>
      </c>
      <c r="I33" s="62">
        <f>[1]projections!I34*100</f>
        <v>24.591282337281044</v>
      </c>
      <c r="J33" s="62">
        <f>[1]projections!J34*100</f>
        <v>2.1514362677087377</v>
      </c>
      <c r="K33" s="62">
        <f>[1]projections!K34*100</f>
        <v>6.6623157689791084</v>
      </c>
      <c r="L33" s="62">
        <f>[1]projections!L34*100</f>
        <v>0</v>
      </c>
      <c r="M33">
        <f>[1]projections!M34</f>
        <v>42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33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53.33</v>
      </c>
      <c r="W33" s="2">
        <f ca="1">[1]projections!W34*100</f>
        <v>17.190000000000001</v>
      </c>
      <c r="X33" s="2">
        <f ca="1">[1]projections!X34*100</f>
        <v>0</v>
      </c>
      <c r="Y33" s="2">
        <f ca="1">[1]projections!Y34*100</f>
        <v>2.1</v>
      </c>
      <c r="Z33" s="2">
        <f ca="1">[1]projections!Z34*100</f>
        <v>1.02</v>
      </c>
      <c r="AA33" s="2">
        <f ca="1">[1]projections!AA34*100</f>
        <v>24.46</v>
      </c>
      <c r="AB33" s="2">
        <f ca="1">[1]projections!AB34*100</f>
        <v>0.54</v>
      </c>
      <c r="AC33" s="2">
        <f ca="1">[1]projections!AC34*100</f>
        <v>1.1400000000000001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26.845608150862404</v>
      </c>
      <c r="E34" s="62">
        <f>[1]projections!E35*100</f>
        <v>14.780583133767061</v>
      </c>
      <c r="F34" s="62">
        <f>[1]projections!F35*100</f>
        <v>0</v>
      </c>
      <c r="G34" s="62">
        <f>[1]projections!G35*100</f>
        <v>10.486759464330758</v>
      </c>
      <c r="H34" s="62">
        <f>[1]projections!H35*100</f>
        <v>4.8243851722316062</v>
      </c>
      <c r="I34" s="62">
        <f>[1]projections!I35*100</f>
        <v>28.256387435251828</v>
      </c>
      <c r="J34" s="62">
        <f>[1]projections!J35*100</f>
        <v>2.1553850467146281</v>
      </c>
      <c r="K34" s="62">
        <f>[1]projections!K35*100</f>
        <v>12.650891596841721</v>
      </c>
      <c r="L34" s="62">
        <f>[1]projections!L35*100</f>
        <v>0</v>
      </c>
      <c r="M34">
        <f>[1]projections!M35</f>
        <v>20</v>
      </c>
      <c r="N34" s="2">
        <f>[1]projections!N35</f>
        <v>5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38.32</v>
      </c>
      <c r="W34" s="2">
        <f ca="1">[1]projections!W35*100</f>
        <v>7.31</v>
      </c>
      <c r="X34" s="2">
        <f ca="1">[1]projections!X35*100</f>
        <v>0</v>
      </c>
      <c r="Y34" s="2">
        <f ca="1">[1]projections!Y35*100</f>
        <v>3.5999999999999996</v>
      </c>
      <c r="Z34" s="2">
        <f ca="1">[1]projections!Z35*100</f>
        <v>1.08</v>
      </c>
      <c r="AA34" s="2">
        <f ca="1">[1]projections!AA35*100</f>
        <v>43.36</v>
      </c>
      <c r="AB34" s="2">
        <f ca="1">[1]projections!AB35*100</f>
        <v>0.70000000000000007</v>
      </c>
      <c r="AC34" s="2">
        <f ca="1">[1]projections!AC35*100</f>
        <v>5.18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23.616647700602552</v>
      </c>
      <c r="E35" s="62">
        <f>[1]projections!E36*100</f>
        <v>13.771476370008815</v>
      </c>
      <c r="F35" s="62">
        <f>[1]projections!F36*100</f>
        <v>0</v>
      </c>
      <c r="G35" s="62">
        <f>[1]projections!G36*100</f>
        <v>11.218768201062689</v>
      </c>
      <c r="H35" s="62">
        <f>[1]projections!H36*100</f>
        <v>4.448944718796298</v>
      </c>
      <c r="I35" s="62">
        <f>[1]projections!I36*100</f>
        <v>30.211841213211432</v>
      </c>
      <c r="J35" s="62">
        <f>[1]projections!J36*100</f>
        <v>3.1879920743574202</v>
      </c>
      <c r="K35" s="62">
        <f>[1]projections!K36*100</f>
        <v>13.544329721960798</v>
      </c>
      <c r="L35" s="62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26.85</v>
      </c>
      <c r="W35" s="2">
        <f ca="1">[1]projections!W36*100</f>
        <v>6.72</v>
      </c>
      <c r="X35" s="2">
        <f ca="1">[1]projections!X36*100</f>
        <v>0</v>
      </c>
      <c r="Y35" s="2">
        <f ca="1">[1]projections!Y36*100</f>
        <v>4.5900000000000007</v>
      </c>
      <c r="Z35" s="2">
        <f ca="1">[1]projections!Z36*100</f>
        <v>1.04</v>
      </c>
      <c r="AA35" s="2">
        <f ca="1">[1]projections!AA36*100</f>
        <v>53.169999999999995</v>
      </c>
      <c r="AB35" s="2">
        <f ca="1">[1]projections!AB36*100</f>
        <v>0.92999999999999994</v>
      </c>
      <c r="AC35" s="2">
        <f ca="1">[1]projections!AC36*100</f>
        <v>6.12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16.501062030797314</v>
      </c>
      <c r="E36" s="62">
        <f>[1]projections!E37*100</f>
        <v>15.566606021412824</v>
      </c>
      <c r="F36" s="62">
        <f>[1]projections!F37*100</f>
        <v>0</v>
      </c>
      <c r="G36" s="62">
        <f>[1]projections!G37*100</f>
        <v>10.010350688367376</v>
      </c>
      <c r="H36" s="62">
        <f>[1]projections!H37*100</f>
        <v>4.2961367697052477</v>
      </c>
      <c r="I36" s="62">
        <f>[1]projections!I37*100</f>
        <v>35.079994925830668</v>
      </c>
      <c r="J36" s="62">
        <f>[1]projections!J37*100</f>
        <v>3.6566280133822024</v>
      </c>
      <c r="K36" s="62">
        <f>[1]projections!K37*100</f>
        <v>14.889221550504352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8.74</v>
      </c>
      <c r="W36" s="2">
        <f ca="1">[1]projections!W37*100</f>
        <v>6.8599999999999994</v>
      </c>
      <c r="X36" s="2">
        <f ca="1">[1]projections!X37*100</f>
        <v>0</v>
      </c>
      <c r="Y36" s="2">
        <f ca="1">[1]projections!Y37*100</f>
        <v>2.64</v>
      </c>
      <c r="Z36" s="2">
        <f ca="1">[1]projections!Z37*100</f>
        <v>0.94000000000000006</v>
      </c>
      <c r="AA36" s="2">
        <f ca="1">[1]projections!AA37*100</f>
        <v>72.95</v>
      </c>
      <c r="AB36" s="2">
        <f ca="1">[1]projections!AB37*100</f>
        <v>0.83</v>
      </c>
      <c r="AC36" s="2">
        <f ca="1">[1]projections!AC37*100</f>
        <v>6.67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34.98607011659999</v>
      </c>
      <c r="E37" s="62">
        <f>[1]projections!E38*100</f>
        <v>20.867028103750076</v>
      </c>
      <c r="F37" s="62">
        <f>[1]projections!F38*100</f>
        <v>0</v>
      </c>
      <c r="G37" s="62">
        <f>[1]projections!G38*100</f>
        <v>6.5875762641468771</v>
      </c>
      <c r="H37" s="62">
        <f>[1]projections!H38*100</f>
        <v>4.4691189782078515</v>
      </c>
      <c r="I37" s="62">
        <f>[1]projections!I38*100</f>
        <v>21.520279545060312</v>
      </c>
      <c r="J37" s="62">
        <f>[1]projections!J38*100</f>
        <v>2.3289660106039922</v>
      </c>
      <c r="K37" s="62">
        <f>[1]projections!K38*100</f>
        <v>9.2409609816309093</v>
      </c>
      <c r="L37" s="62">
        <f>[1]projections!L38*100</f>
        <v>0</v>
      </c>
      <c r="M37">
        <f>[1]projections!M38</f>
        <v>24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67.540000000000006</v>
      </c>
      <c r="W37" s="2">
        <f ca="1">[1]projections!W38*100</f>
        <v>13.170000000000002</v>
      </c>
      <c r="X37" s="2">
        <f ca="1">[1]projections!X38*100</f>
        <v>0</v>
      </c>
      <c r="Y37" s="2">
        <f ca="1">[1]projections!Y38*100</f>
        <v>1.23</v>
      </c>
      <c r="Z37" s="2">
        <f ca="1">[1]projections!Z38*100</f>
        <v>0.88</v>
      </c>
      <c r="AA37" s="2">
        <f ca="1">[1]projections!AA38*100</f>
        <v>14.299999999999999</v>
      </c>
      <c r="AB37" s="2">
        <f ca="1">[1]projections!AB38*100</f>
        <v>0.59</v>
      </c>
      <c r="AC37" s="2">
        <f ca="1">[1]projections!AC38*100</f>
        <v>2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23.976997032450356</v>
      </c>
      <c r="E38" s="62">
        <f>[1]projections!E39*100</f>
        <v>14.008152518510769</v>
      </c>
      <c r="F38" s="62">
        <f>[1]projections!F39*100</f>
        <v>0</v>
      </c>
      <c r="G38" s="62">
        <f>[1]projections!G39*100</f>
        <v>10.794796333415842</v>
      </c>
      <c r="H38" s="62">
        <f>[1]projections!H39*100</f>
        <v>4.2986000806047588</v>
      </c>
      <c r="I38" s="62">
        <f>[1]projections!I39*100</f>
        <v>32.007219408322577</v>
      </c>
      <c r="J38" s="62">
        <f>[1]projections!J39*100</f>
        <v>3.0004827186741259</v>
      </c>
      <c r="K38" s="62">
        <f>[1]projections!K39*100</f>
        <v>11.913751908021567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25.31</v>
      </c>
      <c r="W38" s="2">
        <f ca="1">[1]projections!W39*100</f>
        <v>6.21</v>
      </c>
      <c r="X38" s="2">
        <f ca="1">[1]projections!X39*100</f>
        <v>0</v>
      </c>
      <c r="Y38" s="2">
        <f ca="1">[1]projections!Y39*100</f>
        <v>3.5000000000000004</v>
      </c>
      <c r="Z38" s="2">
        <f ca="1">[1]projections!Z39*100</f>
        <v>0.94000000000000006</v>
      </c>
      <c r="AA38" s="2">
        <f ca="1">[1]projections!AA39*100</f>
        <v>58.68</v>
      </c>
      <c r="AB38" s="2">
        <f ca="1">[1]projections!AB39*100</f>
        <v>0.91999999999999993</v>
      </c>
      <c r="AC38" s="2">
        <f ca="1">[1]projections!AC39*100</f>
        <v>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13.78245125138724</v>
      </c>
      <c r="E39" s="62">
        <f>[1]projections!E40*100</f>
        <v>17.287449359041652</v>
      </c>
      <c r="F39" s="62">
        <f>[1]projections!F40*100</f>
        <v>0</v>
      </c>
      <c r="G39" s="62">
        <f>[1]projections!G40*100</f>
        <v>14.039533585381649</v>
      </c>
      <c r="H39" s="62">
        <f>[1]projections!H40*100</f>
        <v>8.8471174717204004</v>
      </c>
      <c r="I39" s="62">
        <f>[1]projections!I40*100</f>
        <v>32.912448503033019</v>
      </c>
      <c r="J39" s="62">
        <f>[1]projections!J40*100</f>
        <v>1.3486512728730173</v>
      </c>
      <c r="K39" s="62">
        <f>[1]projections!K40*100</f>
        <v>11.782348556563022</v>
      </c>
      <c r="L39" s="62">
        <f>[1]projections!L40*100</f>
        <v>0</v>
      </c>
      <c r="M39">
        <f>[1]projections!M40</f>
        <v>6</v>
      </c>
      <c r="N39" s="2">
        <f>[1]projections!N40</f>
        <v>23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3</v>
      </c>
      <c r="U39" s="2">
        <f>[1]projections!U40</f>
        <v>0</v>
      </c>
      <c r="V39" s="2">
        <f ca="1">[1]projections!V40*100</f>
        <v>6.52</v>
      </c>
      <c r="W39" s="2">
        <f ca="1">[1]projections!W40*100</f>
        <v>11.020000000000001</v>
      </c>
      <c r="X39" s="2">
        <f ca="1">[1]projections!X40*100</f>
        <v>0</v>
      </c>
      <c r="Y39" s="2">
        <f ca="1">[1]projections!Y40*100</f>
        <v>7.06</v>
      </c>
      <c r="Z39" s="2">
        <f ca="1">[1]projections!Z40*100</f>
        <v>2.67</v>
      </c>
      <c r="AA39" s="2">
        <f ca="1">[1]projections!AA40*100</f>
        <v>66.97999999999999</v>
      </c>
      <c r="AB39" s="2">
        <f ca="1">[1]projections!AB40*100</f>
        <v>0.59</v>
      </c>
      <c r="AC39" s="2">
        <f ca="1">[1]projections!AC40*100</f>
        <v>4.7300000000000004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16.864169525268423</v>
      </c>
      <c r="E40" s="62">
        <f>[1]projections!E41*100</f>
        <v>16.881402793817077</v>
      </c>
      <c r="F40" s="62">
        <f>[1]projections!F41*100</f>
        <v>0</v>
      </c>
      <c r="G40" s="62">
        <f>[1]projections!G41*100</f>
        <v>13.188970005693951</v>
      </c>
      <c r="H40" s="62">
        <f>[1]projections!H41*100</f>
        <v>4.2521659090482347</v>
      </c>
      <c r="I40" s="62">
        <f>[1]projections!I41*100</f>
        <v>30.081321569860343</v>
      </c>
      <c r="J40" s="62">
        <f>[1]projections!J41*100</f>
        <v>3.3092401896544659</v>
      </c>
      <c r="K40" s="62">
        <f>[1]projections!K41*100</f>
        <v>15.422730006657501</v>
      </c>
      <c r="L40" s="62">
        <f>[1]projections!L41*100</f>
        <v>0</v>
      </c>
      <c r="M40">
        <f>[1]projections!M41</f>
        <v>12</v>
      </c>
      <c r="N40" s="2">
        <f>[1]projections!N41</f>
        <v>12</v>
      </c>
      <c r="O40" s="2">
        <f>[1]projections!O41</f>
        <v>0</v>
      </c>
      <c r="P40" s="2">
        <f>[1]projections!P41</f>
        <v>4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12.540000000000001</v>
      </c>
      <c r="W40" s="2">
        <f ca="1">[1]projections!W41*100</f>
        <v>12.6</v>
      </c>
      <c r="X40" s="2">
        <f ca="1">[1]projections!X41*100</f>
        <v>0</v>
      </c>
      <c r="Y40" s="2">
        <f ca="1">[1]projections!Y41*100</f>
        <v>7.91</v>
      </c>
      <c r="Z40" s="2">
        <f ca="1">[1]projections!Z41*100</f>
        <v>1.6500000000000001</v>
      </c>
      <c r="AA40" s="2">
        <f ca="1">[1]projections!AA41*100</f>
        <v>52.480000000000004</v>
      </c>
      <c r="AB40" s="2">
        <f ca="1">[1]projections!AB41*100</f>
        <v>1.5</v>
      </c>
      <c r="AC40" s="2">
        <f ca="1">[1]projections!AC41*100</f>
        <v>10.52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30.815504755161182</v>
      </c>
      <c r="E41" s="62">
        <f>[1]projections!E42*100</f>
        <v>15.417940109829104</v>
      </c>
      <c r="F41" s="62">
        <f>[1]projections!F42*100</f>
        <v>0</v>
      </c>
      <c r="G41" s="62">
        <f>[1]projections!G42*100</f>
        <v>11.107077568795162</v>
      </c>
      <c r="H41" s="62">
        <f>[1]projections!H42*100</f>
        <v>3.9796658124713709</v>
      </c>
      <c r="I41" s="62">
        <f>[1]projections!I42*100</f>
        <v>25.273365890247767</v>
      </c>
      <c r="J41" s="62">
        <f>[1]projections!J42*100</f>
        <v>2.364326313005197</v>
      </c>
      <c r="K41" s="62">
        <f>[1]projections!K42*100</f>
        <v>11.042119550490218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51.03</v>
      </c>
      <c r="W41" s="2">
        <f ca="1">[1]projections!W42*100</f>
        <v>8.44</v>
      </c>
      <c r="X41" s="2">
        <f ca="1">[1]projections!X42*100</f>
        <v>0</v>
      </c>
      <c r="Y41" s="2">
        <f ca="1">[1]projections!Y42*100</f>
        <v>4.68</v>
      </c>
      <c r="Z41" s="2">
        <f ca="1">[1]projections!Z42*100</f>
        <v>1.38</v>
      </c>
      <c r="AA41" s="2">
        <f ca="1">[1]projections!AA42*100</f>
        <v>28.389999999999997</v>
      </c>
      <c r="AB41" s="2">
        <f ca="1">[1]projections!AB42*100</f>
        <v>0.96</v>
      </c>
      <c r="AC41" s="2">
        <f ca="1">[1]projections!AC42*100</f>
        <v>4.46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23.840657558706688</v>
      </c>
      <c r="E42" s="62">
        <f>[1]projections!E43*100</f>
        <v>18.152976038511223</v>
      </c>
      <c r="F42" s="62">
        <f>[1]projections!F43*100</f>
        <v>0</v>
      </c>
      <c r="G42" s="62">
        <f>[1]projections!G43*100</f>
        <v>10.691044574075789</v>
      </c>
      <c r="H42" s="62">
        <f>[1]projections!H43*100</f>
        <v>4.6191308379330343</v>
      </c>
      <c r="I42" s="62">
        <f>[1]projections!I43*100</f>
        <v>28.450389040439557</v>
      </c>
      <c r="J42" s="62">
        <f>[1]projections!J43*100</f>
        <v>2.3591806645232931</v>
      </c>
      <c r="K42" s="62">
        <f>[1]projections!K43*100</f>
        <v>11.886621285810431</v>
      </c>
      <c r="L42" s="62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36</v>
      </c>
      <c r="S42" s="2">
        <f>[1]projections!S43</f>
        <v>0</v>
      </c>
      <c r="T42" s="2">
        <f>[1]projections!T43</f>
        <v>4</v>
      </c>
      <c r="U42" s="2">
        <f>[1]projections!U43</f>
        <v>0</v>
      </c>
      <c r="V42" s="2">
        <f ca="1">[1]projections!V43*100</f>
        <v>28.23</v>
      </c>
      <c r="W42" s="2">
        <f ca="1">[1]projections!W43*100</f>
        <v>13.639999999999999</v>
      </c>
      <c r="X42" s="2">
        <f ca="1">[1]projections!X43*100</f>
        <v>0</v>
      </c>
      <c r="Y42" s="2">
        <f ca="1">[1]projections!Y43*100</f>
        <v>4.5999999999999996</v>
      </c>
      <c r="Z42" s="2">
        <f ca="1">[1]projections!Z43*100</f>
        <v>1.72</v>
      </c>
      <c r="AA42" s="2">
        <f ca="1">[1]projections!AA43*100</f>
        <v>44.06</v>
      </c>
      <c r="AB42" s="2">
        <f ca="1">[1]projections!AB43*100</f>
        <v>1.3</v>
      </c>
      <c r="AC42" s="2">
        <f ca="1">[1]projections!AC43*100</f>
        <v>5.7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17.97249079284758</v>
      </c>
      <c r="E43" s="62">
        <f>[1]projections!E44*100</f>
        <v>24.15535129632163</v>
      </c>
      <c r="F43" s="62">
        <f>[1]projections!F44*100</f>
        <v>0</v>
      </c>
      <c r="G43" s="62">
        <f>[1]projections!G44*100</f>
        <v>10.53781541602107</v>
      </c>
      <c r="H43" s="62">
        <f>[1]projections!H44*100</f>
        <v>6.2940102361310011</v>
      </c>
      <c r="I43" s="62">
        <f>[1]projections!I44*100</f>
        <v>27.316706052562218</v>
      </c>
      <c r="J43" s="62">
        <f>[1]projections!J44*100</f>
        <v>1.7955894276391451</v>
      </c>
      <c r="K43" s="62">
        <f>[1]projections!K44*100</f>
        <v>11.928036778477347</v>
      </c>
      <c r="L43" s="62">
        <f>[1]projections!L44*100</f>
        <v>0</v>
      </c>
      <c r="M43">
        <f>[1]projections!M44</f>
        <v>66</v>
      </c>
      <c r="N43" s="2">
        <f>[1]projections!N44</f>
        <v>89</v>
      </c>
      <c r="O43" s="2">
        <f>[1]projections!O44</f>
        <v>0</v>
      </c>
      <c r="P43" s="2">
        <f>[1]projections!P44</f>
        <v>6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12</v>
      </c>
      <c r="U43" s="2">
        <f>[1]projections!U44</f>
        <v>0</v>
      </c>
      <c r="V43" s="2">
        <f ca="1">[1]projections!V44*100</f>
        <v>14.549999999999999</v>
      </c>
      <c r="W43" s="2">
        <f ca="1">[1]projections!W44*100</f>
        <v>29.43</v>
      </c>
      <c r="X43" s="2">
        <f ca="1">[1]projections!X44*100</f>
        <v>0</v>
      </c>
      <c r="Y43" s="2">
        <f ca="1">[1]projections!Y44*100</f>
        <v>5.01</v>
      </c>
      <c r="Z43" s="2">
        <f ca="1">[1]projections!Z44*100</f>
        <v>2.7</v>
      </c>
      <c r="AA43" s="2">
        <f ca="1">[1]projections!AA44*100</f>
        <v>40.129999999999995</v>
      </c>
      <c r="AB43" s="2">
        <f ca="1">[1]projections!AB44*100</f>
        <v>1.04</v>
      </c>
      <c r="AC43" s="2">
        <f ca="1">[1]projections!AC44*100</f>
        <v>6.39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20.419343287281457</v>
      </c>
      <c r="E44" s="62">
        <f>[1]projections!E45*100</f>
        <v>18.160201665825902</v>
      </c>
      <c r="F44" s="62">
        <f>[1]projections!F45*100</f>
        <v>0</v>
      </c>
      <c r="G44" s="62">
        <f>[1]projections!G45*100</f>
        <v>13.776118152361294</v>
      </c>
      <c r="H44" s="62">
        <f>[1]projections!H45*100</f>
        <v>6.6371709258486487</v>
      </c>
      <c r="I44" s="62">
        <f>[1]projections!I45*100</f>
        <v>28.964761615478636</v>
      </c>
      <c r="J44" s="62">
        <f>[1]projections!J45*100</f>
        <v>1.4126473153837882</v>
      </c>
      <c r="K44" s="62">
        <f>[1]projections!K45*100</f>
        <v>10.629757037820287</v>
      </c>
      <c r="L44" s="62">
        <f>[1]projections!L45*100</f>
        <v>0</v>
      </c>
      <c r="M44">
        <f>[1]projections!M45</f>
        <v>51</v>
      </c>
      <c r="N44" s="2">
        <f>[1]projections!N45</f>
        <v>45</v>
      </c>
      <c r="O44" s="2">
        <f>[1]projections!O45</f>
        <v>0</v>
      </c>
      <c r="P44" s="2">
        <f>[1]projections!P45</f>
        <v>14</v>
      </c>
      <c r="Q44" s="2">
        <f>[1]projections!Q45</f>
        <v>0</v>
      </c>
      <c r="R44" s="2">
        <f>[1]projections!R45</f>
        <v>72</v>
      </c>
      <c r="S44" s="2">
        <f>[1]projections!S45</f>
        <v>0</v>
      </c>
      <c r="T44" s="2">
        <f>[1]projections!T45</f>
        <v>4</v>
      </c>
      <c r="U44" s="2">
        <f>[1]projections!U45</f>
        <v>0</v>
      </c>
      <c r="V44" s="2">
        <f ca="1">[1]projections!V45*100</f>
        <v>19.84</v>
      </c>
      <c r="W44" s="2">
        <f ca="1">[1]projections!W45*100</f>
        <v>14.64</v>
      </c>
      <c r="X44" s="2">
        <f ca="1">[1]projections!X45*100</f>
        <v>0</v>
      </c>
      <c r="Y44" s="2">
        <f ca="1">[1]projections!Y45*100</f>
        <v>8.4</v>
      </c>
      <c r="Z44" s="2">
        <f ca="1">[1]projections!Z45*100</f>
        <v>2.78</v>
      </c>
      <c r="AA44" s="2">
        <f ca="1">[1]projections!AA45*100</f>
        <v>47.58</v>
      </c>
      <c r="AB44" s="2">
        <f ca="1">[1]projections!AB45*100</f>
        <v>1.1400000000000001</v>
      </c>
      <c r="AC44" s="2">
        <f ca="1">[1]projections!AC45*100</f>
        <v>5.0500000000000007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15.48308641726247</v>
      </c>
      <c r="E45" s="62">
        <f>[1]projections!E46*100</f>
        <v>17.282753462323981</v>
      </c>
      <c r="F45" s="62">
        <f>[1]projections!F46*100</f>
        <v>0</v>
      </c>
      <c r="G45" s="62">
        <f>[1]projections!G46*100</f>
        <v>13.511133550737279</v>
      </c>
      <c r="H45" s="62">
        <f>[1]projections!H46*100</f>
        <v>4.4357146228678035</v>
      </c>
      <c r="I45" s="62">
        <f>[1]projections!I46*100</f>
        <v>30.300125961246806</v>
      </c>
      <c r="J45" s="62">
        <f>[1]projections!J46*100</f>
        <v>3.3138549040918805</v>
      </c>
      <c r="K45" s="62">
        <f>[1]projections!K46*100</f>
        <v>15.673331081469776</v>
      </c>
      <c r="L45" s="62">
        <f>[1]projections!L46*100</f>
        <v>0</v>
      </c>
      <c r="M45">
        <f>[1]projections!M46</f>
        <v>5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10.36</v>
      </c>
      <c r="W45" s="2">
        <f ca="1">[1]projections!W46*100</f>
        <v>12.97</v>
      </c>
      <c r="X45" s="2">
        <f ca="1">[1]projections!X46*100</f>
        <v>0</v>
      </c>
      <c r="Y45" s="2">
        <f ca="1">[1]projections!Y46*100</f>
        <v>7.8299999999999992</v>
      </c>
      <c r="Z45" s="2">
        <f ca="1">[1]projections!Z46*100</f>
        <v>1.94</v>
      </c>
      <c r="AA45" s="2">
        <f ca="1">[1]projections!AA46*100</f>
        <v>53.37</v>
      </c>
      <c r="AB45" s="2">
        <f ca="1">[1]projections!AB46*100</f>
        <v>1.47</v>
      </c>
      <c r="AC45" s="2">
        <f ca="1">[1]projections!AC46*100</f>
        <v>11.25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22.712021592698786</v>
      </c>
      <c r="E46" s="62">
        <f>[1]projections!E47*100</f>
        <v>15.615759508270399</v>
      </c>
      <c r="F46" s="62">
        <f>[1]projections!F47*100</f>
        <v>0</v>
      </c>
      <c r="G46" s="62">
        <f>[1]projections!G47*100</f>
        <v>11.07931347051875</v>
      </c>
      <c r="H46" s="62">
        <f>[1]projections!H47*100</f>
        <v>5.0969869011949989</v>
      </c>
      <c r="I46" s="62">
        <f>[1]projections!I47*100</f>
        <v>29.853013698313259</v>
      </c>
      <c r="J46" s="62">
        <f>[1]projections!J47*100</f>
        <v>2.277175009443591</v>
      </c>
      <c r="K46" s="62">
        <f>[1]projections!K47*100</f>
        <v>13.365729819560215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24.6</v>
      </c>
      <c r="W46" s="2">
        <f ca="1">[1]projections!W47*100</f>
        <v>10.15</v>
      </c>
      <c r="X46" s="2">
        <f ca="1">[1]projections!X47*100</f>
        <v>0</v>
      </c>
      <c r="Y46" s="2">
        <f ca="1">[1]projections!Y47*100</f>
        <v>5.38</v>
      </c>
      <c r="Z46" s="2">
        <f ca="1">[1]projections!Z47*100</f>
        <v>2.1</v>
      </c>
      <c r="AA46" s="2">
        <f ca="1">[1]projections!AA47*100</f>
        <v>48.44</v>
      </c>
      <c r="AB46" s="2">
        <f ca="1">[1]projections!AB47*100</f>
        <v>1.21</v>
      </c>
      <c r="AC46" s="2">
        <f ca="1">[1]projections!AC47*100</f>
        <v>7.41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15.134714266613885</v>
      </c>
      <c r="E47" s="62">
        <f>[1]projections!E48*100</f>
        <v>14.040499183928262</v>
      </c>
      <c r="F47" s="62">
        <f>[1]projections!F48*100</f>
        <v>0</v>
      </c>
      <c r="G47" s="62">
        <f>[1]projections!G48*100</f>
        <v>15.25836260962935</v>
      </c>
      <c r="H47" s="62">
        <f>[1]projections!H48*100</f>
        <v>7.4683794453305614</v>
      </c>
      <c r="I47" s="62">
        <f>[1]projections!I48*100</f>
        <v>33.860116161290158</v>
      </c>
      <c r="J47" s="62">
        <f>[1]projections!J48*100</f>
        <v>1.1304700754128088</v>
      </c>
      <c r="K47" s="62">
        <f>[1]projections!K48*100</f>
        <v>13.10745825779499</v>
      </c>
      <c r="L47" s="62">
        <f>[1]projections!L48*100</f>
        <v>0</v>
      </c>
      <c r="M47">
        <f>[1]projections!M48</f>
        <v>8</v>
      </c>
      <c r="N47" s="2">
        <f>[1]projections!N48</f>
        <v>3</v>
      </c>
      <c r="O47" s="2">
        <f>[1]projections!O48</f>
        <v>0</v>
      </c>
      <c r="P47" s="2">
        <f>[1]projections!P48</f>
        <v>8</v>
      </c>
      <c r="Q47" s="2">
        <f>[1]projections!Q48</f>
        <v>0</v>
      </c>
      <c r="R47" s="2">
        <f>[1]projections!R48</f>
        <v>18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8.83</v>
      </c>
      <c r="W47" s="2">
        <f ca="1">[1]projections!W48*100</f>
        <v>7.32</v>
      </c>
      <c r="X47" s="2">
        <f ca="1">[1]projections!X48*100</f>
        <v>0</v>
      </c>
      <c r="Y47" s="2">
        <f ca="1">[1]projections!Y48*100</f>
        <v>9.16</v>
      </c>
      <c r="Z47" s="2">
        <f ca="1">[1]projections!Z48*100</f>
        <v>2.56</v>
      </c>
      <c r="AA47" s="2">
        <f ca="1">[1]projections!AA48*100</f>
        <v>64.180000000000007</v>
      </c>
      <c r="AB47" s="2">
        <f ca="1">[1]projections!AB48*100</f>
        <v>0.79</v>
      </c>
      <c r="AC47" s="2">
        <f ca="1">[1]projections!AC48*100</f>
        <v>6.38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16.848524714950724</v>
      </c>
      <c r="E48" s="62">
        <f>[1]projections!E49*100</f>
        <v>14.411150559471922</v>
      </c>
      <c r="F48" s="62">
        <f>[1]projections!F49*100</f>
        <v>0</v>
      </c>
      <c r="G48" s="62">
        <f>[1]projections!G49*100</f>
        <v>19.711320935705857</v>
      </c>
      <c r="H48" s="62">
        <f>[1]projections!H49*100</f>
        <v>7.0151533855157888</v>
      </c>
      <c r="I48" s="62">
        <f>[1]projections!I49*100</f>
        <v>28.297155165650604</v>
      </c>
      <c r="J48" s="62">
        <f>[1]projections!J49*100</f>
        <v>1.1386443135872053</v>
      </c>
      <c r="K48" s="62">
        <f>[1]projections!K49*100</f>
        <v>12.578050925117893</v>
      </c>
      <c r="L48" s="62">
        <f>[1]projections!L49*100</f>
        <v>0</v>
      </c>
      <c r="M48">
        <f>[1]projections!M49</f>
        <v>18</v>
      </c>
      <c r="N48" s="2">
        <f>[1]projections!N49</f>
        <v>7</v>
      </c>
      <c r="O48" s="2">
        <f>[1]projections!O49</f>
        <v>0</v>
      </c>
      <c r="P48" s="2">
        <f>[1]projections!P49</f>
        <v>22</v>
      </c>
      <c r="Q48" s="2">
        <f>[1]projections!Q49</f>
        <v>0</v>
      </c>
      <c r="R48" s="2">
        <f>[1]projections!R49</f>
        <v>31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13.61</v>
      </c>
      <c r="W48" s="2">
        <f ca="1">[1]projections!W49*100</f>
        <v>9.35</v>
      </c>
      <c r="X48" s="2">
        <f ca="1">[1]projections!X49*100</f>
        <v>0</v>
      </c>
      <c r="Y48" s="2">
        <f ca="1">[1]projections!Y49*100</f>
        <v>19.059999999999999</v>
      </c>
      <c r="Z48" s="2">
        <f ca="1">[1]projections!Z49*100</f>
        <v>3.05</v>
      </c>
      <c r="AA48" s="2">
        <f ca="1">[1]projections!AA49*100</f>
        <v>45.53</v>
      </c>
      <c r="AB48" s="2">
        <f ca="1">[1]projections!AB49*100</f>
        <v>1.01</v>
      </c>
      <c r="AC48" s="2">
        <f ca="1">[1]projections!AC49*100</f>
        <v>7.39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15.921646948054574</v>
      </c>
      <c r="E49" s="62">
        <f>[1]projections!E50*100</f>
        <v>14.462701609812392</v>
      </c>
      <c r="F49" s="62">
        <f>[1]projections!F50*100</f>
        <v>0</v>
      </c>
      <c r="G49" s="62">
        <f>[1]projections!G50*100</f>
        <v>15.243076207922529</v>
      </c>
      <c r="H49" s="62">
        <f>[1]projections!H50*100</f>
        <v>7.4284839856977589</v>
      </c>
      <c r="I49" s="62">
        <f>[1]projections!I50*100</f>
        <v>32.990096323014875</v>
      </c>
      <c r="J49" s="62">
        <f>[1]projections!J50*100</f>
        <v>1.1285812137003646</v>
      </c>
      <c r="K49" s="62">
        <f>[1]projections!K50*100</f>
        <v>12.825413711797509</v>
      </c>
      <c r="L49" s="62">
        <f>[1]projections!L50*100</f>
        <v>0</v>
      </c>
      <c r="M49">
        <f>[1]projections!M50</f>
        <v>6</v>
      </c>
      <c r="N49" s="2">
        <f>[1]projections!N50</f>
        <v>2</v>
      </c>
      <c r="O49" s="2">
        <f>[1]projections!O50</f>
        <v>0</v>
      </c>
      <c r="P49" s="2">
        <f>[1]projections!P50</f>
        <v>6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10.51</v>
      </c>
      <c r="W49" s="2">
        <f ca="1">[1]projections!W50*100</f>
        <v>8.6499999999999986</v>
      </c>
      <c r="X49" s="2">
        <f ca="1">[1]projections!X50*100</f>
        <v>0</v>
      </c>
      <c r="Y49" s="2">
        <f ca="1">[1]projections!Y50*100</f>
        <v>9.56</v>
      </c>
      <c r="Z49" s="2">
        <f ca="1">[1]projections!Z50*100</f>
        <v>2.9499999999999997</v>
      </c>
      <c r="AA49" s="2">
        <f ca="1">[1]projections!AA50*100</f>
        <v>59.39</v>
      </c>
      <c r="AB49" s="2">
        <f ca="1">[1]projections!AB50*100</f>
        <v>1.06</v>
      </c>
      <c r="AC49" s="2">
        <f ca="1">[1]projections!AC50*100</f>
        <v>7.1999999999999993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27.144943740131989</v>
      </c>
      <c r="E50" s="62">
        <f>[1]projections!E51*100</f>
        <v>19.832588416330836</v>
      </c>
      <c r="F50" s="62">
        <f>[1]projections!F51*100</f>
        <v>0</v>
      </c>
      <c r="G50" s="62">
        <f>[1]projections!G51*100</f>
        <v>10.003930090973396</v>
      </c>
      <c r="H50" s="62">
        <f>[1]projections!H51*100</f>
        <v>5.916045459276245</v>
      </c>
      <c r="I50" s="62">
        <f>[1]projections!I51*100</f>
        <v>30.269270625013689</v>
      </c>
      <c r="J50" s="62">
        <f>[1]projections!J51*100</f>
        <v>2.2235172663824532</v>
      </c>
      <c r="K50" s="62">
        <f>[1]projections!K51*100</f>
        <v>4.6097044018914062</v>
      </c>
      <c r="L50" s="62">
        <f>[1]projections!L51*100</f>
        <v>0</v>
      </c>
      <c r="M50">
        <f>[1]projections!M51</f>
        <v>10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33.26</v>
      </c>
      <c r="W50" s="2">
        <f ca="1">[1]projections!W51*100</f>
        <v>14.729999999999999</v>
      </c>
      <c r="X50" s="2">
        <f ca="1">[1]projections!X51*100</f>
        <v>0</v>
      </c>
      <c r="Y50" s="2">
        <f ca="1">[1]projections!Y51*100</f>
        <v>3.88</v>
      </c>
      <c r="Z50" s="2">
        <f ca="1">[1]projections!Z51*100</f>
        <v>2.19</v>
      </c>
      <c r="AA50" s="2">
        <f ca="1">[1]projections!AA51*100</f>
        <v>42.35</v>
      </c>
      <c r="AB50" s="2">
        <f ca="1">[1]projections!AB51*100</f>
        <v>1.1900000000000002</v>
      </c>
      <c r="AC50" s="2">
        <f ca="1">[1]projections!AC51*100</f>
        <v>1.73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22.444804008457421</v>
      </c>
      <c r="E51" s="62">
        <f>[1]projections!E52*100</f>
        <v>19.366802417955412</v>
      </c>
      <c r="F51" s="62">
        <f>[1]projections!F52*100</f>
        <v>0</v>
      </c>
      <c r="G51" s="62">
        <f>[1]projections!G52*100</f>
        <v>9.1654619181688322</v>
      </c>
      <c r="H51" s="62">
        <f>[1]projections!H52*100</f>
        <v>5.4604286623482849</v>
      </c>
      <c r="I51" s="62">
        <f>[1]projections!I52*100</f>
        <v>29.920347696190667</v>
      </c>
      <c r="J51" s="62">
        <f>[1]projections!J52*100</f>
        <v>2.2601993292560811</v>
      </c>
      <c r="K51" s="62">
        <f>[1]projections!K52*100</f>
        <v>11.381955967623304</v>
      </c>
      <c r="L51" s="62">
        <f>[1]projections!L52*100</f>
        <v>0</v>
      </c>
      <c r="M51">
        <f>[1]projections!M52</f>
        <v>16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23.44</v>
      </c>
      <c r="W51" s="2">
        <f ca="1">[1]projections!W52*100</f>
        <v>16.55</v>
      </c>
      <c r="X51" s="2">
        <f ca="1">[1]projections!X52*100</f>
        <v>0</v>
      </c>
      <c r="Y51" s="2">
        <f ca="1">[1]projections!Y52*100</f>
        <v>4.12</v>
      </c>
      <c r="Z51" s="2">
        <f ca="1">[1]projections!Z52*100</f>
        <v>2.25</v>
      </c>
      <c r="AA51" s="2">
        <f ca="1">[1]projections!AA52*100</f>
        <v>45.61</v>
      </c>
      <c r="AB51" s="2">
        <f ca="1">[1]projections!AB52*100</f>
        <v>1.38</v>
      </c>
      <c r="AC51" s="2">
        <f ca="1">[1]projections!AC52*100</f>
        <v>5.84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19.662007737728953</v>
      </c>
      <c r="E52" s="62">
        <f>[1]projections!E53*100</f>
        <v>14.624170495099234</v>
      </c>
      <c r="F52" s="62">
        <f>[1]projections!F53*100</f>
        <v>0</v>
      </c>
      <c r="G52" s="62">
        <f>[1]projections!G53*100</f>
        <v>11.603697329962985</v>
      </c>
      <c r="H52" s="62">
        <f>[1]projections!H53*100</f>
        <v>4.5334398778440494</v>
      </c>
      <c r="I52" s="62">
        <f>[1]projections!I53*100</f>
        <v>32.280547215859883</v>
      </c>
      <c r="J52" s="62">
        <f>[1]projections!J53*100</f>
        <v>3.3634696007290605</v>
      </c>
      <c r="K52" s="62">
        <f>[1]projections!K53*100</f>
        <v>13.932667742775834</v>
      </c>
      <c r="L52" s="62">
        <f>[1]projections!L53*100</f>
        <v>0</v>
      </c>
      <c r="M52">
        <f>[1]projections!M53</f>
        <v>19</v>
      </c>
      <c r="N52" s="2">
        <f>[1]projections!N53</f>
        <v>5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16.150000000000002</v>
      </c>
      <c r="W52" s="2">
        <f ca="1">[1]projections!W53*100</f>
        <v>8.7800000000000011</v>
      </c>
      <c r="X52" s="2">
        <f ca="1">[1]projections!X53*100</f>
        <v>0</v>
      </c>
      <c r="Y52" s="2">
        <f ca="1">[1]projections!Y53*100</f>
        <v>6.3100000000000005</v>
      </c>
      <c r="Z52" s="2">
        <f ca="1">[1]projections!Z53*100</f>
        <v>2.2599999999999998</v>
      </c>
      <c r="AA52" s="2">
        <f ca="1">[1]projections!AA53*100</f>
        <v>55.679999999999993</v>
      </c>
      <c r="AB52" s="2">
        <f ca="1">[1]projections!AB53*100</f>
        <v>1.6099999999999999</v>
      </c>
      <c r="AC52" s="2">
        <f ca="1">[1]projections!AC53*100</f>
        <v>8.36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35.835337354861828</v>
      </c>
      <c r="E53" s="62">
        <f>[1]projections!E54*100</f>
        <v>20.102716517985446</v>
      </c>
      <c r="F53" s="62">
        <f>[1]projections!F54*100</f>
        <v>0</v>
      </c>
      <c r="G53" s="62">
        <f>[1]projections!G54*100</f>
        <v>5.3277613736915423</v>
      </c>
      <c r="H53" s="62">
        <f>[1]projections!H54*100</f>
        <v>3.9826150445257231</v>
      </c>
      <c r="I53" s="62">
        <f>[1]projections!I54*100</f>
        <v>22.908128131557199</v>
      </c>
      <c r="J53" s="62">
        <f>[1]projections!J54*100</f>
        <v>2.3886754652642268</v>
      </c>
      <c r="K53" s="62">
        <f>[1]projections!K54*100</f>
        <v>9.4547661121140418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59.430000000000007</v>
      </c>
      <c r="W53" s="2">
        <f ca="1">[1]projections!W54*100</f>
        <v>13.459999999999999</v>
      </c>
      <c r="X53" s="2">
        <f ca="1">[1]projections!X54*100</f>
        <v>0</v>
      </c>
      <c r="Y53" s="2">
        <f ca="1">[1]projections!Y54*100</f>
        <v>1.81</v>
      </c>
      <c r="Z53" s="2">
        <f ca="1">[1]projections!Z54*100</f>
        <v>1.4500000000000002</v>
      </c>
      <c r="AA53" s="2">
        <f ca="1">[1]projections!AA54*100</f>
        <v>18.279999999999998</v>
      </c>
      <c r="AB53" s="2">
        <f ca="1">[1]projections!AB54*100</f>
        <v>1.1900000000000002</v>
      </c>
      <c r="AC53" s="2">
        <f ca="1">[1]projections!AC54*100</f>
        <v>3.5700000000000003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18.494497060821999</v>
      </c>
      <c r="E54" s="62">
        <f>[1]projections!E55*100</f>
        <v>16.062000004938987</v>
      </c>
      <c r="F54" s="62">
        <f>[1]projections!F55*100</f>
        <v>0</v>
      </c>
      <c r="G54" s="62">
        <f>[1]projections!G55*100</f>
        <v>12.367203369582121</v>
      </c>
      <c r="H54" s="62">
        <f>[1]projections!H55*100</f>
        <v>4.9553037222600018</v>
      </c>
      <c r="I54" s="62">
        <f>[1]projections!I55*100</f>
        <v>31.07951925722756</v>
      </c>
      <c r="J54" s="62">
        <f>[1]projections!J55*100</f>
        <v>3.4172170018265282</v>
      </c>
      <c r="K54" s="62">
        <f>[1]projections!K55*100</f>
        <v>13.624259583342793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15.379999999999999</v>
      </c>
      <c r="W54" s="2">
        <f ca="1">[1]projections!W55*100</f>
        <v>11.92</v>
      </c>
      <c r="X54" s="2">
        <f ca="1">[1]projections!X55*100</f>
        <v>0</v>
      </c>
      <c r="Y54" s="2">
        <f ca="1">[1]projections!Y55*100</f>
        <v>7.28</v>
      </c>
      <c r="Z54" s="2">
        <f ca="1">[1]projections!Z55*100</f>
        <v>2.65</v>
      </c>
      <c r="AA54" s="2">
        <f ca="1">[1]projections!AA55*100</f>
        <v>50.56</v>
      </c>
      <c r="AB54" s="2">
        <f ca="1">[1]projections!AB55*100</f>
        <v>2.09</v>
      </c>
      <c r="AC54" s="2">
        <f ca="1">[1]projections!AC55*100</f>
        <v>8.870000000000001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16.837888966134283</v>
      </c>
      <c r="E55" s="62">
        <f>[1]projections!E56*100</f>
        <v>21.904238104189236</v>
      </c>
      <c r="F55" s="62">
        <f>[1]projections!F56*100</f>
        <v>0</v>
      </c>
      <c r="G55" s="62">
        <f>[1]projections!G56*100</f>
        <v>12.490476792435395</v>
      </c>
      <c r="H55" s="62">
        <f>[1]projections!H56*100</f>
        <v>4.4856357519498316</v>
      </c>
      <c r="I55" s="62">
        <f>[1]projections!I56*100</f>
        <v>30.488559361731955</v>
      </c>
      <c r="J55" s="62">
        <f>[1]projections!J56*100</f>
        <v>2.2698925785128132</v>
      </c>
      <c r="K55" s="62">
        <f>[1]projections!K56*100</f>
        <v>11.523308445046483</v>
      </c>
      <c r="L55" s="62">
        <f>[1]projections!L56*100</f>
        <v>0</v>
      </c>
      <c r="M55">
        <f>[1]projections!M56</f>
        <v>28</v>
      </c>
      <c r="N55" s="2">
        <f>[1]projections!N56</f>
        <v>36</v>
      </c>
      <c r="O55" s="2">
        <f>[1]projections!O56</f>
        <v>0</v>
      </c>
      <c r="P55" s="2">
        <f>[1]projections!P56</f>
        <v>7</v>
      </c>
      <c r="Q55" s="2">
        <f>[1]projections!Q56</f>
        <v>0</v>
      </c>
      <c r="R55" s="2">
        <f>[1]projections!R56</f>
        <v>50</v>
      </c>
      <c r="S55" s="2">
        <f>[1]projections!S56</f>
        <v>0</v>
      </c>
      <c r="T55" s="2">
        <f>[1]projections!T56</f>
        <v>5</v>
      </c>
      <c r="U55" s="2">
        <f>[1]projections!U56</f>
        <v>0</v>
      </c>
      <c r="V55" s="2">
        <f ca="1">[1]projections!V56*100</f>
        <v>12.46</v>
      </c>
      <c r="W55" s="2">
        <f ca="1">[1]projections!W56*100</f>
        <v>21.69</v>
      </c>
      <c r="X55" s="2">
        <f ca="1">[1]projections!X56*100</f>
        <v>0</v>
      </c>
      <c r="Y55" s="2">
        <f ca="1">[1]projections!Y56*100</f>
        <v>7.3999999999999995</v>
      </c>
      <c r="Z55" s="2">
        <f ca="1">[1]projections!Z56*100</f>
        <v>2.2999999999999998</v>
      </c>
      <c r="AA55" s="2">
        <f ca="1">[1]projections!AA56*100</f>
        <v>46.93</v>
      </c>
      <c r="AB55" s="2">
        <f ca="1">[1]projections!AB56*100</f>
        <v>1.67</v>
      </c>
      <c r="AC55" s="2">
        <f ca="1">[1]projections!AC56*100</f>
        <v>6.32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16.746734278941183</v>
      </c>
      <c r="E56" s="62">
        <f>[1]projections!E57*100</f>
        <v>15.423373443969426</v>
      </c>
      <c r="F56" s="62">
        <f>[1]projections!F57*100</f>
        <v>0</v>
      </c>
      <c r="G56" s="62">
        <f>[1]projections!G57*100</f>
        <v>11.079210365823066</v>
      </c>
      <c r="H56" s="62">
        <f>[1]projections!H57*100</f>
        <v>4.7494016148618332</v>
      </c>
      <c r="I56" s="62">
        <f>[1]projections!I57*100</f>
        <v>36.813325346517772</v>
      </c>
      <c r="J56" s="62">
        <f>[1]projections!J57*100</f>
        <v>3.0452350283023621</v>
      </c>
      <c r="K56" s="62">
        <f>[1]projections!K57*100</f>
        <v>12.142719921584357</v>
      </c>
      <c r="L56" s="62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2</v>
      </c>
      <c r="U56" s="2">
        <f>[1]projections!U57</f>
        <v>0</v>
      </c>
      <c r="V56" s="2">
        <f ca="1">[1]projections!V57*100</f>
        <v>10.27</v>
      </c>
      <c r="W56" s="2">
        <f ca="1">[1]projections!W57*100</f>
        <v>8.73</v>
      </c>
      <c r="X56" s="2">
        <f ca="1">[1]projections!X57*100</f>
        <v>0</v>
      </c>
      <c r="Y56" s="2">
        <f ca="1">[1]projections!Y57*100</f>
        <v>4.72</v>
      </c>
      <c r="Z56" s="2">
        <f ca="1">[1]projections!Z57*100</f>
        <v>1.95</v>
      </c>
      <c r="AA56" s="2">
        <f ca="1">[1]projections!AA57*100</f>
        <v>66.52</v>
      </c>
      <c r="AB56" s="2">
        <f ca="1">[1]projections!AB57*100</f>
        <v>1.37</v>
      </c>
      <c r="AC56" s="2">
        <f ca="1">[1]projections!AC57*100</f>
        <v>5.7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15.622827898829275</v>
      </c>
      <c r="E57" s="62">
        <f>[1]projections!E58*100</f>
        <v>14.581149404350175</v>
      </c>
      <c r="F57" s="62">
        <f>[1]projections!F58*100</f>
        <v>0</v>
      </c>
      <c r="G57" s="62">
        <f>[1]projections!G58*100</f>
        <v>15.46761153496603</v>
      </c>
      <c r="H57" s="62">
        <f>[1]projections!H58*100</f>
        <v>7.6034268132990874</v>
      </c>
      <c r="I57" s="62">
        <f>[1]projections!I58*100</f>
        <v>32.735935847631673</v>
      </c>
      <c r="J57" s="62">
        <f>[1]projections!J58*100</f>
        <v>1.0989370756074666</v>
      </c>
      <c r="K57" s="62">
        <f>[1]projections!K58*100</f>
        <v>12.8901114253163</v>
      </c>
      <c r="L57" s="62">
        <f>[1]projections!L58*100</f>
        <v>0</v>
      </c>
      <c r="M57">
        <f>[1]projections!M58</f>
        <v>3</v>
      </c>
      <c r="N57" s="2">
        <f>[1]projections!N58</f>
        <v>1</v>
      </c>
      <c r="O57" s="2">
        <f>[1]projections!O58</f>
        <v>0</v>
      </c>
      <c r="P57" s="2">
        <f>[1]projections!P58</f>
        <v>3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10.6</v>
      </c>
      <c r="W57" s="2">
        <f ca="1">[1]projections!W58*100</f>
        <v>9.33</v>
      </c>
      <c r="X57" s="2">
        <f ca="1">[1]projections!X58*100</f>
        <v>0</v>
      </c>
      <c r="Y57" s="2">
        <f ca="1">[1]projections!Y58*100</f>
        <v>10.67</v>
      </c>
      <c r="Z57" s="2">
        <f ca="1">[1]projections!Z58*100</f>
        <v>3.38</v>
      </c>
      <c r="AA57" s="2">
        <f ca="1">[1]projections!AA58*100</f>
        <v>55.489999999999995</v>
      </c>
      <c r="AB57" s="2">
        <f ca="1">[1]projections!AB58*100</f>
        <v>1.22</v>
      </c>
      <c r="AC57" s="2">
        <f ca="1">[1]projections!AC58*100</f>
        <v>8.16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22.712021592698786</v>
      </c>
      <c r="E58" s="62">
        <f>[1]projections!E59*100</f>
        <v>15.615759508270399</v>
      </c>
      <c r="F58" s="62">
        <f>[1]projections!F59*100</f>
        <v>0</v>
      </c>
      <c r="G58" s="62">
        <f>[1]projections!G59*100</f>
        <v>11.07931347051875</v>
      </c>
      <c r="H58" s="62">
        <f>[1]projections!H59*100</f>
        <v>5.0969869011949989</v>
      </c>
      <c r="I58" s="62">
        <f>[1]projections!I59*100</f>
        <v>29.853013698313259</v>
      </c>
      <c r="J58" s="62">
        <f>[1]projections!J59*100</f>
        <v>2.277175009443591</v>
      </c>
      <c r="K58" s="62">
        <f>[1]projections!K59*100</f>
        <v>13.365729819560215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24.05</v>
      </c>
      <c r="W58" s="2">
        <f ca="1">[1]projections!W59*100</f>
        <v>11.25</v>
      </c>
      <c r="X58" s="2">
        <f ca="1">[1]projections!X59*100</f>
        <v>0</v>
      </c>
      <c r="Y58" s="2">
        <f ca="1">[1]projections!Y59*100</f>
        <v>6.17</v>
      </c>
      <c r="Z58" s="2">
        <f ca="1">[1]projections!Z59*100</f>
        <v>2.87</v>
      </c>
      <c r="AA58" s="2">
        <f ca="1">[1]projections!AA59*100</f>
        <v>44.36</v>
      </c>
      <c r="AB58" s="2">
        <f ca="1">[1]projections!AB59*100</f>
        <v>1.8399999999999999</v>
      </c>
      <c r="AC58" s="2">
        <f ca="1">[1]projections!AC59*100</f>
        <v>8.3800000000000008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19.979014306892214</v>
      </c>
      <c r="E59" s="62">
        <f>[1]projections!E60*100</f>
        <v>18.063023509382639</v>
      </c>
      <c r="F59" s="62">
        <f>[1]projections!F60*100</f>
        <v>0</v>
      </c>
      <c r="G59" s="62">
        <f>[1]projections!G60*100</f>
        <v>11.994656781663073</v>
      </c>
      <c r="H59" s="62">
        <f>[1]projections!H60*100</f>
        <v>6.7125810508926058</v>
      </c>
      <c r="I59" s="62">
        <f>[1]projections!I60*100</f>
        <v>28.785962233875523</v>
      </c>
      <c r="J59" s="62">
        <f>[1]projections!J60*100</f>
        <v>2.3627406641569637</v>
      </c>
      <c r="K59" s="62">
        <f>[1]projections!K60*100</f>
        <v>12.038764293084077</v>
      </c>
      <c r="L59" s="62">
        <f>[1]projections!L60*100</f>
        <v>0</v>
      </c>
      <c r="M59">
        <f>[1]projections!M60</f>
        <v>1023</v>
      </c>
      <c r="N59" s="2">
        <f>[1]projections!N60</f>
        <v>880</v>
      </c>
      <c r="O59" s="2">
        <f>[1]projections!O60</f>
        <v>0</v>
      </c>
      <c r="P59" s="2">
        <f>[1]projections!P60</f>
        <v>227</v>
      </c>
      <c r="Q59" s="2">
        <f>[1]projections!Q60</f>
        <v>41</v>
      </c>
      <c r="R59" s="2">
        <f>[1]projections!R60</f>
        <v>1589</v>
      </c>
      <c r="S59" s="2">
        <f>[1]projections!S60</f>
        <v>11</v>
      </c>
      <c r="T59" s="2">
        <f>[1]projections!T60</f>
        <v>206</v>
      </c>
      <c r="U59" s="2">
        <f>[1]projections!U60</f>
        <v>0</v>
      </c>
      <c r="V59" s="2">
        <f ca="1">[1]projections!V60*100</f>
        <v>18.990000000000002</v>
      </c>
      <c r="W59" s="2">
        <f ca="1">[1]projections!W60*100</f>
        <v>14.399999999999999</v>
      </c>
      <c r="X59" s="2">
        <f ca="1">[1]projections!X60*100</f>
        <v>0</v>
      </c>
      <c r="Y59" s="2">
        <f ca="1">[1]projections!Y60*100</f>
        <v>4.8599999999999994</v>
      </c>
      <c r="Z59" s="2">
        <f ca="1">[1]projections!Z60*100</f>
        <v>1.1599999999999999</v>
      </c>
      <c r="AA59" s="2">
        <f ca="1">[1]projections!AA60*100</f>
        <v>55.48</v>
      </c>
      <c r="AB59" s="2">
        <f ca="1">[1]projections!AB60*100</f>
        <v>0.3</v>
      </c>
      <c r="AC59" s="2">
        <f ca="1">[1]projections!AC60*100</f>
        <v>4.67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19</v>
      </c>
      <c r="C2" s="24">
        <f>[1]Simulations!E60</f>
        <v>1023</v>
      </c>
      <c r="D2" s="3">
        <f>ROUND([1]Simulations!N60*100,1)</f>
        <v>20</v>
      </c>
      <c r="E2" s="5"/>
      <c r="F2" s="5"/>
      <c r="G2" s="5"/>
    </row>
    <row r="3" spans="1:15">
      <c r="A3" t="s">
        <v>2</v>
      </c>
      <c r="B3" s="5">
        <f ca="1">ROUND([1]Simulations!P123*100,1)</f>
        <v>14.4</v>
      </c>
      <c r="C3" s="24">
        <f>[1]Simulations!F60</f>
        <v>880</v>
      </c>
      <c r="D3" s="3">
        <f>ROUND([1]Simulations!O60*100,1)</f>
        <v>18.100000000000001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4.9000000000000004</v>
      </c>
      <c r="C4" s="24">
        <f>[1]Simulations!H60</f>
        <v>227</v>
      </c>
      <c r="D4" s="3">
        <f>ROUND([1]Simulations!Q60*100,1)</f>
        <v>12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24">
        <f>[1]Simulations!I60</f>
        <v>41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55.5</v>
      </c>
      <c r="C6" s="24">
        <f>[1]Simulations!J60</f>
        <v>1589</v>
      </c>
      <c r="D6" s="3">
        <f>ROUND([1]Simulations!S60*100,1)</f>
        <v>28.8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4.7</v>
      </c>
      <c r="C8" s="24">
        <f>[1]Simulations!L60</f>
        <v>206</v>
      </c>
      <c r="D8" s="3">
        <f>ROUND([1]Simulations!U60*100,1)</f>
        <v>12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4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33.6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20.6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23.6</v>
      </c>
      <c r="K3" s="5" t="str">
        <f>INDEX([1]ranks!X$2:X$58,MATCH($A3,[1]ranks!$A$2:$A$58,0))</f>
        <v>Bloomberg</v>
      </c>
      <c r="L3" s="5">
        <f>INDEX([1]ranks!Y$2:Y$58,MATCH($A3,[1]ranks!$A$2:$A$58,0))</f>
        <v>13.8</v>
      </c>
      <c r="M3" s="5" t="str">
        <f>INDEX([1]ranks!Z$2:Z$58,MATCH($A3,[1]ranks!$A$2:$A$58,0))</f>
        <v>Warren</v>
      </c>
      <c r="N3" s="5">
        <f>INDEX([1]ranks!AA$2:AA$58,MATCH($A3,[1]ranks!$A$2:$A$58,0))</f>
        <v>13.5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21.7</v>
      </c>
      <c r="K4" s="5" t="str">
        <f>INDEX([1]ranks!X$2:X$58,MATCH($A4,[1]ranks!$A$2:$A$58,0))</f>
        <v>Bloomberg</v>
      </c>
      <c r="L4" s="5">
        <f>INDEX([1]ranks!Y$2:Y$58,MATCH($A4,[1]ranks!$A$2:$A$58,0))</f>
        <v>14.7</v>
      </c>
      <c r="M4" s="5" t="str">
        <f>INDEX([1]ranks!Z$2:Z$58,MATCH($A4,[1]ranks!$A$2:$A$58,0))</f>
        <v>Warren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23.1</v>
      </c>
      <c r="K5" s="5" t="str">
        <f>INDEX([1]ranks!X$2:X$58,MATCH($A5,[1]ranks!$A$2:$A$58,0))</f>
        <v>Biden</v>
      </c>
      <c r="L5" s="5">
        <f>INDEX([1]ranks!Y$2:Y$58,MATCH($A5,[1]ranks!$A$2:$A$58,0))</f>
        <v>22.8</v>
      </c>
      <c r="M5" s="5" t="str">
        <f>INDEX([1]ranks!Z$2:Z$58,MATCH($A5,[1]ranks!$A$2:$A$58,0))</f>
        <v>Buttigieg</v>
      </c>
      <c r="N5" s="5">
        <f>INDEX([1]ranks!AA$2:AA$58,MATCH($A5,[1]ranks!$A$2:$A$58,0))</f>
        <v>12.5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34.299999999999997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15.6</v>
      </c>
      <c r="K6" s="5" t="str">
        <f>INDEX([1]ranks!X$2:X$58,MATCH($A6,[1]ranks!$A$2:$A$58,0))</f>
        <v>Bloomberg</v>
      </c>
      <c r="L6" s="5">
        <f>INDEX([1]ranks!Y$2:Y$58,MATCH($A6,[1]ranks!$A$2:$A$58,0))</f>
        <v>15.1</v>
      </c>
      <c r="M6" s="5" t="str">
        <f>INDEX([1]ranks!Z$2:Z$58,MATCH($A6,[1]ranks!$A$2:$A$58,0))</f>
        <v>Warren</v>
      </c>
      <c r="N6" s="5">
        <f>INDEX([1]ranks!AA$2:AA$58,MATCH($A6,[1]ranks!$A$2:$A$58,0))</f>
        <v>13.9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Warren</v>
      </c>
      <c r="J7" s="5">
        <f>INDEX([1]ranks!W$2:W$58,MATCH($A7,[1]ranks!$A$2:$A$58,0))</f>
        <v>17.3</v>
      </c>
      <c r="K7" s="5" t="str">
        <f>INDEX([1]ranks!X$2:X$58,MATCH($A7,[1]ranks!$A$2:$A$58,0))</f>
        <v>Bloomberg</v>
      </c>
      <c r="L7" s="5">
        <f>INDEX([1]ranks!Y$2:Y$58,MATCH($A7,[1]ranks!$A$2:$A$58,0))</f>
        <v>14.3</v>
      </c>
      <c r="M7" s="5" t="str">
        <f>INDEX([1]ranks!Z$2:Z$58,MATCH($A7,[1]ranks!$A$2:$A$58,0))</f>
        <v>Buttigieg</v>
      </c>
      <c r="N7" s="5">
        <f>INDEX([1]ranks!AA$2:AA$58,MATCH($A7,[1]ranks!$A$2:$A$58,0))</f>
        <v>13.4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16.899999999999999</v>
      </c>
      <c r="K8" s="5" t="str">
        <f>INDEX([1]ranks!X$2:X$58,MATCH($A8,[1]ranks!$A$2:$A$58,0))</f>
        <v>Biden</v>
      </c>
      <c r="L8" s="5">
        <f>INDEX([1]ranks!Y$2:Y$58,MATCH($A8,[1]ranks!$A$2:$A$58,0))</f>
        <v>16.899999999999999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25.3</v>
      </c>
      <c r="K9" s="5" t="str">
        <f>INDEX([1]ranks!X$2:X$58,MATCH($A9,[1]ranks!$A$2:$A$58,0))</f>
        <v>Bloomberg</v>
      </c>
      <c r="L9" s="5">
        <f>INDEX([1]ranks!Y$2:Y$58,MATCH($A9,[1]ranks!$A$2:$A$58,0))</f>
        <v>15.4</v>
      </c>
      <c r="M9" s="5" t="str">
        <f>INDEX([1]ranks!Z$2:Z$58,MATCH($A9,[1]ranks!$A$2:$A$58,0))</f>
        <v>Buttigieg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25.9</v>
      </c>
      <c r="K10" s="5" t="str">
        <f>INDEX([1]ranks!X$2:X$58,MATCH($A10,[1]ranks!$A$2:$A$58,0))</f>
        <v>Sanders</v>
      </c>
      <c r="L10" s="5">
        <f>INDEX([1]ranks!Y$2:Y$58,MATCH($A10,[1]ranks!$A$2:$A$58,0))</f>
        <v>19.8</v>
      </c>
      <c r="M10" s="5" t="str">
        <f>INDEX([1]ranks!Z$2:Z$58,MATCH($A10,[1]ranks!$A$2:$A$58,0))</f>
        <v>Warren</v>
      </c>
      <c r="N10" s="5">
        <f>INDEX([1]ranks!AA$2:AA$58,MATCH($A10,[1]ranks!$A$2:$A$58,0))</f>
        <v>9.1999999999999993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8.6999999999999993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35.1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16.5</v>
      </c>
      <c r="K12" s="5" t="str">
        <f>INDEX([1]ranks!X$2:X$58,MATCH($A12,[1]ranks!$A$2:$A$58,0))</f>
        <v>Bloomberg</v>
      </c>
      <c r="L12" s="5">
        <f>INDEX([1]ranks!Y$2:Y$58,MATCH($A12,[1]ranks!$A$2:$A$58,0))</f>
        <v>15.6</v>
      </c>
      <c r="M12" s="5" t="str">
        <f>INDEX([1]ranks!Z$2:Z$58,MATCH($A12,[1]ranks!$A$2:$A$58,0))</f>
        <v>Warren</v>
      </c>
      <c r="N12" s="5">
        <f>INDEX([1]ranks!AA$2:AA$58,MATCH($A12,[1]ranks!$A$2:$A$58,0))</f>
        <v>14.9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19.7</v>
      </c>
      <c r="K13" s="5" t="str">
        <f>INDEX([1]ranks!X$2:X$58,MATCH($A13,[1]ranks!$A$2:$A$58,0))</f>
        <v>Bloomberg</v>
      </c>
      <c r="L13" s="5">
        <f>INDEX([1]ranks!Y$2:Y$58,MATCH($A13,[1]ranks!$A$2:$A$58,0))</f>
        <v>15.2</v>
      </c>
      <c r="M13" s="5" t="str">
        <f>INDEX([1]ranks!Z$2:Z$58,MATCH($A13,[1]ranks!$A$2:$A$58,0))</f>
        <v>Buttigieg</v>
      </c>
      <c r="N13" s="5">
        <f>INDEX([1]ranks!AA$2:AA$58,MATCH($A13,[1]ranks!$A$2:$A$58,0))</f>
        <v>11.9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19.2</v>
      </c>
      <c r="K14" s="5" t="str">
        <f>INDEX([1]ranks!X$2:X$58,MATCH($A14,[1]ranks!$A$2:$A$58,0))</f>
        <v>Bloomberg</v>
      </c>
      <c r="L14" s="5">
        <f>INDEX([1]ranks!Y$2:Y$58,MATCH($A14,[1]ranks!$A$2:$A$58,0))</f>
        <v>17</v>
      </c>
      <c r="M14" s="5" t="str">
        <f>INDEX([1]ranks!Z$2:Z$58,MATCH($A14,[1]ranks!$A$2:$A$58,0))</f>
        <v>Buttigieg</v>
      </c>
      <c r="N14" s="5">
        <f>INDEX([1]ranks!AA$2:AA$58,MATCH($A14,[1]ranks!$A$2:$A$58,0))</f>
        <v>14.8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19.7</v>
      </c>
      <c r="K15" s="5" t="str">
        <f>INDEX([1]ranks!X$2:X$58,MATCH($A15,[1]ranks!$A$2:$A$58,0))</f>
        <v>Biden</v>
      </c>
      <c r="L15" s="5">
        <f>INDEX([1]ranks!Y$2:Y$58,MATCH($A15,[1]ranks!$A$2:$A$58,0))</f>
        <v>16.8</v>
      </c>
      <c r="M15" s="5" t="str">
        <f>INDEX([1]ranks!Z$2:Z$58,MATCH($A15,[1]ranks!$A$2:$A$58,0))</f>
        <v>Bloomberg</v>
      </c>
      <c r="N15" s="5">
        <f>INDEX([1]ranks!AA$2:AA$58,MATCH($A15,[1]ranks!$A$2:$A$58,0))</f>
        <v>14.4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15.3</v>
      </c>
      <c r="K17" s="5" t="str">
        <f>INDEX([1]ranks!X$2:X$58,MATCH($A17,[1]ranks!$A$2:$A$58,0))</f>
        <v>Biden</v>
      </c>
      <c r="L17" s="5">
        <f>INDEX([1]ranks!Y$2:Y$58,MATCH($A17,[1]ranks!$A$2:$A$58,0))</f>
        <v>15.1</v>
      </c>
      <c r="M17" s="5" t="str">
        <f>INDEX([1]ranks!Z$2:Z$58,MATCH($A17,[1]ranks!$A$2:$A$58,0))</f>
        <v>Bloomberg</v>
      </c>
      <c r="N17" s="5">
        <f>INDEX([1]ranks!AA$2:AA$58,MATCH($A17,[1]ranks!$A$2:$A$58,0))</f>
        <v>14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29.9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22.4</v>
      </c>
      <c r="K18" s="5" t="str">
        <f>INDEX([1]ranks!X$2:X$58,MATCH($A18,[1]ranks!$A$2:$A$58,0))</f>
        <v>Bloomberg</v>
      </c>
      <c r="L18" s="5">
        <f>INDEX([1]ranks!Y$2:Y$58,MATCH($A18,[1]ranks!$A$2:$A$58,0))</f>
        <v>19.399999999999999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21.5</v>
      </c>
      <c r="K19" s="5" t="str">
        <f>INDEX([1]ranks!X$2:X$58,MATCH($A19,[1]ranks!$A$2:$A$58,0))</f>
        <v>Bloomberg</v>
      </c>
      <c r="L19" s="5">
        <f>INDEX([1]ranks!Y$2:Y$58,MATCH($A19,[1]ranks!$A$2:$A$58,0))</f>
        <v>20.9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16.2</v>
      </c>
      <c r="M20" s="5" t="str">
        <f>INDEX([1]ranks!Z$2:Z$58,MATCH($A20,[1]ranks!$A$2:$A$58,0))</f>
        <v>Warren</v>
      </c>
      <c r="N20" s="5">
        <f>INDEX([1]ranks!AA$2:AA$58,MATCH($A20,[1]ranks!$A$2:$A$58,0))</f>
        <v>13.9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28.5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18.2</v>
      </c>
      <c r="M21" s="5" t="str">
        <f>INDEX([1]ranks!Z$2:Z$58,MATCH($A21,[1]ranks!$A$2:$A$58,0))</f>
        <v>Warren</v>
      </c>
      <c r="N21" s="5">
        <f>INDEX([1]ranks!AA$2:AA$58,MATCH($A21,[1]ranks!$A$2:$A$58,0))</f>
        <v>11.9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</v>
      </c>
      <c r="K22" s="5" t="str">
        <f>INDEX([1]ranks!X$2:X$58,MATCH($A22,[1]ranks!$A$2:$A$58,0))</f>
        <v>Buttigieg</v>
      </c>
      <c r="L22" s="5">
        <f>INDEX([1]ranks!Y$2:Y$58,MATCH($A22,[1]ranks!$A$2:$A$58,0))</f>
        <v>15.7</v>
      </c>
      <c r="M22" s="5" t="str">
        <f>INDEX([1]ranks!Z$2:Z$58,MATCH($A22,[1]ranks!$A$2:$A$58,0))</f>
        <v>Bloomberg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</v>
      </c>
      <c r="K23" s="5" t="str">
        <f>INDEX([1]ranks!X$2:X$58,MATCH($A23,[1]ranks!$A$2:$A$58,0))</f>
        <v>Bloomberg</v>
      </c>
      <c r="L23" s="5">
        <f>INDEX([1]ranks!Y$2:Y$58,MATCH($A23,[1]ranks!$A$2:$A$58,0))</f>
        <v>15.8</v>
      </c>
      <c r="M23" s="5" t="str">
        <f>INDEX([1]ranks!Z$2:Z$58,MATCH($A23,[1]ranks!$A$2:$A$58,0))</f>
        <v>Buttigieg</v>
      </c>
      <c r="N23" s="5">
        <f>INDEX([1]ranks!AA$2:AA$58,MATCH($A23,[1]ranks!$A$2:$A$58,0))</f>
        <v>13.3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27.4</v>
      </c>
      <c r="K24" s="5" t="str">
        <f>INDEX([1]ranks!X$2:X$58,MATCH($A24,[1]ranks!$A$2:$A$58,0))</f>
        <v>Warren</v>
      </c>
      <c r="L24" s="5">
        <f>INDEX([1]ranks!Y$2:Y$58,MATCH($A24,[1]ranks!$A$2:$A$58,0))</f>
        <v>14</v>
      </c>
      <c r="M24" s="5" t="str">
        <f>INDEX([1]ranks!Z$2:Z$58,MATCH($A24,[1]ranks!$A$2:$A$58,0))</f>
        <v>Buttigieg</v>
      </c>
      <c r="N24" s="5">
        <f>INDEX([1]ranks!AA$2:AA$58,MATCH($A24,[1]ranks!$A$2:$A$58,0))</f>
        <v>10.3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21.1</v>
      </c>
      <c r="K25" s="5" t="str">
        <f>INDEX([1]ranks!X$2:X$58,MATCH($A25,[1]ranks!$A$2:$A$58,0))</f>
        <v>Sanders</v>
      </c>
      <c r="L25" s="5">
        <f>INDEX([1]ranks!Y$2:Y$58,MATCH($A25,[1]ranks!$A$2:$A$58,0))</f>
        <v>20.6</v>
      </c>
      <c r="M25" s="5" t="str">
        <f>INDEX([1]ranks!Z$2:Z$58,MATCH($A25,[1]ranks!$A$2:$A$58,0))</f>
        <v>Warren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23.3</v>
      </c>
      <c r="K26" s="5" t="str">
        <f>INDEX([1]ranks!X$2:X$58,MATCH($A26,[1]ranks!$A$2:$A$58,0))</f>
        <v>Sanders</v>
      </c>
      <c r="L26" s="5">
        <f>INDEX([1]ranks!Y$2:Y$58,MATCH($A26,[1]ranks!$A$2:$A$58,0))</f>
        <v>19.3</v>
      </c>
      <c r="M26" s="5" t="str">
        <f>INDEX([1]ranks!Z$2:Z$58,MATCH($A26,[1]ranks!$A$2:$A$58,0))</f>
        <v>Buttigieg</v>
      </c>
      <c r="N26" s="5">
        <f>INDEX([1]ranks!AA$2:AA$58,MATCH($A26,[1]ranks!$A$2:$A$58,0))</f>
        <v>10.7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18.5</v>
      </c>
      <c r="K27" s="5" t="str">
        <f>INDEX([1]ranks!X$2:X$58,MATCH($A27,[1]ranks!$A$2:$A$58,0))</f>
        <v>Bloomberg</v>
      </c>
      <c r="L27" s="5">
        <f>INDEX([1]ranks!Y$2:Y$58,MATCH($A27,[1]ranks!$A$2:$A$58,0))</f>
        <v>16.100000000000001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15.2</v>
      </c>
      <c r="M28" s="5" t="str">
        <f>INDEX([1]ranks!Z$2:Z$58,MATCH($A28,[1]ranks!$A$2:$A$58,0))</f>
        <v>Bloomberg</v>
      </c>
      <c r="N28" s="5">
        <f>INDEX([1]ranks!AA$2:AA$58,MATCH($A28,[1]ranks!$A$2:$A$58,0))</f>
        <v>14.5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21.9</v>
      </c>
      <c r="K31" s="5" t="str">
        <f>INDEX([1]ranks!X$2:X$58,MATCH($A31,[1]ranks!$A$2:$A$58,0))</f>
        <v>Biden</v>
      </c>
      <c r="L31" s="5">
        <f>INDEX([1]ranks!Y$2:Y$58,MATCH($A31,[1]ranks!$A$2:$A$58,0))</f>
        <v>16.8</v>
      </c>
      <c r="M31" s="5" t="str">
        <f>INDEX([1]ranks!Z$2:Z$58,MATCH($A31,[1]ranks!$A$2:$A$58,0))</f>
        <v>Buttigieg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36.799999999999997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16.7</v>
      </c>
      <c r="K32" s="5" t="str">
        <f>INDEX([1]ranks!X$2:X$58,MATCH($A32,[1]ranks!$A$2:$A$58,0))</f>
        <v>Bloomberg</v>
      </c>
      <c r="L32" s="5">
        <f>INDEX([1]ranks!Y$2:Y$58,MATCH($A32,[1]ranks!$A$2:$A$58,0))</f>
        <v>15.4</v>
      </c>
      <c r="M32" s="5" t="str">
        <f>INDEX([1]ranks!Z$2:Z$58,MATCH($A32,[1]ranks!$A$2:$A$58,0))</f>
        <v>Warren</v>
      </c>
      <c r="N32" s="5">
        <f>INDEX([1]ranks!AA$2:AA$58,MATCH($A32,[1]ranks!$A$2:$A$58,0))</f>
        <v>12.1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24.2</v>
      </c>
      <c r="K33" s="5" t="str">
        <f>INDEX([1]ranks!X$2:X$58,MATCH($A33,[1]ranks!$A$2:$A$58,0))</f>
        <v>Biden</v>
      </c>
      <c r="L33" s="5">
        <f>INDEX([1]ranks!Y$2:Y$58,MATCH($A33,[1]ranks!$A$2:$A$58,0))</f>
        <v>18</v>
      </c>
      <c r="M33" s="5" t="str">
        <f>INDEX([1]ranks!Z$2:Z$58,MATCH($A33,[1]ranks!$A$2:$A$58,0))</f>
        <v>Warren</v>
      </c>
      <c r="N33" s="5">
        <f>INDEX([1]ranks!AA$2:AA$58,MATCH($A33,[1]ranks!$A$2:$A$58,0))</f>
        <v>11.9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26.5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22.5</v>
      </c>
      <c r="K34" s="5" t="str">
        <f>INDEX([1]ranks!X$2:X$58,MATCH($A34,[1]ranks!$A$2:$A$58,0))</f>
        <v>Biden</v>
      </c>
      <c r="L34" s="5">
        <f>INDEX([1]ranks!Y$2:Y$58,MATCH($A34,[1]ranks!$A$2:$A$58,0))</f>
        <v>21.3</v>
      </c>
      <c r="M34" s="5" t="str">
        <f>INDEX([1]ranks!Z$2:Z$58,MATCH($A34,[1]ranks!$A$2:$A$58,0))</f>
        <v>Buttigieg</v>
      </c>
      <c r="N34" s="5">
        <f>INDEX([1]ranks!AA$2:AA$58,MATCH($A34,[1]ranks!$A$2:$A$58,0))</f>
        <v>11.2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15.9</v>
      </c>
      <c r="K35" s="5" t="str">
        <f>INDEX([1]ranks!X$2:X$58,MATCH($A35,[1]ranks!$A$2:$A$58,0))</f>
        <v>Buttigieg</v>
      </c>
      <c r="L35" s="5">
        <f>INDEX([1]ranks!Y$2:Y$58,MATCH($A35,[1]ranks!$A$2:$A$58,0))</f>
        <v>15.5</v>
      </c>
      <c r="M35" s="5" t="str">
        <f>INDEX([1]ranks!Z$2:Z$58,MATCH($A35,[1]ranks!$A$2:$A$58,0))</f>
        <v>Bloomberg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29.7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19.100000000000001</v>
      </c>
      <c r="K36" s="5" t="str">
        <f>INDEX([1]ranks!X$2:X$58,MATCH($A36,[1]ranks!$A$2:$A$58,0))</f>
        <v>Bloomberg</v>
      </c>
      <c r="L36" s="5">
        <f>INDEX([1]ranks!Y$2:Y$58,MATCH($A36,[1]ranks!$A$2:$A$58,0))</f>
        <v>17.399999999999999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23.4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23.4</v>
      </c>
      <c r="K37" s="5" t="str">
        <f>INDEX([1]ranks!X$2:X$58,MATCH($A37,[1]ranks!$A$2:$A$58,0))</f>
        <v>Sanders</v>
      </c>
      <c r="L37" s="5">
        <f>INDEX([1]ranks!Y$2:Y$58,MATCH($A37,[1]ranks!$A$2:$A$58,0))</f>
        <v>23</v>
      </c>
      <c r="M37" s="5" t="str">
        <f>INDEX([1]ranks!Z$2:Z$58,MATCH($A37,[1]ranks!$A$2:$A$58,0))</f>
        <v>Buttigieg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32.299999999999997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19.7</v>
      </c>
      <c r="K38" s="5" t="str">
        <f>INDEX([1]ranks!X$2:X$58,MATCH($A38,[1]ranks!$A$2:$A$58,0))</f>
        <v>Bloomberg</v>
      </c>
      <c r="L38" s="5">
        <f>INDEX([1]ranks!Y$2:Y$58,MATCH($A38,[1]ranks!$A$2:$A$58,0))</f>
        <v>14.6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20.399999999999999</v>
      </c>
      <c r="K39" s="5" t="str">
        <f>INDEX([1]ranks!X$2:X$58,MATCH($A39,[1]ranks!$A$2:$A$58,0))</f>
        <v>Bloomberg</v>
      </c>
      <c r="L39" s="5">
        <f>INDEX([1]ranks!Y$2:Y$58,MATCH($A39,[1]ranks!$A$2:$A$58,0))</f>
        <v>18.2</v>
      </c>
      <c r="M39" s="5" t="str">
        <f>INDEX([1]ranks!Z$2:Z$58,MATCH($A39,[1]ranks!$A$2:$A$58,0))</f>
        <v>Buttigieg</v>
      </c>
      <c r="N39" s="5">
        <f>INDEX([1]ranks!AA$2:AA$58,MATCH($A39,[1]ranks!$A$2:$A$58,0))</f>
        <v>13.8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17.3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Biden</v>
      </c>
      <c r="N40" s="5">
        <f>INDEX([1]ranks!AA$2:AA$58,MATCH($A40,[1]ranks!$A$2:$A$58,0))</f>
        <v>15.5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38.6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24.5</v>
      </c>
      <c r="K41" s="5" t="str">
        <f>INDEX([1]ranks!X$2:X$58,MATCH($A41,[1]ranks!$A$2:$A$58,0))</f>
        <v>Steyer</v>
      </c>
      <c r="L41" s="5">
        <f>INDEX([1]ranks!Y$2:Y$58,MATCH($A41,[1]ranks!$A$2:$A$58,0))</f>
        <v>15.5</v>
      </c>
      <c r="M41" s="5" t="str">
        <f>INDEX([1]ranks!Z$2:Z$58,MATCH($A41,[1]ranks!$A$2:$A$58,0))</f>
        <v>Buttigieg</v>
      </c>
      <c r="N41" s="5">
        <f>INDEX([1]ranks!AA$2:AA$58,MATCH($A41,[1]ranks!$A$2:$A$58,0))</f>
        <v>8.1999999999999993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15.6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14.6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23.4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10.8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27.7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21.4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35.299999999999997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18.8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Buttigieg</v>
      </c>
      <c r="N45" s="5">
        <f>INDEX([1]ranks!AA$2:AA$58,MATCH($A45,[1]ranks!$A$2:$A$58,0))</f>
        <v>14.2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11.8</v>
      </c>
      <c r="K46" s="5" t="str">
        <f>INDEX([1]ranks!X$2:X$58,MATCH($A46,[1]ranks!$A$2:$A$58,0))</f>
        <v>Buttigieg</v>
      </c>
      <c r="L46" s="5">
        <f>INDEX([1]ranks!Y$2:Y$58,MATCH($A46,[1]ranks!$A$2:$A$58,0))</f>
        <v>11.7</v>
      </c>
      <c r="M46" s="5" t="str">
        <f>INDEX([1]ranks!Z$2:Z$58,MATCH($A46,[1]ranks!$A$2:$A$58,0))</f>
        <v>Warren</v>
      </c>
      <c r="N46" s="5">
        <f>INDEX([1]ranks!AA$2:AA$58,MATCH($A46,[1]ranks!$A$2:$A$58,0))</f>
        <v>10.5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26.8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22.1</v>
      </c>
      <c r="K47" s="5" t="str">
        <f>INDEX([1]ranks!X$2:X$58,MATCH($A47,[1]ranks!$A$2:$A$58,0))</f>
        <v>Biden</v>
      </c>
      <c r="L47" s="5">
        <f>INDEX([1]ranks!Y$2:Y$58,MATCH($A47,[1]ranks!$A$2:$A$58,0))</f>
        <v>20.5</v>
      </c>
      <c r="M47" s="5" t="str">
        <f>INDEX([1]ranks!Z$2:Z$58,MATCH($A47,[1]ranks!$A$2:$A$58,0))</f>
        <v>Buttigieg</v>
      </c>
      <c r="N47" s="5">
        <f>INDEX([1]ranks!AA$2:AA$58,MATCH($A47,[1]ranks!$A$2:$A$58,0))</f>
        <v>11.9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32.9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Buttigieg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30.3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27.1</v>
      </c>
      <c r="K49" s="5" t="str">
        <f>INDEX([1]ranks!X$2:X$58,MATCH($A49,[1]ranks!$A$2:$A$58,0))</f>
        <v>Bloomberg</v>
      </c>
      <c r="L49" s="5">
        <f>INDEX([1]ranks!Y$2:Y$58,MATCH($A49,[1]ranks!$A$2:$A$58,0))</f>
        <v>19.8</v>
      </c>
      <c r="M49" s="5" t="str">
        <f>INDEX([1]ranks!Z$2:Z$58,MATCH($A49,[1]ranks!$A$2:$A$58,0))</f>
        <v>Buttigieg</v>
      </c>
      <c r="N49" s="5">
        <f>INDEX([1]ranks!AA$2:AA$58,MATCH($A49,[1]ranks!$A$2:$A$58,0))</f>
        <v>10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17.3</v>
      </c>
      <c r="K50" s="5" t="str">
        <f>INDEX([1]ranks!X$2:X$58,MATCH($A50,[1]ranks!$A$2:$A$58,0))</f>
        <v>Buttigieg</v>
      </c>
      <c r="L50" s="5">
        <f>INDEX([1]ranks!Y$2:Y$58,MATCH($A50,[1]ranks!$A$2:$A$58,0))</f>
        <v>14</v>
      </c>
      <c r="M50" s="5" t="str">
        <f>INDEX([1]ranks!Z$2:Z$58,MATCH($A50,[1]ranks!$A$2:$A$58,0))</f>
        <v>Biden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</v>
      </c>
      <c r="K51" s="5" t="str">
        <f>INDEX([1]ranks!X$2:X$58,MATCH($A51,[1]ranks!$A$2:$A$58,0))</f>
        <v>Bloomberg</v>
      </c>
      <c r="L51" s="5">
        <f>INDEX([1]ranks!Y$2:Y$58,MATCH($A51,[1]ranks!$A$2:$A$58,0))</f>
        <v>14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22.9</v>
      </c>
      <c r="K52" s="5" t="str">
        <f>INDEX([1]ranks!X$2:X$58,MATCH($A52,[1]ranks!$A$2:$A$58,0))</f>
        <v>Bloomberg</v>
      </c>
      <c r="L52" s="5">
        <f>INDEX([1]ranks!Y$2:Y$58,MATCH($A52,[1]ranks!$A$2:$A$58,0))</f>
        <v>20.100000000000001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28.3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26.8</v>
      </c>
      <c r="K53" s="5" t="str">
        <f>INDEX([1]ranks!X$2:X$58,MATCH($A53,[1]ranks!$A$2:$A$58,0))</f>
        <v>Bloomberg</v>
      </c>
      <c r="L53" s="5">
        <f>INDEX([1]ranks!Y$2:Y$58,MATCH($A53,[1]ranks!$A$2:$A$58,0))</f>
        <v>14.8</v>
      </c>
      <c r="M53" s="5" t="str">
        <f>INDEX([1]ranks!Z$2:Z$58,MATCH($A53,[1]ranks!$A$2:$A$58,0))</f>
        <v>Warren</v>
      </c>
      <c r="N53" s="5">
        <f>INDEX([1]ranks!AA$2:AA$58,MATCH($A53,[1]ranks!$A$2:$A$58,0))</f>
        <v>12.7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838"/>
  <sheetViews>
    <sheetView topLeftCell="A7750" workbookViewId="0">
      <selection activeCell="E7781" sqref="E7781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20">
        <v>43887</v>
      </c>
      <c r="B7665" t="s">
        <v>15</v>
      </c>
      <c r="C7665" s="20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20">
        <v>43887</v>
      </c>
      <c r="B7666" t="s">
        <v>16</v>
      </c>
      <c r="C7666" s="20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20">
        <v>43887</v>
      </c>
      <c r="B7667" t="s">
        <v>17</v>
      </c>
      <c r="C7667" s="20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20">
        <v>43887</v>
      </c>
      <c r="B7668" t="s">
        <v>18</v>
      </c>
      <c r="C7668" s="20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20">
        <v>43887</v>
      </c>
      <c r="B7669" t="s">
        <v>19</v>
      </c>
      <c r="C7669" s="20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20">
        <v>43887</v>
      </c>
      <c r="B7670" t="s">
        <v>20</v>
      </c>
      <c r="C7670" s="20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20">
        <v>43887</v>
      </c>
      <c r="B7671" t="s">
        <v>21</v>
      </c>
      <c r="C7671" s="20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20">
        <v>43887</v>
      </c>
      <c r="B7672" t="s">
        <v>22</v>
      </c>
      <c r="C7672" s="20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20">
        <v>43887</v>
      </c>
      <c r="B7673" t="s">
        <v>23</v>
      </c>
      <c r="C7673" s="20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20">
        <v>43887</v>
      </c>
      <c r="B7674" t="s">
        <v>24</v>
      </c>
      <c r="C7674" s="20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20">
        <v>43887</v>
      </c>
      <c r="B7675" t="s">
        <v>25</v>
      </c>
      <c r="C7675" s="20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20">
        <v>43887</v>
      </c>
      <c r="B7676" t="s">
        <v>26</v>
      </c>
      <c r="C7676" s="20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20">
        <v>43887</v>
      </c>
      <c r="B7677" t="s">
        <v>27</v>
      </c>
      <c r="C7677" s="20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20">
        <v>43887</v>
      </c>
      <c r="B7678" t="s">
        <v>28</v>
      </c>
      <c r="C7678" s="20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20">
        <v>43887</v>
      </c>
      <c r="B7679" t="s">
        <v>29</v>
      </c>
      <c r="C7679" s="20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20">
        <v>43887</v>
      </c>
      <c r="B7680" t="s">
        <v>30</v>
      </c>
      <c r="C7680" s="20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20">
        <v>43887</v>
      </c>
      <c r="B7681" t="s">
        <v>31</v>
      </c>
      <c r="C7681" s="20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20">
        <v>43887</v>
      </c>
      <c r="B7682" t="s">
        <v>32</v>
      </c>
      <c r="C7682" s="20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20">
        <v>43887</v>
      </c>
      <c r="B7683" t="s">
        <v>33</v>
      </c>
      <c r="C7683" s="20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20">
        <v>43887</v>
      </c>
      <c r="B7684" t="s">
        <v>34</v>
      </c>
      <c r="C7684" s="20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20">
        <v>43887</v>
      </c>
      <c r="B7685" t="s">
        <v>35</v>
      </c>
      <c r="C7685" s="20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20">
        <v>43887</v>
      </c>
      <c r="B7686" t="s">
        <v>36</v>
      </c>
      <c r="C7686" s="20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20">
        <v>43887</v>
      </c>
      <c r="B7687" t="s">
        <v>37</v>
      </c>
      <c r="C7687" s="20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20">
        <v>43887</v>
      </c>
      <c r="B7688" t="s">
        <v>38</v>
      </c>
      <c r="C7688" s="20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20">
        <v>43887</v>
      </c>
      <c r="B7689" t="s">
        <v>39</v>
      </c>
      <c r="C7689" s="20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20">
        <v>43887</v>
      </c>
      <c r="B7690" t="s">
        <v>40</v>
      </c>
      <c r="C7690" s="20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20">
        <v>43887</v>
      </c>
      <c r="B7691" t="s">
        <v>41</v>
      </c>
      <c r="C7691" s="20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20">
        <v>43887</v>
      </c>
      <c r="B7692" t="s">
        <v>42</v>
      </c>
      <c r="C7692" s="20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20">
        <v>43887</v>
      </c>
      <c r="B7693" t="s">
        <v>43</v>
      </c>
      <c r="C7693" s="20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20">
        <v>43887</v>
      </c>
      <c r="B7694" t="s">
        <v>44</v>
      </c>
      <c r="C7694" s="20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20">
        <v>43887</v>
      </c>
      <c r="B7695" t="s">
        <v>45</v>
      </c>
      <c r="C7695" s="20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20">
        <v>43887</v>
      </c>
      <c r="B7696" t="s">
        <v>46</v>
      </c>
      <c r="C7696" s="20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20">
        <v>43887</v>
      </c>
      <c r="B7697" t="s">
        <v>47</v>
      </c>
      <c r="C7697" s="20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20">
        <v>43887</v>
      </c>
      <c r="B7698" t="s">
        <v>48</v>
      </c>
      <c r="C7698" s="20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20">
        <v>43887</v>
      </c>
      <c r="B7699" t="s">
        <v>49</v>
      </c>
      <c r="C7699" s="20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20">
        <v>43887</v>
      </c>
      <c r="B7700" t="s">
        <v>50</v>
      </c>
      <c r="C7700" s="20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20">
        <v>43887</v>
      </c>
      <c r="B7701" t="s">
        <v>51</v>
      </c>
      <c r="C7701" s="20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20">
        <v>43887</v>
      </c>
      <c r="B7702" t="s">
        <v>52</v>
      </c>
      <c r="C7702" s="20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20">
        <v>43887</v>
      </c>
      <c r="B7703" t="s">
        <v>53</v>
      </c>
      <c r="C7703" s="20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20">
        <v>43887</v>
      </c>
      <c r="B7704" t="s">
        <v>54</v>
      </c>
      <c r="C7704" s="20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20">
        <v>43887</v>
      </c>
      <c r="B7705" t="s">
        <v>55</v>
      </c>
      <c r="C7705" s="20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20">
        <v>43887</v>
      </c>
      <c r="B7706" t="s">
        <v>56</v>
      </c>
      <c r="C7706" s="20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20">
        <v>43887</v>
      </c>
      <c r="B7707" t="s">
        <v>57</v>
      </c>
      <c r="C7707" s="20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20">
        <v>43887</v>
      </c>
      <c r="B7708" t="s">
        <v>58</v>
      </c>
      <c r="C7708" s="20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20">
        <v>43887</v>
      </c>
      <c r="B7709" t="s">
        <v>59</v>
      </c>
      <c r="C7709" s="20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20">
        <v>43887</v>
      </c>
      <c r="B7710" t="s">
        <v>60</v>
      </c>
      <c r="C7710" s="20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20">
        <v>43887</v>
      </c>
      <c r="B7711" t="s">
        <v>61</v>
      </c>
      <c r="C7711" s="20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20">
        <v>43887</v>
      </c>
      <c r="B7712" t="s">
        <v>62</v>
      </c>
      <c r="C7712" s="20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20">
        <v>43887</v>
      </c>
      <c r="B7713" t="s">
        <v>63</v>
      </c>
      <c r="C7713" s="20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20">
        <v>43887</v>
      </c>
      <c r="B7714" t="s">
        <v>64</v>
      </c>
      <c r="C7714" s="20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20">
        <v>43887</v>
      </c>
      <c r="B7715" t="s">
        <v>65</v>
      </c>
      <c r="C7715" s="20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20">
        <v>43887</v>
      </c>
      <c r="B7716" t="s">
        <v>143</v>
      </c>
      <c r="C7716" s="20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20">
        <v>43887</v>
      </c>
      <c r="B7717" t="s">
        <v>67</v>
      </c>
      <c r="C7717" s="20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20">
        <v>43887</v>
      </c>
      <c r="B7718" t="s">
        <v>68</v>
      </c>
      <c r="C7718" s="20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20">
        <v>43887</v>
      </c>
      <c r="B7719" t="s">
        <v>69</v>
      </c>
      <c r="C7719" s="20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20">
        <v>43887</v>
      </c>
      <c r="B7720" t="s">
        <v>70</v>
      </c>
      <c r="C7720" s="20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20">
        <v>43887</v>
      </c>
      <c r="B7721" t="s">
        <v>71</v>
      </c>
      <c r="C7721" s="20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20">
        <v>43887</v>
      </c>
      <c r="B7722" t="s">
        <v>73</v>
      </c>
      <c r="C7722" s="20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20">
        <v>43888</v>
      </c>
      <c r="B7723" t="s">
        <v>15</v>
      </c>
      <c r="C7723" s="20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20">
        <v>43888</v>
      </c>
      <c r="B7724" t="s">
        <v>16</v>
      </c>
      <c r="C7724" s="20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20">
        <v>43888</v>
      </c>
      <c r="B7725" t="s">
        <v>17</v>
      </c>
      <c r="C7725" s="20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20">
        <v>43888</v>
      </c>
      <c r="B7726" t="s">
        <v>18</v>
      </c>
      <c r="C7726" s="20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20">
        <v>43888</v>
      </c>
      <c r="B7727" t="s">
        <v>19</v>
      </c>
      <c r="C7727" s="20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20">
        <v>43888</v>
      </c>
      <c r="B7728" t="s">
        <v>20</v>
      </c>
      <c r="C7728" s="20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20">
        <v>43888</v>
      </c>
      <c r="B7729" t="s">
        <v>21</v>
      </c>
      <c r="C7729" s="20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20">
        <v>43888</v>
      </c>
      <c r="B7730" t="s">
        <v>22</v>
      </c>
      <c r="C7730" s="20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20">
        <v>43888</v>
      </c>
      <c r="B7731" t="s">
        <v>23</v>
      </c>
      <c r="C7731" s="20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20">
        <v>43888</v>
      </c>
      <c r="B7732" t="s">
        <v>24</v>
      </c>
      <c r="C7732" s="20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20">
        <v>43888</v>
      </c>
      <c r="B7733" t="s">
        <v>25</v>
      </c>
      <c r="C7733" s="20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20">
        <v>43888</v>
      </c>
      <c r="B7734" t="s">
        <v>26</v>
      </c>
      <c r="C7734" s="20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20">
        <v>43888</v>
      </c>
      <c r="B7735" t="s">
        <v>27</v>
      </c>
      <c r="C7735" s="20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20">
        <v>43888</v>
      </c>
      <c r="B7736" t="s">
        <v>28</v>
      </c>
      <c r="C7736" s="20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20">
        <v>43888</v>
      </c>
      <c r="B7737" t="s">
        <v>29</v>
      </c>
      <c r="C7737" s="20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20">
        <v>43888</v>
      </c>
      <c r="B7738" t="s">
        <v>30</v>
      </c>
      <c r="C7738" s="20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20">
        <v>43888</v>
      </c>
      <c r="B7739" t="s">
        <v>31</v>
      </c>
      <c r="C7739" s="20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20">
        <v>43888</v>
      </c>
      <c r="B7740" t="s">
        <v>32</v>
      </c>
      <c r="C7740" s="20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20">
        <v>43888</v>
      </c>
      <c r="B7741" t="s">
        <v>33</v>
      </c>
      <c r="C7741" s="20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20">
        <v>43888</v>
      </c>
      <c r="B7742" t="s">
        <v>34</v>
      </c>
      <c r="C7742" s="20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20">
        <v>43888</v>
      </c>
      <c r="B7743" t="s">
        <v>35</v>
      </c>
      <c r="C7743" s="20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20">
        <v>43888</v>
      </c>
      <c r="B7744" t="s">
        <v>36</v>
      </c>
      <c r="C7744" s="20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20">
        <v>43888</v>
      </c>
      <c r="B7745" t="s">
        <v>37</v>
      </c>
      <c r="C7745" s="20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20">
        <v>43888</v>
      </c>
      <c r="B7746" t="s">
        <v>38</v>
      </c>
      <c r="C7746" s="20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20">
        <v>43888</v>
      </c>
      <c r="B7747" t="s">
        <v>39</v>
      </c>
      <c r="C7747" s="20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20">
        <v>43888</v>
      </c>
      <c r="B7748" t="s">
        <v>40</v>
      </c>
      <c r="C7748" s="20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20">
        <v>43888</v>
      </c>
      <c r="B7749" t="s">
        <v>41</v>
      </c>
      <c r="C7749" s="20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20">
        <v>43888</v>
      </c>
      <c r="B7750" t="s">
        <v>42</v>
      </c>
      <c r="C7750" s="20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20">
        <v>43888</v>
      </c>
      <c r="B7751" t="s">
        <v>43</v>
      </c>
      <c r="C7751" s="20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20">
        <v>43888</v>
      </c>
      <c r="B7752" t="s">
        <v>44</v>
      </c>
      <c r="C7752" s="20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20">
        <v>43888</v>
      </c>
      <c r="B7753" t="s">
        <v>45</v>
      </c>
      <c r="C7753" s="20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20">
        <v>43888</v>
      </c>
      <c r="B7754" t="s">
        <v>46</v>
      </c>
      <c r="C7754" s="20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20">
        <v>43888</v>
      </c>
      <c r="B7755" t="s">
        <v>47</v>
      </c>
      <c r="C7755" s="20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20">
        <v>43888</v>
      </c>
      <c r="B7756" t="s">
        <v>48</v>
      </c>
      <c r="C7756" s="20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20">
        <v>43888</v>
      </c>
      <c r="B7757" t="s">
        <v>49</v>
      </c>
      <c r="C7757" s="20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20">
        <v>43888</v>
      </c>
      <c r="B7758" t="s">
        <v>50</v>
      </c>
      <c r="C7758" s="20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20">
        <v>43888</v>
      </c>
      <c r="B7759" t="s">
        <v>51</v>
      </c>
      <c r="C7759" s="20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20">
        <v>43888</v>
      </c>
      <c r="B7760" t="s">
        <v>52</v>
      </c>
      <c r="C7760" s="20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20">
        <v>43888</v>
      </c>
      <c r="B7761" t="s">
        <v>53</v>
      </c>
      <c r="C7761" s="20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20">
        <v>43888</v>
      </c>
      <c r="B7762" t="s">
        <v>54</v>
      </c>
      <c r="C7762" s="20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20">
        <v>43888</v>
      </c>
      <c r="B7763" t="s">
        <v>55</v>
      </c>
      <c r="C7763" s="20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20">
        <v>43888</v>
      </c>
      <c r="B7764" t="s">
        <v>56</v>
      </c>
      <c r="C7764" s="20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20">
        <v>43888</v>
      </c>
      <c r="B7765" t="s">
        <v>57</v>
      </c>
      <c r="C7765" s="20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20">
        <v>43888</v>
      </c>
      <c r="B7766" t="s">
        <v>58</v>
      </c>
      <c r="C7766" s="20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20">
        <v>43888</v>
      </c>
      <c r="B7767" t="s">
        <v>59</v>
      </c>
      <c r="C7767" s="20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20">
        <v>43888</v>
      </c>
      <c r="B7768" t="s">
        <v>60</v>
      </c>
      <c r="C7768" s="20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20">
        <v>43888</v>
      </c>
      <c r="B7769" t="s">
        <v>61</v>
      </c>
      <c r="C7769" s="20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20">
        <v>43888</v>
      </c>
      <c r="B7770" t="s">
        <v>62</v>
      </c>
      <c r="C7770" s="20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20">
        <v>43888</v>
      </c>
      <c r="B7771" t="s">
        <v>63</v>
      </c>
      <c r="C7771" s="20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20">
        <v>43888</v>
      </c>
      <c r="B7772" t="s">
        <v>64</v>
      </c>
      <c r="C7772" s="20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20">
        <v>43888</v>
      </c>
      <c r="B7773" t="s">
        <v>65</v>
      </c>
      <c r="C7773" s="20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20">
        <v>43888</v>
      </c>
      <c r="B7774" t="s">
        <v>143</v>
      </c>
      <c r="C7774" s="20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20">
        <v>43888</v>
      </c>
      <c r="B7775" t="s">
        <v>67</v>
      </c>
      <c r="C7775" s="20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20">
        <v>43888</v>
      </c>
      <c r="B7776" t="s">
        <v>68</v>
      </c>
      <c r="C7776" s="20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20">
        <v>43888</v>
      </c>
      <c r="B7777" t="s">
        <v>69</v>
      </c>
      <c r="C7777" s="20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20">
        <v>43888</v>
      </c>
      <c r="B7778" t="s">
        <v>70</v>
      </c>
      <c r="C7778" s="20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20">
        <v>43888</v>
      </c>
      <c r="B7779" t="s">
        <v>71</v>
      </c>
      <c r="C7779" s="20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20">
        <v>43888</v>
      </c>
      <c r="B7780" t="s">
        <v>73</v>
      </c>
      <c r="C7780" s="20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20">
        <v>43889</v>
      </c>
      <c r="B7781" t="s">
        <v>15</v>
      </c>
      <c r="C7781" s="20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20">
        <v>43889</v>
      </c>
      <c r="B7782" t="s">
        <v>16</v>
      </c>
      <c r="C7782" s="20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20">
        <v>43889</v>
      </c>
      <c r="B7783" t="s">
        <v>17</v>
      </c>
      <c r="C7783" s="20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20">
        <v>43889</v>
      </c>
      <c r="B7784" t="s">
        <v>18</v>
      </c>
      <c r="C7784" s="20">
        <v>43890</v>
      </c>
      <c r="D7784">
        <v>54</v>
      </c>
      <c r="E7784">
        <v>38.6</v>
      </c>
      <c r="F7784">
        <v>0</v>
      </c>
      <c r="H7784">
        <v>8.1999999999999993</v>
      </c>
      <c r="I7784">
        <v>5.3</v>
      </c>
      <c r="J7784">
        <v>24.5</v>
      </c>
      <c r="K7784">
        <v>15.5</v>
      </c>
      <c r="L7784">
        <v>7.9</v>
      </c>
      <c r="N7784">
        <v>81.400000000000006</v>
      </c>
      <c r="O7784">
        <v>0</v>
      </c>
      <c r="Q7784">
        <v>0.6</v>
      </c>
      <c r="R7784">
        <v>0.3</v>
      </c>
      <c r="S7784">
        <v>14.3</v>
      </c>
      <c r="T7784">
        <v>2.9</v>
      </c>
      <c r="U7784">
        <v>0.6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20">
        <v>43889</v>
      </c>
      <c r="B7785" t="s">
        <v>19</v>
      </c>
      <c r="C7785" s="20">
        <v>43893</v>
      </c>
      <c r="D7785">
        <v>52</v>
      </c>
      <c r="E7785">
        <v>33.6</v>
      </c>
      <c r="F7785">
        <v>20.6</v>
      </c>
      <c r="H7785">
        <v>7.5</v>
      </c>
      <c r="I7785">
        <v>4.5999999999999996</v>
      </c>
      <c r="J7785">
        <v>21.7</v>
      </c>
      <c r="K7785">
        <v>2.2999999999999998</v>
      </c>
      <c r="L7785">
        <v>9.6999999999999993</v>
      </c>
      <c r="N7785">
        <v>69.400000000000006</v>
      </c>
      <c r="O7785">
        <v>12.5</v>
      </c>
      <c r="Q7785">
        <v>0.9</v>
      </c>
      <c r="R7785">
        <v>0.4</v>
      </c>
      <c r="S7785">
        <v>15</v>
      </c>
      <c r="T7785">
        <v>0.3</v>
      </c>
      <c r="U7785">
        <v>1.4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20">
        <v>43889</v>
      </c>
      <c r="B7786" t="s">
        <v>20</v>
      </c>
      <c r="C7786" s="20">
        <v>43893</v>
      </c>
      <c r="D7786">
        <v>6</v>
      </c>
      <c r="E7786">
        <v>22.7</v>
      </c>
      <c r="F7786">
        <v>15.6</v>
      </c>
      <c r="H7786">
        <v>11.1</v>
      </c>
      <c r="I7786">
        <v>5.0999999999999996</v>
      </c>
      <c r="J7786">
        <v>29.9</v>
      </c>
      <c r="K7786">
        <v>2.2999999999999998</v>
      </c>
      <c r="L7786">
        <v>13.4</v>
      </c>
      <c r="N7786">
        <v>24.5</v>
      </c>
      <c r="O7786">
        <v>7.2</v>
      </c>
      <c r="Q7786">
        <v>2.9</v>
      </c>
      <c r="R7786">
        <v>0.8</v>
      </c>
      <c r="S7786">
        <v>59.2</v>
      </c>
      <c r="T7786">
        <v>0.4</v>
      </c>
      <c r="U7786">
        <v>4.8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20">
        <v>43889</v>
      </c>
      <c r="B7787" t="s">
        <v>21</v>
      </c>
      <c r="C7787" s="20">
        <v>43893</v>
      </c>
      <c r="D7787">
        <v>31</v>
      </c>
      <c r="E7787">
        <v>22.8</v>
      </c>
      <c r="F7787">
        <v>24.6</v>
      </c>
      <c r="H7787">
        <v>12.5</v>
      </c>
      <c r="I7787">
        <v>5.7</v>
      </c>
      <c r="J7787">
        <v>23.1</v>
      </c>
      <c r="K7787">
        <v>2.2000000000000002</v>
      </c>
      <c r="L7787">
        <v>8.9</v>
      </c>
      <c r="N7787">
        <v>28</v>
      </c>
      <c r="O7787">
        <v>34.200000000000003</v>
      </c>
      <c r="Q7787">
        <v>4.9000000000000004</v>
      </c>
      <c r="R7787">
        <v>1.1000000000000001</v>
      </c>
      <c r="S7787">
        <v>29.2</v>
      </c>
      <c r="T7787">
        <v>0.4</v>
      </c>
      <c r="U7787">
        <v>2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10</v>
      </c>
      <c r="AC7787">
        <v>0</v>
      </c>
      <c r="AD7787">
        <v>0</v>
      </c>
      <c r="AE7787">
        <v>0</v>
      </c>
    </row>
    <row r="7788" spans="1:31">
      <c r="A7788" s="20">
        <v>43889</v>
      </c>
      <c r="B7788" t="s">
        <v>22</v>
      </c>
      <c r="C7788" s="20">
        <v>43893</v>
      </c>
      <c r="D7788">
        <v>416</v>
      </c>
      <c r="E7788">
        <v>15.6</v>
      </c>
      <c r="F7788">
        <v>15.1</v>
      </c>
      <c r="H7788">
        <v>12.3</v>
      </c>
      <c r="I7788">
        <v>5.7</v>
      </c>
      <c r="J7788">
        <v>34.299999999999997</v>
      </c>
      <c r="K7788">
        <v>3.2</v>
      </c>
      <c r="L7788">
        <v>13.9</v>
      </c>
      <c r="N7788">
        <v>6.2</v>
      </c>
      <c r="O7788">
        <v>5.7</v>
      </c>
      <c r="Q7788">
        <v>3.3</v>
      </c>
      <c r="R7788">
        <v>0.7</v>
      </c>
      <c r="S7788">
        <v>79.599999999999994</v>
      </c>
      <c r="T7788">
        <v>0.4</v>
      </c>
      <c r="U7788">
        <v>4</v>
      </c>
      <c r="W7788">
        <v>87</v>
      </c>
      <c r="X7788">
        <v>85</v>
      </c>
      <c r="Y7788">
        <v>0</v>
      </c>
      <c r="Z7788">
        <v>20</v>
      </c>
      <c r="AA7788">
        <v>0</v>
      </c>
      <c r="AB7788">
        <v>192</v>
      </c>
      <c r="AC7788">
        <v>0</v>
      </c>
      <c r="AD7788">
        <v>32</v>
      </c>
      <c r="AE7788">
        <v>0</v>
      </c>
    </row>
    <row r="7789" spans="1:31">
      <c r="A7789" s="20">
        <v>43889</v>
      </c>
      <c r="B7789" t="s">
        <v>23</v>
      </c>
      <c r="C7789" s="20">
        <v>43893</v>
      </c>
      <c r="D7789">
        <v>67</v>
      </c>
      <c r="E7789">
        <v>12.2</v>
      </c>
      <c r="F7789">
        <v>14.3</v>
      </c>
      <c r="H7789">
        <v>13.4</v>
      </c>
      <c r="I7789">
        <v>6</v>
      </c>
      <c r="J7789">
        <v>35.6</v>
      </c>
      <c r="K7789">
        <v>1.2</v>
      </c>
      <c r="L7789">
        <v>17.3</v>
      </c>
      <c r="N7789">
        <v>2.7</v>
      </c>
      <c r="O7789">
        <v>3.9</v>
      </c>
      <c r="Q7789">
        <v>3.4</v>
      </c>
      <c r="R7789">
        <v>0.6</v>
      </c>
      <c r="S7789">
        <v>82.4</v>
      </c>
      <c r="T7789">
        <v>0.1</v>
      </c>
      <c r="U7789">
        <v>6.8</v>
      </c>
      <c r="W7789">
        <v>3</v>
      </c>
      <c r="X7789">
        <v>6</v>
      </c>
      <c r="Y7789">
        <v>0</v>
      </c>
      <c r="Z7789">
        <v>5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20">
        <v>43889</v>
      </c>
      <c r="B7790" t="s">
        <v>24</v>
      </c>
      <c r="C7790" s="20">
        <v>43893</v>
      </c>
      <c r="D7790">
        <v>13</v>
      </c>
      <c r="E7790">
        <v>19.7</v>
      </c>
      <c r="F7790">
        <v>13.5</v>
      </c>
      <c r="H7790">
        <v>9.6</v>
      </c>
      <c r="I7790">
        <v>4.4000000000000004</v>
      </c>
      <c r="J7790">
        <v>39.200000000000003</v>
      </c>
      <c r="K7790">
        <v>2</v>
      </c>
      <c r="L7790">
        <v>11.6</v>
      </c>
      <c r="N7790">
        <v>7.1</v>
      </c>
      <c r="O7790">
        <v>2</v>
      </c>
      <c r="Q7790">
        <v>0.8</v>
      </c>
      <c r="R7790">
        <v>0.2</v>
      </c>
      <c r="S7790">
        <v>88.6</v>
      </c>
      <c r="T7790">
        <v>0.1</v>
      </c>
      <c r="U7790">
        <v>1.2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20">
        <v>43889</v>
      </c>
      <c r="B7791" t="s">
        <v>25</v>
      </c>
      <c r="C7791" s="20">
        <v>43893</v>
      </c>
      <c r="D7791">
        <v>24</v>
      </c>
      <c r="E7791">
        <v>11.8</v>
      </c>
      <c r="F7791">
        <v>18.399999999999999</v>
      </c>
      <c r="H7791">
        <v>16.2</v>
      </c>
      <c r="I7791">
        <v>5.2</v>
      </c>
      <c r="J7791">
        <v>31.6</v>
      </c>
      <c r="K7791">
        <v>2.9</v>
      </c>
      <c r="L7791">
        <v>13.9</v>
      </c>
      <c r="N7791">
        <v>3.9</v>
      </c>
      <c r="O7791">
        <v>11.7</v>
      </c>
      <c r="Q7791">
        <v>8.6</v>
      </c>
      <c r="R7791">
        <v>0.7</v>
      </c>
      <c r="S7791">
        <v>69</v>
      </c>
      <c r="T7791">
        <v>0.5</v>
      </c>
      <c r="U7791">
        <v>5.4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20">
        <v>43889</v>
      </c>
      <c r="B7792" t="s">
        <v>26</v>
      </c>
      <c r="C7792" s="20">
        <v>43893</v>
      </c>
      <c r="D7792">
        <v>91</v>
      </c>
      <c r="E7792">
        <v>12.3</v>
      </c>
      <c r="F7792">
        <v>14</v>
      </c>
      <c r="H7792">
        <v>15.7</v>
      </c>
      <c r="I7792">
        <v>8</v>
      </c>
      <c r="J7792">
        <v>27.4</v>
      </c>
      <c r="K7792">
        <v>2.6</v>
      </c>
      <c r="L7792">
        <v>20</v>
      </c>
      <c r="N7792">
        <v>5.6</v>
      </c>
      <c r="O7792">
        <v>7.2</v>
      </c>
      <c r="Q7792">
        <v>10.5</v>
      </c>
      <c r="R7792">
        <v>2</v>
      </c>
      <c r="S7792">
        <v>53.5</v>
      </c>
      <c r="T7792">
        <v>0.6</v>
      </c>
      <c r="U7792">
        <v>20.100000000000001</v>
      </c>
      <c r="W7792">
        <v>5</v>
      </c>
      <c r="X7792">
        <v>7</v>
      </c>
      <c r="Y7792">
        <v>0</v>
      </c>
      <c r="Z7792">
        <v>20</v>
      </c>
      <c r="AA7792">
        <v>0</v>
      </c>
      <c r="AB7792">
        <v>34</v>
      </c>
      <c r="AC7792">
        <v>0</v>
      </c>
      <c r="AD7792">
        <v>25</v>
      </c>
      <c r="AE7792">
        <v>0</v>
      </c>
    </row>
    <row r="7793" spans="1:31">
      <c r="A7793" s="20">
        <v>43889</v>
      </c>
      <c r="B7793" t="s">
        <v>27</v>
      </c>
      <c r="C7793" s="20">
        <v>43893</v>
      </c>
      <c r="D7793">
        <v>75</v>
      </c>
      <c r="E7793">
        <v>9.8000000000000007</v>
      </c>
      <c r="F7793">
        <v>9.1</v>
      </c>
      <c r="H7793">
        <v>10.3</v>
      </c>
      <c r="I7793">
        <v>28.7</v>
      </c>
      <c r="J7793">
        <v>27.4</v>
      </c>
      <c r="K7793">
        <v>0.7</v>
      </c>
      <c r="L7793">
        <v>14</v>
      </c>
      <c r="N7793">
        <v>2.1</v>
      </c>
      <c r="O7793">
        <v>1.7</v>
      </c>
      <c r="Q7793">
        <v>2.4</v>
      </c>
      <c r="R7793">
        <v>47.6</v>
      </c>
      <c r="S7793">
        <v>41.1</v>
      </c>
      <c r="T7793">
        <v>0.2</v>
      </c>
      <c r="U7793">
        <v>4.7</v>
      </c>
      <c r="W7793">
        <v>1</v>
      </c>
      <c r="X7793">
        <v>0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6</v>
      </c>
      <c r="AE7793">
        <v>0</v>
      </c>
    </row>
    <row r="7794" spans="1:31">
      <c r="A7794" s="20">
        <v>43889</v>
      </c>
      <c r="B7794" t="s">
        <v>28</v>
      </c>
      <c r="C7794" s="20">
        <v>43893</v>
      </c>
      <c r="D7794">
        <v>110</v>
      </c>
      <c r="E7794">
        <v>21.3</v>
      </c>
      <c r="F7794">
        <v>22.5</v>
      </c>
      <c r="H7794">
        <v>11.2</v>
      </c>
      <c r="I7794">
        <v>5.8</v>
      </c>
      <c r="J7794">
        <v>26.5</v>
      </c>
      <c r="K7794">
        <v>2.9</v>
      </c>
      <c r="L7794">
        <v>9.6999999999999993</v>
      </c>
      <c r="N7794">
        <v>22.4</v>
      </c>
      <c r="O7794">
        <v>25.8</v>
      </c>
      <c r="Q7794">
        <v>3.4</v>
      </c>
      <c r="R7794">
        <v>1.2</v>
      </c>
      <c r="S7794">
        <v>44</v>
      </c>
      <c r="T7794">
        <v>0.5</v>
      </c>
      <c r="U7794">
        <v>2.4</v>
      </c>
      <c r="W7794">
        <v>32</v>
      </c>
      <c r="X7794">
        <v>34</v>
      </c>
      <c r="Y7794">
        <v>0</v>
      </c>
      <c r="Z7794">
        <v>4</v>
      </c>
      <c r="AA7794">
        <v>0</v>
      </c>
      <c r="AB7794">
        <v>40</v>
      </c>
      <c r="AC7794">
        <v>0</v>
      </c>
      <c r="AD7794">
        <v>1</v>
      </c>
      <c r="AE7794">
        <v>0</v>
      </c>
    </row>
    <row r="7795" spans="1:31">
      <c r="A7795" s="20">
        <v>43889</v>
      </c>
      <c r="B7795" t="s">
        <v>29</v>
      </c>
      <c r="C7795" s="20">
        <v>43893</v>
      </c>
      <c r="D7795">
        <v>37</v>
      </c>
      <c r="E7795">
        <v>23.4</v>
      </c>
      <c r="F7795">
        <v>23.4</v>
      </c>
      <c r="H7795">
        <v>11.8</v>
      </c>
      <c r="I7795">
        <v>7</v>
      </c>
      <c r="J7795">
        <v>23</v>
      </c>
      <c r="K7795">
        <v>1.6</v>
      </c>
      <c r="L7795">
        <v>9.6999999999999993</v>
      </c>
      <c r="N7795">
        <v>30.8</v>
      </c>
      <c r="O7795">
        <v>29.8</v>
      </c>
      <c r="Q7795">
        <v>4.2</v>
      </c>
      <c r="R7795">
        <v>1.8</v>
      </c>
      <c r="S7795">
        <v>30.1</v>
      </c>
      <c r="T7795">
        <v>0.5</v>
      </c>
      <c r="U7795">
        <v>2.7</v>
      </c>
      <c r="W7795">
        <v>12</v>
      </c>
      <c r="X7795">
        <v>12</v>
      </c>
      <c r="Y7795">
        <v>0</v>
      </c>
      <c r="Z7795">
        <v>2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20">
        <v>43889</v>
      </c>
      <c r="B7796" t="s">
        <v>30</v>
      </c>
      <c r="C7796" s="20">
        <v>43893</v>
      </c>
      <c r="D7796">
        <v>64</v>
      </c>
      <c r="E7796">
        <v>30.2</v>
      </c>
      <c r="F7796">
        <v>19.899999999999999</v>
      </c>
      <c r="H7796">
        <v>8.4</v>
      </c>
      <c r="I7796">
        <v>5.0999999999999996</v>
      </c>
      <c r="J7796">
        <v>23.4</v>
      </c>
      <c r="K7796">
        <v>2.2999999999999998</v>
      </c>
      <c r="L7796">
        <v>10.8</v>
      </c>
      <c r="N7796">
        <v>57.2</v>
      </c>
      <c r="O7796">
        <v>14.1</v>
      </c>
      <c r="Q7796">
        <v>1.4</v>
      </c>
      <c r="R7796">
        <v>0.9</v>
      </c>
      <c r="S7796">
        <v>23.8</v>
      </c>
      <c r="T7796">
        <v>0.3</v>
      </c>
      <c r="U7796">
        <v>2.2000000000000002</v>
      </c>
      <c r="W7796">
        <v>25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2</v>
      </c>
      <c r="AE7796">
        <v>0</v>
      </c>
    </row>
    <row r="7797" spans="1:31">
      <c r="A7797" s="20">
        <v>43889</v>
      </c>
      <c r="B7797" t="s">
        <v>31</v>
      </c>
      <c r="C7797" s="20">
        <v>43893</v>
      </c>
      <c r="D7797">
        <v>228</v>
      </c>
      <c r="E7797">
        <v>21.4</v>
      </c>
      <c r="F7797">
        <v>18.2</v>
      </c>
      <c r="H7797">
        <v>10.6</v>
      </c>
      <c r="I7797">
        <v>6.4</v>
      </c>
      <c r="J7797">
        <v>27.7</v>
      </c>
      <c r="K7797">
        <v>1.8</v>
      </c>
      <c r="L7797">
        <v>14</v>
      </c>
      <c r="N7797">
        <v>23.4</v>
      </c>
      <c r="O7797">
        <v>13.3</v>
      </c>
      <c r="Q7797">
        <v>3.3</v>
      </c>
      <c r="R7797">
        <v>1.4</v>
      </c>
      <c r="S7797">
        <v>51.2</v>
      </c>
      <c r="T7797">
        <v>0.4</v>
      </c>
      <c r="U7797">
        <v>6.7</v>
      </c>
      <c r="W7797">
        <v>65</v>
      </c>
      <c r="X7797">
        <v>55</v>
      </c>
      <c r="Y7797">
        <v>0</v>
      </c>
      <c r="Z7797">
        <v>5</v>
      </c>
      <c r="AA7797">
        <v>0</v>
      </c>
      <c r="AB7797">
        <v>84</v>
      </c>
      <c r="AC7797">
        <v>0</v>
      </c>
      <c r="AD7797">
        <v>18</v>
      </c>
      <c r="AE7797">
        <v>0</v>
      </c>
    </row>
    <row r="7798" spans="1:31">
      <c r="A7798" s="20">
        <v>43889</v>
      </c>
      <c r="B7798" t="s">
        <v>32</v>
      </c>
      <c r="C7798" s="20">
        <v>43893</v>
      </c>
      <c r="D7798">
        <v>29</v>
      </c>
      <c r="E7798">
        <v>10.199999999999999</v>
      </c>
      <c r="F7798">
        <v>18.8</v>
      </c>
      <c r="H7798">
        <v>14.2</v>
      </c>
      <c r="I7798">
        <v>5</v>
      </c>
      <c r="J7798">
        <v>35.299999999999997</v>
      </c>
      <c r="K7798">
        <v>2</v>
      </c>
      <c r="L7798">
        <v>14.4</v>
      </c>
      <c r="N7798">
        <v>1.7</v>
      </c>
      <c r="O7798">
        <v>9.1999999999999993</v>
      </c>
      <c r="Q7798">
        <v>3.9</v>
      </c>
      <c r="R7798">
        <v>0.5</v>
      </c>
      <c r="S7798">
        <v>80.3</v>
      </c>
      <c r="T7798">
        <v>0.2</v>
      </c>
      <c r="U7798">
        <v>3.9</v>
      </c>
      <c r="W7798">
        <v>0</v>
      </c>
      <c r="X7798">
        <v>9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20">
        <v>43889</v>
      </c>
      <c r="B7799" t="s">
        <v>33</v>
      </c>
      <c r="C7799" s="20">
        <v>43893</v>
      </c>
      <c r="D7799">
        <v>16</v>
      </c>
      <c r="E7799">
        <v>7.3</v>
      </c>
      <c r="F7799">
        <v>11.8</v>
      </c>
      <c r="H7799">
        <v>11.7</v>
      </c>
      <c r="I7799">
        <v>3.9</v>
      </c>
      <c r="J7799">
        <v>53.2</v>
      </c>
      <c r="K7799">
        <v>1.8</v>
      </c>
      <c r="L7799">
        <v>10.5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20">
        <v>43889</v>
      </c>
      <c r="B7800" t="s">
        <v>34</v>
      </c>
      <c r="C7800" s="20">
        <v>43893</v>
      </c>
      <c r="D7800">
        <v>99</v>
      </c>
      <c r="E7800">
        <v>20.5</v>
      </c>
      <c r="F7800">
        <v>22.1</v>
      </c>
      <c r="H7800">
        <v>11.9</v>
      </c>
      <c r="I7800">
        <v>7.4</v>
      </c>
      <c r="J7800">
        <v>26.8</v>
      </c>
      <c r="K7800">
        <v>0.9</v>
      </c>
      <c r="L7800">
        <v>10.4</v>
      </c>
      <c r="N7800">
        <v>20</v>
      </c>
      <c r="O7800">
        <v>24.4</v>
      </c>
      <c r="Q7800">
        <v>4.2</v>
      </c>
      <c r="R7800">
        <v>1.7</v>
      </c>
      <c r="S7800">
        <v>46.2</v>
      </c>
      <c r="T7800">
        <v>0.4</v>
      </c>
      <c r="U7800">
        <v>2.9</v>
      </c>
      <c r="W7800">
        <v>27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2</v>
      </c>
      <c r="AE7800">
        <v>0</v>
      </c>
    </row>
    <row r="7801" spans="1:31">
      <c r="A7801" s="20">
        <v>43889</v>
      </c>
      <c r="B7801" t="s">
        <v>35</v>
      </c>
      <c r="C7801" s="20">
        <v>43900</v>
      </c>
      <c r="D7801">
        <v>20</v>
      </c>
      <c r="E7801">
        <v>19.7</v>
      </c>
      <c r="F7801">
        <v>15.2</v>
      </c>
      <c r="H7801">
        <v>11.9</v>
      </c>
      <c r="I7801">
        <v>4.7</v>
      </c>
      <c r="J7801">
        <v>36</v>
      </c>
      <c r="K7801">
        <v>3.3</v>
      </c>
      <c r="L7801">
        <v>9.1</v>
      </c>
      <c r="N7801">
        <v>11</v>
      </c>
      <c r="O7801">
        <v>4.5999999999999996</v>
      </c>
      <c r="Q7801">
        <v>2.5</v>
      </c>
      <c r="R7801">
        <v>0.5</v>
      </c>
      <c r="S7801">
        <v>79.7</v>
      </c>
      <c r="T7801">
        <v>0.3</v>
      </c>
      <c r="U7801">
        <v>1.3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20">
        <v>43889</v>
      </c>
      <c r="B7802" t="s">
        <v>36</v>
      </c>
      <c r="C7802" s="20">
        <v>43900</v>
      </c>
      <c r="D7802">
        <v>125</v>
      </c>
      <c r="E7802">
        <v>18</v>
      </c>
      <c r="F7802">
        <v>15.8</v>
      </c>
      <c r="H7802">
        <v>13.3</v>
      </c>
      <c r="I7802">
        <v>7.2</v>
      </c>
      <c r="J7802">
        <v>31.2</v>
      </c>
      <c r="K7802">
        <v>1.5</v>
      </c>
      <c r="L7802">
        <v>12.9</v>
      </c>
      <c r="N7802">
        <v>12.9</v>
      </c>
      <c r="O7802">
        <v>8.1999999999999993</v>
      </c>
      <c r="Q7802">
        <v>5.4</v>
      </c>
      <c r="R7802">
        <v>1.3</v>
      </c>
      <c r="S7802">
        <v>67</v>
      </c>
      <c r="T7802">
        <v>0.5</v>
      </c>
      <c r="U7802">
        <v>4.5</v>
      </c>
      <c r="W7802">
        <v>30</v>
      </c>
      <c r="X7802">
        <v>26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8</v>
      </c>
      <c r="AE7802">
        <v>0</v>
      </c>
    </row>
    <row r="7803" spans="1:31">
      <c r="A7803" s="20">
        <v>43889</v>
      </c>
      <c r="B7803" t="s">
        <v>37</v>
      </c>
      <c r="C7803" s="20">
        <v>43900</v>
      </c>
      <c r="D7803">
        <v>36</v>
      </c>
      <c r="E7803">
        <v>36.799999999999997</v>
      </c>
      <c r="F7803">
        <v>21.1</v>
      </c>
      <c r="H7803">
        <v>6.1</v>
      </c>
      <c r="I7803">
        <v>4.3</v>
      </c>
      <c r="J7803">
        <v>20.6</v>
      </c>
      <c r="K7803">
        <v>2.4</v>
      </c>
      <c r="L7803">
        <v>8.6999999999999993</v>
      </c>
      <c r="N7803">
        <v>77.7</v>
      </c>
      <c r="O7803">
        <v>10.5</v>
      </c>
      <c r="Q7803">
        <v>0.4</v>
      </c>
      <c r="R7803">
        <v>0.4</v>
      </c>
      <c r="S7803">
        <v>9.6999999999999993</v>
      </c>
      <c r="T7803">
        <v>0.3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20">
        <v>43889</v>
      </c>
      <c r="B7804" t="s">
        <v>38</v>
      </c>
      <c r="C7804" s="20">
        <v>43900</v>
      </c>
      <c r="D7804">
        <v>68</v>
      </c>
      <c r="E7804">
        <v>26.9</v>
      </c>
      <c r="F7804">
        <v>23.3</v>
      </c>
      <c r="H7804">
        <v>10.7</v>
      </c>
      <c r="I7804">
        <v>7.8</v>
      </c>
      <c r="J7804">
        <v>19.3</v>
      </c>
      <c r="K7804">
        <v>1.7</v>
      </c>
      <c r="L7804">
        <v>10.199999999999999</v>
      </c>
      <c r="N7804">
        <v>45.6</v>
      </c>
      <c r="O7804">
        <v>28.4</v>
      </c>
      <c r="Q7804">
        <v>3.3</v>
      </c>
      <c r="R7804">
        <v>2</v>
      </c>
      <c r="S7804">
        <v>16.8</v>
      </c>
      <c r="T7804">
        <v>0.5</v>
      </c>
      <c r="U7804">
        <v>3.1</v>
      </c>
      <c r="W7804">
        <v>25</v>
      </c>
      <c r="X7804">
        <v>22</v>
      </c>
      <c r="Y7804">
        <v>0</v>
      </c>
      <c r="Z7804">
        <v>2</v>
      </c>
      <c r="AA7804">
        <v>0</v>
      </c>
      <c r="AB7804">
        <v>18</v>
      </c>
      <c r="AC7804">
        <v>0</v>
      </c>
      <c r="AD7804">
        <v>1</v>
      </c>
      <c r="AE7804">
        <v>0</v>
      </c>
    </row>
    <row r="7805" spans="1:31">
      <c r="A7805" s="20">
        <v>43889</v>
      </c>
      <c r="B7805" t="s">
        <v>39</v>
      </c>
      <c r="C7805" s="20">
        <v>43900</v>
      </c>
      <c r="D7805">
        <v>14</v>
      </c>
      <c r="E7805">
        <v>15.9</v>
      </c>
      <c r="F7805">
        <v>14.7</v>
      </c>
      <c r="H7805">
        <v>15.5</v>
      </c>
      <c r="I7805">
        <v>7.6</v>
      </c>
      <c r="J7805">
        <v>32.6</v>
      </c>
      <c r="K7805">
        <v>1.1000000000000001</v>
      </c>
      <c r="L7805">
        <v>12.5</v>
      </c>
      <c r="N7805">
        <v>8.3000000000000007</v>
      </c>
      <c r="O7805">
        <v>6.1</v>
      </c>
      <c r="Q7805">
        <v>7.1</v>
      </c>
      <c r="R7805">
        <v>1.5</v>
      </c>
      <c r="S7805">
        <v>72.599999999999994</v>
      </c>
      <c r="T7805">
        <v>0.3</v>
      </c>
      <c r="U7805">
        <v>4</v>
      </c>
      <c r="W7805">
        <v>3</v>
      </c>
      <c r="X7805">
        <v>0</v>
      </c>
      <c r="Y7805">
        <v>0</v>
      </c>
      <c r="Z7805">
        <v>3</v>
      </c>
      <c r="AA7805">
        <v>0</v>
      </c>
      <c r="AB7805">
        <v>7</v>
      </c>
      <c r="AC7805">
        <v>0</v>
      </c>
      <c r="AD7805">
        <v>0</v>
      </c>
      <c r="AE7805">
        <v>0</v>
      </c>
    </row>
    <row r="7806" spans="1:31">
      <c r="A7806" s="20">
        <v>43889</v>
      </c>
      <c r="B7806" t="s">
        <v>40</v>
      </c>
      <c r="C7806" s="20">
        <v>43900</v>
      </c>
      <c r="D7806">
        <v>89</v>
      </c>
      <c r="E7806">
        <v>11.9</v>
      </c>
      <c r="F7806">
        <v>18.899999999999999</v>
      </c>
      <c r="H7806">
        <v>12.4</v>
      </c>
      <c r="I7806">
        <v>8.1999999999999993</v>
      </c>
      <c r="J7806">
        <v>32.9</v>
      </c>
      <c r="K7806">
        <v>1.8</v>
      </c>
      <c r="L7806">
        <v>13.8</v>
      </c>
      <c r="N7806">
        <v>3.6</v>
      </c>
      <c r="O7806">
        <v>12.1</v>
      </c>
      <c r="Q7806">
        <v>4.2</v>
      </c>
      <c r="R7806">
        <v>1.7</v>
      </c>
      <c r="S7806">
        <v>72.8</v>
      </c>
      <c r="T7806">
        <v>0.5</v>
      </c>
      <c r="U7806">
        <v>5</v>
      </c>
      <c r="W7806">
        <v>4</v>
      </c>
      <c r="X7806">
        <v>27</v>
      </c>
      <c r="Y7806">
        <v>0</v>
      </c>
      <c r="Z7806">
        <v>5</v>
      </c>
      <c r="AA7806">
        <v>0</v>
      </c>
      <c r="AB7806">
        <v>46</v>
      </c>
      <c r="AC7806">
        <v>0</v>
      </c>
      <c r="AD7806">
        <v>7</v>
      </c>
      <c r="AE7806">
        <v>0</v>
      </c>
    </row>
    <row r="7807" spans="1:31">
      <c r="A7807" s="20">
        <v>43889</v>
      </c>
      <c r="B7807" t="s">
        <v>41</v>
      </c>
      <c r="C7807" s="20">
        <v>43904</v>
      </c>
      <c r="D7807">
        <v>6</v>
      </c>
      <c r="E7807">
        <v>22.7</v>
      </c>
      <c r="F7807">
        <v>15.6</v>
      </c>
      <c r="H7807">
        <v>11.1</v>
      </c>
      <c r="I7807">
        <v>5.0999999999999996</v>
      </c>
      <c r="J7807">
        <v>29.9</v>
      </c>
      <c r="K7807">
        <v>2.2999999999999998</v>
      </c>
      <c r="L7807">
        <v>13.4</v>
      </c>
      <c r="N7807">
        <v>24.6</v>
      </c>
      <c r="O7807">
        <v>8</v>
      </c>
      <c r="Q7807">
        <v>3.5</v>
      </c>
      <c r="R7807">
        <v>1.2</v>
      </c>
      <c r="S7807">
        <v>56.6</v>
      </c>
      <c r="T7807">
        <v>0.6</v>
      </c>
      <c r="U7807">
        <v>5.2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20">
        <v>43889</v>
      </c>
      <c r="B7808" t="s">
        <v>42</v>
      </c>
      <c r="C7808" s="20">
        <v>43907</v>
      </c>
      <c r="D7808">
        <v>136</v>
      </c>
      <c r="E7808">
        <v>19.100000000000001</v>
      </c>
      <c r="F7808">
        <v>17.399999999999999</v>
      </c>
      <c r="H7808">
        <v>13.8</v>
      </c>
      <c r="I7808">
        <v>6.6</v>
      </c>
      <c r="J7808">
        <v>29.7</v>
      </c>
      <c r="K7808">
        <v>1.8</v>
      </c>
      <c r="L7808">
        <v>11.6</v>
      </c>
      <c r="N7808">
        <v>16.100000000000001</v>
      </c>
      <c r="O7808">
        <v>11.8</v>
      </c>
      <c r="Q7808">
        <v>6.6</v>
      </c>
      <c r="R7808">
        <v>1.6</v>
      </c>
      <c r="S7808">
        <v>58.8</v>
      </c>
      <c r="T7808">
        <v>0.6</v>
      </c>
      <c r="U7808">
        <v>4.2</v>
      </c>
      <c r="W7808">
        <v>35</v>
      </c>
      <c r="X7808">
        <v>32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5</v>
      </c>
      <c r="AE7808">
        <v>0</v>
      </c>
    </row>
    <row r="7809" spans="1:31">
      <c r="A7809" s="20">
        <v>43889</v>
      </c>
      <c r="B7809" t="s">
        <v>43</v>
      </c>
      <c r="C7809" s="20">
        <v>43907</v>
      </c>
      <c r="D7809">
        <v>67</v>
      </c>
      <c r="E7809">
        <v>21.7</v>
      </c>
      <c r="F7809">
        <v>14.7</v>
      </c>
      <c r="H7809">
        <v>12.3</v>
      </c>
      <c r="I7809">
        <v>4.9000000000000004</v>
      </c>
      <c r="J7809">
        <v>31.5</v>
      </c>
      <c r="K7809">
        <v>2.6</v>
      </c>
      <c r="L7809">
        <v>12.3</v>
      </c>
      <c r="N7809">
        <v>20.399999999999999</v>
      </c>
      <c r="O7809">
        <v>6.3</v>
      </c>
      <c r="Q7809">
        <v>4.3</v>
      </c>
      <c r="R7809">
        <v>0.9</v>
      </c>
      <c r="S7809">
        <v>63.2</v>
      </c>
      <c r="T7809">
        <v>0.7</v>
      </c>
      <c r="U7809">
        <v>4</v>
      </c>
      <c r="W7809">
        <v>22</v>
      </c>
      <c r="X7809">
        <v>6</v>
      </c>
      <c r="Y7809">
        <v>0</v>
      </c>
      <c r="Z7809">
        <v>3</v>
      </c>
      <c r="AA7809">
        <v>0</v>
      </c>
      <c r="AB7809">
        <v>33</v>
      </c>
      <c r="AC7809">
        <v>0</v>
      </c>
      <c r="AD7809">
        <v>3</v>
      </c>
      <c r="AE7809">
        <v>0</v>
      </c>
    </row>
    <row r="7810" spans="1:31">
      <c r="A7810" s="20">
        <v>43889</v>
      </c>
      <c r="B7810" t="s">
        <v>44</v>
      </c>
      <c r="C7810" s="20">
        <v>43907</v>
      </c>
      <c r="D7810">
        <v>219</v>
      </c>
      <c r="E7810">
        <v>28.7</v>
      </c>
      <c r="F7810">
        <v>25.9</v>
      </c>
      <c r="H7810">
        <v>9.1999999999999993</v>
      </c>
      <c r="I7810">
        <v>5.5</v>
      </c>
      <c r="J7810">
        <v>19.8</v>
      </c>
      <c r="K7810">
        <v>1.7</v>
      </c>
      <c r="L7810">
        <v>9.1999999999999993</v>
      </c>
      <c r="N7810">
        <v>47</v>
      </c>
      <c r="O7810">
        <v>32.299999999999997</v>
      </c>
      <c r="Q7810">
        <v>2.2000000000000002</v>
      </c>
      <c r="R7810">
        <v>1.2</v>
      </c>
      <c r="S7810">
        <v>14.7</v>
      </c>
      <c r="T7810">
        <v>0.4</v>
      </c>
      <c r="U7810">
        <v>2.1</v>
      </c>
      <c r="W7810">
        <v>84</v>
      </c>
      <c r="X7810">
        <v>76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20">
        <v>43889</v>
      </c>
      <c r="B7811" t="s">
        <v>45</v>
      </c>
      <c r="C7811" s="20">
        <v>43907</v>
      </c>
      <c r="D7811">
        <v>155</v>
      </c>
      <c r="E7811">
        <v>19.2</v>
      </c>
      <c r="F7811">
        <v>17</v>
      </c>
      <c r="H7811">
        <v>14.8</v>
      </c>
      <c r="I7811">
        <v>7.8</v>
      </c>
      <c r="J7811">
        <v>29.8</v>
      </c>
      <c r="K7811">
        <v>2.2999999999999998</v>
      </c>
      <c r="L7811">
        <v>9.1999999999999993</v>
      </c>
      <c r="N7811">
        <v>16.399999999999999</v>
      </c>
      <c r="O7811">
        <v>11.2</v>
      </c>
      <c r="Q7811">
        <v>7.7</v>
      </c>
      <c r="R7811">
        <v>2.2000000000000002</v>
      </c>
      <c r="S7811">
        <v>58.8</v>
      </c>
      <c r="T7811">
        <v>0.7</v>
      </c>
      <c r="U7811">
        <v>2.7</v>
      </c>
      <c r="W7811">
        <v>41</v>
      </c>
      <c r="X7811">
        <v>36</v>
      </c>
      <c r="Y7811">
        <v>0</v>
      </c>
      <c r="Z7811">
        <v>14</v>
      </c>
      <c r="AA7811">
        <v>0</v>
      </c>
      <c r="AB7811">
        <v>64</v>
      </c>
      <c r="AC7811">
        <v>0</v>
      </c>
      <c r="AD7811">
        <v>0</v>
      </c>
      <c r="AE7811">
        <v>0</v>
      </c>
    </row>
    <row r="7812" spans="1:31">
      <c r="A7812" s="20">
        <v>43889</v>
      </c>
      <c r="B7812" t="s">
        <v>46</v>
      </c>
      <c r="C7812" s="20">
        <v>43914</v>
      </c>
      <c r="D7812">
        <v>105</v>
      </c>
      <c r="E7812">
        <v>31.1</v>
      </c>
      <c r="F7812">
        <v>21.8</v>
      </c>
      <c r="H7812">
        <v>8.6999999999999993</v>
      </c>
      <c r="I7812">
        <v>5.0999999999999996</v>
      </c>
      <c r="J7812">
        <v>24.6</v>
      </c>
      <c r="K7812">
        <v>2.2000000000000002</v>
      </c>
      <c r="L7812">
        <v>6.7</v>
      </c>
      <c r="N7812">
        <v>53.5</v>
      </c>
      <c r="O7812">
        <v>16.8</v>
      </c>
      <c r="Q7812">
        <v>1.7</v>
      </c>
      <c r="R7812">
        <v>0.9</v>
      </c>
      <c r="S7812">
        <v>24.9</v>
      </c>
      <c r="T7812">
        <v>0.5</v>
      </c>
      <c r="U7812">
        <v>1.4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20">
        <v>43889</v>
      </c>
      <c r="B7813" t="s">
        <v>47</v>
      </c>
      <c r="C7813" s="20">
        <v>43919</v>
      </c>
      <c r="D7813">
        <v>51</v>
      </c>
      <c r="E7813">
        <v>26.8</v>
      </c>
      <c r="F7813">
        <v>14.8</v>
      </c>
      <c r="H7813">
        <v>10.5</v>
      </c>
      <c r="I7813">
        <v>4.8</v>
      </c>
      <c r="J7813">
        <v>28.3</v>
      </c>
      <c r="K7813">
        <v>2.2000000000000002</v>
      </c>
      <c r="L7813">
        <v>12.7</v>
      </c>
      <c r="N7813">
        <v>37.799999999999997</v>
      </c>
      <c r="O7813">
        <v>7.2</v>
      </c>
      <c r="Q7813">
        <v>3.3</v>
      </c>
      <c r="R7813">
        <v>1.2</v>
      </c>
      <c r="S7813">
        <v>44.5</v>
      </c>
      <c r="T7813">
        <v>0.7</v>
      </c>
      <c r="U7813">
        <v>5.0999999999999996</v>
      </c>
      <c r="W7813">
        <v>20</v>
      </c>
      <c r="X7813">
        <v>5</v>
      </c>
      <c r="Y7813">
        <v>0</v>
      </c>
      <c r="Z7813">
        <v>1</v>
      </c>
      <c r="AA7813">
        <v>0</v>
      </c>
      <c r="AB7813">
        <v>22</v>
      </c>
      <c r="AC7813">
        <v>0</v>
      </c>
      <c r="AD7813">
        <v>3</v>
      </c>
      <c r="AE7813">
        <v>0</v>
      </c>
    </row>
    <row r="7814" spans="1:31">
      <c r="A7814" s="20">
        <v>43889</v>
      </c>
      <c r="B7814" t="s">
        <v>48</v>
      </c>
      <c r="C7814" s="20">
        <v>43925</v>
      </c>
      <c r="D7814">
        <v>15</v>
      </c>
      <c r="E7814">
        <v>23.6</v>
      </c>
      <c r="F7814">
        <v>13.8</v>
      </c>
      <c r="H7814">
        <v>11.2</v>
      </c>
      <c r="I7814">
        <v>4.4000000000000004</v>
      </c>
      <c r="J7814">
        <v>30.2</v>
      </c>
      <c r="K7814">
        <v>3.2</v>
      </c>
      <c r="L7814">
        <v>13.5</v>
      </c>
      <c r="N7814">
        <v>26.8</v>
      </c>
      <c r="O7814">
        <v>6.6</v>
      </c>
      <c r="Q7814">
        <v>4.2</v>
      </c>
      <c r="R7814">
        <v>1.3</v>
      </c>
      <c r="S7814">
        <v>53.5</v>
      </c>
      <c r="T7814">
        <v>1.1000000000000001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20">
        <v>43889</v>
      </c>
      <c r="B7815" t="s">
        <v>49</v>
      </c>
      <c r="C7815" s="20">
        <v>43925</v>
      </c>
      <c r="D7815">
        <v>24</v>
      </c>
      <c r="E7815">
        <v>16.5</v>
      </c>
      <c r="F7815">
        <v>15.6</v>
      </c>
      <c r="H7815">
        <v>10</v>
      </c>
      <c r="I7815">
        <v>4.3</v>
      </c>
      <c r="J7815">
        <v>35.1</v>
      </c>
      <c r="K7815">
        <v>3.7</v>
      </c>
      <c r="L7815">
        <v>14.9</v>
      </c>
      <c r="N7815">
        <v>9</v>
      </c>
      <c r="O7815">
        <v>6.9</v>
      </c>
      <c r="Q7815">
        <v>3</v>
      </c>
      <c r="R7815">
        <v>0.9</v>
      </c>
      <c r="S7815">
        <v>73.2</v>
      </c>
      <c r="T7815">
        <v>0.8</v>
      </c>
      <c r="U7815">
        <v>6.1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20">
        <v>43889</v>
      </c>
      <c r="B7816" t="s">
        <v>50</v>
      </c>
      <c r="C7816" s="20">
        <v>43925</v>
      </c>
      <c r="D7816">
        <v>54</v>
      </c>
      <c r="E7816">
        <v>35</v>
      </c>
      <c r="F7816">
        <v>20.9</v>
      </c>
      <c r="H7816">
        <v>6.6</v>
      </c>
      <c r="I7816">
        <v>4.5</v>
      </c>
      <c r="J7816">
        <v>21.5</v>
      </c>
      <c r="K7816">
        <v>2.2999999999999998</v>
      </c>
      <c r="L7816">
        <v>9.1999999999999993</v>
      </c>
      <c r="N7816">
        <v>67.2</v>
      </c>
      <c r="O7816">
        <v>13.4</v>
      </c>
      <c r="Q7816">
        <v>1.1000000000000001</v>
      </c>
      <c r="R7816">
        <v>0.9</v>
      </c>
      <c r="S7816">
        <v>14.7</v>
      </c>
      <c r="T7816">
        <v>0.5</v>
      </c>
      <c r="U7816">
        <v>2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20">
        <v>43889</v>
      </c>
      <c r="B7817" t="s">
        <v>51</v>
      </c>
      <c r="C7817" s="20">
        <v>43925</v>
      </c>
      <c r="D7817">
        <v>14</v>
      </c>
      <c r="E7817">
        <v>24</v>
      </c>
      <c r="F7817">
        <v>14</v>
      </c>
      <c r="H7817">
        <v>10.8</v>
      </c>
      <c r="I7817">
        <v>4.3</v>
      </c>
      <c r="J7817">
        <v>32</v>
      </c>
      <c r="K7817">
        <v>3</v>
      </c>
      <c r="L7817">
        <v>11.9</v>
      </c>
      <c r="N7817">
        <v>25.5</v>
      </c>
      <c r="O7817">
        <v>5.9</v>
      </c>
      <c r="Q7817">
        <v>3.5</v>
      </c>
      <c r="R7817">
        <v>0.8</v>
      </c>
      <c r="S7817">
        <v>59.3</v>
      </c>
      <c r="T7817">
        <v>0.7</v>
      </c>
      <c r="U7817">
        <v>4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20">
        <v>43889</v>
      </c>
      <c r="B7818" t="s">
        <v>52</v>
      </c>
      <c r="C7818" s="20">
        <v>43928</v>
      </c>
      <c r="D7818">
        <v>84</v>
      </c>
      <c r="E7818">
        <v>13.8</v>
      </c>
      <c r="F7818">
        <v>17.3</v>
      </c>
      <c r="H7818">
        <v>14</v>
      </c>
      <c r="I7818">
        <v>8.8000000000000007</v>
      </c>
      <c r="J7818">
        <v>32.9</v>
      </c>
      <c r="K7818">
        <v>1.3</v>
      </c>
      <c r="L7818">
        <v>11.8</v>
      </c>
      <c r="N7818">
        <v>6.7</v>
      </c>
      <c r="O7818">
        <v>10.6</v>
      </c>
      <c r="Q7818">
        <v>6.9</v>
      </c>
      <c r="R7818">
        <v>2.7</v>
      </c>
      <c r="S7818">
        <v>67.5</v>
      </c>
      <c r="T7818">
        <v>0.7</v>
      </c>
      <c r="U7818">
        <v>4.3</v>
      </c>
      <c r="W7818">
        <v>6</v>
      </c>
      <c r="X7818">
        <v>23</v>
      </c>
      <c r="Y7818">
        <v>0</v>
      </c>
      <c r="Z7818">
        <v>7</v>
      </c>
      <c r="AA7818">
        <v>0</v>
      </c>
      <c r="AB7818">
        <v>45</v>
      </c>
      <c r="AC7818">
        <v>0</v>
      </c>
      <c r="AD7818">
        <v>3</v>
      </c>
      <c r="AE7818">
        <v>0</v>
      </c>
    </row>
    <row r="7819" spans="1:31">
      <c r="A7819" s="20">
        <v>43889</v>
      </c>
      <c r="B7819" t="s">
        <v>53</v>
      </c>
      <c r="C7819" s="20">
        <v>43949</v>
      </c>
      <c r="D7819">
        <v>60</v>
      </c>
      <c r="E7819">
        <v>16.899999999999999</v>
      </c>
      <c r="F7819">
        <v>16.899999999999999</v>
      </c>
      <c r="H7819">
        <v>13.2</v>
      </c>
      <c r="I7819">
        <v>4.3</v>
      </c>
      <c r="J7819">
        <v>30.1</v>
      </c>
      <c r="K7819">
        <v>3.3</v>
      </c>
      <c r="L7819">
        <v>15.4</v>
      </c>
      <c r="N7819">
        <v>12.8</v>
      </c>
      <c r="O7819">
        <v>12.4</v>
      </c>
      <c r="Q7819">
        <v>7.6</v>
      </c>
      <c r="R7819">
        <v>1.6</v>
      </c>
      <c r="S7819">
        <v>53.4</v>
      </c>
      <c r="T7819">
        <v>1.4</v>
      </c>
      <c r="U7819">
        <v>10</v>
      </c>
      <c r="W7819">
        <v>12</v>
      </c>
      <c r="X7819">
        <v>12</v>
      </c>
      <c r="Y7819">
        <v>0</v>
      </c>
      <c r="Z7819">
        <v>4</v>
      </c>
      <c r="AA7819">
        <v>0</v>
      </c>
      <c r="AB7819">
        <v>21</v>
      </c>
      <c r="AC7819">
        <v>0</v>
      </c>
      <c r="AD7819">
        <v>11</v>
      </c>
      <c r="AE7819">
        <v>0</v>
      </c>
    </row>
    <row r="7820" spans="1:31">
      <c r="A7820" s="20">
        <v>43889</v>
      </c>
      <c r="B7820" t="s">
        <v>54</v>
      </c>
      <c r="C7820" s="20">
        <v>43949</v>
      </c>
      <c r="D7820">
        <v>21</v>
      </c>
      <c r="E7820">
        <v>30.8</v>
      </c>
      <c r="F7820">
        <v>15.4</v>
      </c>
      <c r="H7820">
        <v>11.1</v>
      </c>
      <c r="I7820">
        <v>4</v>
      </c>
      <c r="J7820">
        <v>25.3</v>
      </c>
      <c r="K7820">
        <v>2.4</v>
      </c>
      <c r="L7820">
        <v>11</v>
      </c>
      <c r="N7820">
        <v>51</v>
      </c>
      <c r="O7820">
        <v>8.5</v>
      </c>
      <c r="Q7820">
        <v>4.4000000000000004</v>
      </c>
      <c r="R7820">
        <v>1.2</v>
      </c>
      <c r="S7820">
        <v>29.2</v>
      </c>
      <c r="T7820">
        <v>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20">
        <v>43889</v>
      </c>
      <c r="B7821" t="s">
        <v>55</v>
      </c>
      <c r="C7821" s="20">
        <v>43949</v>
      </c>
      <c r="D7821">
        <v>96</v>
      </c>
      <c r="E7821">
        <v>23.8</v>
      </c>
      <c r="F7821">
        <v>18.2</v>
      </c>
      <c r="H7821">
        <v>10.7</v>
      </c>
      <c r="I7821">
        <v>4.5999999999999996</v>
      </c>
      <c r="J7821">
        <v>28.5</v>
      </c>
      <c r="K7821">
        <v>2.4</v>
      </c>
      <c r="L7821">
        <v>11.9</v>
      </c>
      <c r="N7821">
        <v>28.1</v>
      </c>
      <c r="O7821">
        <v>13</v>
      </c>
      <c r="Q7821">
        <v>5.0999999999999996</v>
      </c>
      <c r="R7821">
        <v>1.7</v>
      </c>
      <c r="S7821">
        <v>44.8</v>
      </c>
      <c r="T7821">
        <v>1.2</v>
      </c>
      <c r="U7821">
        <v>5.4</v>
      </c>
      <c r="W7821">
        <v>30</v>
      </c>
      <c r="X7821">
        <v>23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4</v>
      </c>
      <c r="AE7821">
        <v>0</v>
      </c>
    </row>
    <row r="7822" spans="1:31">
      <c r="A7822" s="20">
        <v>43889</v>
      </c>
      <c r="B7822" t="s">
        <v>56</v>
      </c>
      <c r="C7822" s="20">
        <v>43949</v>
      </c>
      <c r="D7822">
        <v>274</v>
      </c>
      <c r="E7822">
        <v>18</v>
      </c>
      <c r="F7822">
        <v>24.2</v>
      </c>
      <c r="H7822">
        <v>10.5</v>
      </c>
      <c r="I7822">
        <v>6.3</v>
      </c>
      <c r="J7822">
        <v>27.3</v>
      </c>
      <c r="K7822">
        <v>1.8</v>
      </c>
      <c r="L7822">
        <v>11.9</v>
      </c>
      <c r="N7822">
        <v>14.8</v>
      </c>
      <c r="O7822">
        <v>29</v>
      </c>
      <c r="Q7822">
        <v>5</v>
      </c>
      <c r="R7822">
        <v>2.2000000000000002</v>
      </c>
      <c r="S7822">
        <v>41.4</v>
      </c>
      <c r="T7822">
        <v>1.1000000000000001</v>
      </c>
      <c r="U7822">
        <v>5.8</v>
      </c>
      <c r="W7822">
        <v>66</v>
      </c>
      <c r="X7822">
        <v>89</v>
      </c>
      <c r="Y7822">
        <v>0</v>
      </c>
      <c r="Z7822">
        <v>6</v>
      </c>
      <c r="AA7822">
        <v>0</v>
      </c>
      <c r="AB7822">
        <v>101</v>
      </c>
      <c r="AC7822">
        <v>0</v>
      </c>
      <c r="AD7822">
        <v>12</v>
      </c>
      <c r="AE7822">
        <v>0</v>
      </c>
    </row>
    <row r="7823" spans="1:31">
      <c r="A7823" s="20">
        <v>43889</v>
      </c>
      <c r="B7823" t="s">
        <v>57</v>
      </c>
      <c r="C7823" s="20">
        <v>43949</v>
      </c>
      <c r="D7823">
        <v>186</v>
      </c>
      <c r="E7823">
        <v>20.399999999999999</v>
      </c>
      <c r="F7823">
        <v>18.2</v>
      </c>
      <c r="H7823">
        <v>13.8</v>
      </c>
      <c r="I7823">
        <v>6.6</v>
      </c>
      <c r="J7823">
        <v>29</v>
      </c>
      <c r="K7823">
        <v>1.4</v>
      </c>
      <c r="L7823">
        <v>10.6</v>
      </c>
      <c r="N7823">
        <v>19.8</v>
      </c>
      <c r="O7823">
        <v>14.2</v>
      </c>
      <c r="Q7823">
        <v>8.1999999999999993</v>
      </c>
      <c r="R7823">
        <v>2.9</v>
      </c>
      <c r="S7823">
        <v>48.1</v>
      </c>
      <c r="T7823">
        <v>1.1000000000000001</v>
      </c>
      <c r="U7823">
        <v>5.0999999999999996</v>
      </c>
      <c r="W7823">
        <v>51</v>
      </c>
      <c r="X7823">
        <v>45</v>
      </c>
      <c r="Y7823">
        <v>0</v>
      </c>
      <c r="Z7823">
        <v>14</v>
      </c>
      <c r="AA7823">
        <v>0</v>
      </c>
      <c r="AB7823">
        <v>72</v>
      </c>
      <c r="AC7823">
        <v>0</v>
      </c>
      <c r="AD7823">
        <v>4</v>
      </c>
      <c r="AE7823">
        <v>0</v>
      </c>
    </row>
    <row r="7824" spans="1:31">
      <c r="A7824" s="20">
        <v>43889</v>
      </c>
      <c r="B7824" t="s">
        <v>58</v>
      </c>
      <c r="C7824" s="20">
        <v>43949</v>
      </c>
      <c r="D7824">
        <v>26</v>
      </c>
      <c r="E7824">
        <v>15.5</v>
      </c>
      <c r="F7824">
        <v>17.3</v>
      </c>
      <c r="H7824">
        <v>13.5</v>
      </c>
      <c r="I7824">
        <v>4.4000000000000004</v>
      </c>
      <c r="J7824">
        <v>30.3</v>
      </c>
      <c r="K7824">
        <v>3.3</v>
      </c>
      <c r="L7824">
        <v>15.7</v>
      </c>
      <c r="N7824">
        <v>11.1</v>
      </c>
      <c r="O7824">
        <v>12.6</v>
      </c>
      <c r="Q7824">
        <v>8.1999999999999993</v>
      </c>
      <c r="R7824">
        <v>1.6</v>
      </c>
      <c r="S7824">
        <v>54.4</v>
      </c>
      <c r="T7824">
        <v>1.5</v>
      </c>
      <c r="U7824">
        <v>9.9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20">
        <v>43889</v>
      </c>
      <c r="B7825" t="s">
        <v>59</v>
      </c>
      <c r="C7825" s="20">
        <v>43953</v>
      </c>
      <c r="D7825">
        <v>7</v>
      </c>
      <c r="E7825">
        <v>22.7</v>
      </c>
      <c r="F7825">
        <v>15.6</v>
      </c>
      <c r="H7825">
        <v>11.1</v>
      </c>
      <c r="I7825">
        <v>5.0999999999999996</v>
      </c>
      <c r="J7825">
        <v>29.9</v>
      </c>
      <c r="K7825">
        <v>2.2999999999999998</v>
      </c>
      <c r="L7825">
        <v>13.4</v>
      </c>
      <c r="N7825">
        <v>24.3</v>
      </c>
      <c r="O7825">
        <v>9.9</v>
      </c>
      <c r="Q7825">
        <v>5.3</v>
      </c>
      <c r="R7825">
        <v>1.9</v>
      </c>
      <c r="S7825">
        <v>49.6</v>
      </c>
      <c r="T7825">
        <v>1.2</v>
      </c>
      <c r="U7825">
        <v>7.2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20">
        <v>43889</v>
      </c>
      <c r="B7826" t="s">
        <v>60</v>
      </c>
      <c r="C7826" s="20">
        <v>43953</v>
      </c>
      <c r="D7826">
        <v>39</v>
      </c>
      <c r="E7826">
        <v>15.1</v>
      </c>
      <c r="F7826">
        <v>14</v>
      </c>
      <c r="H7826">
        <v>15.3</v>
      </c>
      <c r="I7826">
        <v>7.5</v>
      </c>
      <c r="J7826">
        <v>33.9</v>
      </c>
      <c r="K7826">
        <v>1.1000000000000001</v>
      </c>
      <c r="L7826">
        <v>13.1</v>
      </c>
      <c r="N7826">
        <v>8.8000000000000007</v>
      </c>
      <c r="O7826">
        <v>7</v>
      </c>
      <c r="Q7826">
        <v>8.8000000000000007</v>
      </c>
      <c r="R7826">
        <v>2.5</v>
      </c>
      <c r="S7826">
        <v>65.3</v>
      </c>
      <c r="T7826">
        <v>0.9</v>
      </c>
      <c r="U7826">
        <v>6.2</v>
      </c>
      <c r="W7826">
        <v>8</v>
      </c>
      <c r="X7826">
        <v>3</v>
      </c>
      <c r="Y7826">
        <v>0</v>
      </c>
      <c r="Z7826">
        <v>8</v>
      </c>
      <c r="AA7826">
        <v>0</v>
      </c>
      <c r="AB7826">
        <v>18</v>
      </c>
      <c r="AC7826">
        <v>0</v>
      </c>
      <c r="AD7826">
        <v>2</v>
      </c>
      <c r="AE7826">
        <v>0</v>
      </c>
    </row>
    <row r="7827" spans="1:31">
      <c r="A7827" s="20">
        <v>43889</v>
      </c>
      <c r="B7827" t="s">
        <v>61</v>
      </c>
      <c r="C7827" s="20">
        <v>43956</v>
      </c>
      <c r="D7827">
        <v>82</v>
      </c>
      <c r="E7827">
        <v>16.8</v>
      </c>
      <c r="F7827">
        <v>14.4</v>
      </c>
      <c r="H7827">
        <v>19.7</v>
      </c>
      <c r="I7827">
        <v>7</v>
      </c>
      <c r="J7827">
        <v>28.3</v>
      </c>
      <c r="K7827">
        <v>1.1000000000000001</v>
      </c>
      <c r="L7827">
        <v>12.6</v>
      </c>
      <c r="N7827">
        <v>13.3</v>
      </c>
      <c r="O7827">
        <v>9</v>
      </c>
      <c r="Q7827">
        <v>19.100000000000001</v>
      </c>
      <c r="R7827">
        <v>3</v>
      </c>
      <c r="S7827">
        <v>46.5</v>
      </c>
      <c r="T7827">
        <v>1.3</v>
      </c>
      <c r="U7827">
        <v>6.9</v>
      </c>
      <c r="W7827">
        <v>18</v>
      </c>
      <c r="X7827">
        <v>7</v>
      </c>
      <c r="Y7827">
        <v>0</v>
      </c>
      <c r="Z7827">
        <v>22</v>
      </c>
      <c r="AA7827">
        <v>0</v>
      </c>
      <c r="AB7827">
        <v>31</v>
      </c>
      <c r="AC7827">
        <v>0</v>
      </c>
      <c r="AD7827">
        <v>4</v>
      </c>
      <c r="AE7827">
        <v>0</v>
      </c>
    </row>
    <row r="7828" spans="1:31">
      <c r="A7828" s="20">
        <v>43889</v>
      </c>
      <c r="B7828" t="s">
        <v>62</v>
      </c>
      <c r="C7828" s="20">
        <v>43963</v>
      </c>
      <c r="D7828">
        <v>29</v>
      </c>
      <c r="E7828">
        <v>15.9</v>
      </c>
      <c r="F7828">
        <v>14.5</v>
      </c>
      <c r="H7828">
        <v>15.2</v>
      </c>
      <c r="I7828">
        <v>7.4</v>
      </c>
      <c r="J7828">
        <v>33</v>
      </c>
      <c r="K7828">
        <v>1.1000000000000001</v>
      </c>
      <c r="L7828">
        <v>12.8</v>
      </c>
      <c r="N7828">
        <v>10.8</v>
      </c>
      <c r="O7828">
        <v>8.1999999999999993</v>
      </c>
      <c r="Q7828">
        <v>9.4</v>
      </c>
      <c r="R7828">
        <v>2.7</v>
      </c>
      <c r="S7828">
        <v>60.5</v>
      </c>
      <c r="T7828">
        <v>1.2</v>
      </c>
      <c r="U7828">
        <v>6.3</v>
      </c>
      <c r="W7828">
        <v>6</v>
      </c>
      <c r="X7828">
        <v>2</v>
      </c>
      <c r="Y7828">
        <v>0</v>
      </c>
      <c r="Z7828">
        <v>6</v>
      </c>
      <c r="AA7828">
        <v>0</v>
      </c>
      <c r="AB7828">
        <v>13</v>
      </c>
      <c r="AC7828">
        <v>0</v>
      </c>
      <c r="AD7828">
        <v>2</v>
      </c>
      <c r="AE7828">
        <v>0</v>
      </c>
    </row>
    <row r="7829" spans="1:31">
      <c r="A7829" s="20">
        <v>43889</v>
      </c>
      <c r="B7829" t="s">
        <v>63</v>
      </c>
      <c r="C7829" s="20">
        <v>43963</v>
      </c>
      <c r="D7829">
        <v>28</v>
      </c>
      <c r="E7829">
        <v>27.1</v>
      </c>
      <c r="F7829">
        <v>19.8</v>
      </c>
      <c r="H7829">
        <v>10</v>
      </c>
      <c r="I7829">
        <v>5.9</v>
      </c>
      <c r="J7829">
        <v>30.3</v>
      </c>
      <c r="K7829">
        <v>2.2000000000000002</v>
      </c>
      <c r="L7829">
        <v>4.5999999999999996</v>
      </c>
      <c r="N7829">
        <v>33.4</v>
      </c>
      <c r="O7829">
        <v>13.8</v>
      </c>
      <c r="Q7829">
        <v>3.9</v>
      </c>
      <c r="R7829">
        <v>2.1</v>
      </c>
      <c r="S7829">
        <v>43.7</v>
      </c>
      <c r="T7829">
        <v>1.1000000000000001</v>
      </c>
      <c r="U7829">
        <v>1.4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20">
        <v>43889</v>
      </c>
      <c r="B7830" t="s">
        <v>64</v>
      </c>
      <c r="C7830" s="20">
        <v>43970</v>
      </c>
      <c r="D7830">
        <v>54</v>
      </c>
      <c r="E7830">
        <v>22.4</v>
      </c>
      <c r="F7830">
        <v>19.399999999999999</v>
      </c>
      <c r="H7830">
        <v>9.1999999999999993</v>
      </c>
      <c r="I7830">
        <v>5.5</v>
      </c>
      <c r="J7830">
        <v>29.9</v>
      </c>
      <c r="K7830">
        <v>2.2999999999999998</v>
      </c>
      <c r="L7830">
        <v>11.4</v>
      </c>
      <c r="N7830">
        <v>23.5</v>
      </c>
      <c r="O7830">
        <v>15.7</v>
      </c>
      <c r="Q7830">
        <v>4</v>
      </c>
      <c r="R7830">
        <v>2.5</v>
      </c>
      <c r="S7830">
        <v>46.8</v>
      </c>
      <c r="T7830">
        <v>1.4</v>
      </c>
      <c r="U7830">
        <v>5.3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22</v>
      </c>
      <c r="AC7830">
        <v>0</v>
      </c>
      <c r="AD7830">
        <v>2</v>
      </c>
      <c r="AE7830">
        <v>0</v>
      </c>
    </row>
    <row r="7831" spans="1:31">
      <c r="A7831" s="20">
        <v>43889</v>
      </c>
      <c r="B7831" t="s">
        <v>65</v>
      </c>
      <c r="C7831" s="20">
        <v>43970</v>
      </c>
      <c r="D7831">
        <v>61</v>
      </c>
      <c r="E7831">
        <v>19.7</v>
      </c>
      <c r="F7831">
        <v>14.6</v>
      </c>
      <c r="H7831">
        <v>11.6</v>
      </c>
      <c r="I7831">
        <v>4.5</v>
      </c>
      <c r="J7831">
        <v>32.299999999999997</v>
      </c>
      <c r="K7831">
        <v>3.4</v>
      </c>
      <c r="L7831">
        <v>13.9</v>
      </c>
      <c r="N7831">
        <v>17.2</v>
      </c>
      <c r="O7831">
        <v>8.6</v>
      </c>
      <c r="Q7831">
        <v>5.8</v>
      </c>
      <c r="R7831">
        <v>2</v>
      </c>
      <c r="S7831">
        <v>56.1</v>
      </c>
      <c r="T7831">
        <v>1.5</v>
      </c>
      <c r="U7831">
        <v>8.1</v>
      </c>
      <c r="W7831">
        <v>19</v>
      </c>
      <c r="X7831">
        <v>5</v>
      </c>
      <c r="Y7831">
        <v>0</v>
      </c>
      <c r="Z7831">
        <v>2</v>
      </c>
      <c r="AA7831">
        <v>0</v>
      </c>
      <c r="AB7831">
        <v>30</v>
      </c>
      <c r="AC7831">
        <v>0</v>
      </c>
      <c r="AD7831">
        <v>5</v>
      </c>
      <c r="AE7831">
        <v>0</v>
      </c>
    </row>
    <row r="7832" spans="1:31">
      <c r="A7832" s="20">
        <v>43889</v>
      </c>
      <c r="B7832" t="s">
        <v>143</v>
      </c>
      <c r="C7832" s="20">
        <v>43984</v>
      </c>
      <c r="D7832">
        <v>20</v>
      </c>
      <c r="E7832">
        <v>35.799999999999997</v>
      </c>
      <c r="F7832">
        <v>20.100000000000001</v>
      </c>
      <c r="H7832">
        <v>5.3</v>
      </c>
      <c r="I7832">
        <v>4</v>
      </c>
      <c r="J7832">
        <v>22.9</v>
      </c>
      <c r="K7832">
        <v>2.4</v>
      </c>
      <c r="L7832">
        <v>9.5</v>
      </c>
      <c r="N7832">
        <v>60.2</v>
      </c>
      <c r="O7832">
        <v>12.9</v>
      </c>
      <c r="Q7832">
        <v>1.9</v>
      </c>
      <c r="R7832">
        <v>1.5</v>
      </c>
      <c r="S7832">
        <v>18.399999999999999</v>
      </c>
      <c r="T7832">
        <v>1.2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20">
        <v>43889</v>
      </c>
      <c r="B7833" t="s">
        <v>67</v>
      </c>
      <c r="C7833" s="20">
        <v>43984</v>
      </c>
      <c r="D7833">
        <v>19</v>
      </c>
      <c r="E7833">
        <v>18.5</v>
      </c>
      <c r="F7833">
        <v>16.100000000000001</v>
      </c>
      <c r="H7833">
        <v>12.4</v>
      </c>
      <c r="I7833">
        <v>5</v>
      </c>
      <c r="J7833">
        <v>31.1</v>
      </c>
      <c r="K7833">
        <v>3.4</v>
      </c>
      <c r="L7833">
        <v>13.6</v>
      </c>
      <c r="N7833">
        <v>16.5</v>
      </c>
      <c r="O7833">
        <v>10.8</v>
      </c>
      <c r="Q7833">
        <v>7.5</v>
      </c>
      <c r="R7833">
        <v>2.5</v>
      </c>
      <c r="S7833">
        <v>51.3</v>
      </c>
      <c r="T7833">
        <v>2.1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20">
        <v>43889</v>
      </c>
      <c r="B7834" t="s">
        <v>68</v>
      </c>
      <c r="C7834" s="20">
        <v>43984</v>
      </c>
      <c r="D7834">
        <v>126</v>
      </c>
      <c r="E7834">
        <v>16.8</v>
      </c>
      <c r="F7834">
        <v>21.9</v>
      </c>
      <c r="H7834">
        <v>12.5</v>
      </c>
      <c r="I7834">
        <v>4.5</v>
      </c>
      <c r="J7834">
        <v>30.5</v>
      </c>
      <c r="K7834">
        <v>2.2999999999999998</v>
      </c>
      <c r="L7834">
        <v>11.5</v>
      </c>
      <c r="N7834">
        <v>12.8</v>
      </c>
      <c r="O7834">
        <v>20.5</v>
      </c>
      <c r="Q7834">
        <v>7.2</v>
      </c>
      <c r="R7834">
        <v>2.2000000000000002</v>
      </c>
      <c r="S7834">
        <v>48.6</v>
      </c>
      <c r="T7834">
        <v>1.7</v>
      </c>
      <c r="U7834">
        <v>6</v>
      </c>
      <c r="W7834">
        <v>28</v>
      </c>
      <c r="X7834">
        <v>36</v>
      </c>
      <c r="Y7834">
        <v>0</v>
      </c>
      <c r="Z7834">
        <v>7</v>
      </c>
      <c r="AA7834">
        <v>0</v>
      </c>
      <c r="AB7834">
        <v>50</v>
      </c>
      <c r="AC7834">
        <v>0</v>
      </c>
      <c r="AD7834">
        <v>5</v>
      </c>
      <c r="AE7834">
        <v>0</v>
      </c>
    </row>
    <row r="7835" spans="1:31">
      <c r="A7835" s="20">
        <v>43889</v>
      </c>
      <c r="B7835" t="s">
        <v>69</v>
      </c>
      <c r="C7835" s="20">
        <v>43984</v>
      </c>
      <c r="D7835">
        <v>34</v>
      </c>
      <c r="E7835">
        <v>16.7</v>
      </c>
      <c r="F7835">
        <v>15.4</v>
      </c>
      <c r="H7835">
        <v>11.1</v>
      </c>
      <c r="I7835">
        <v>4.7</v>
      </c>
      <c r="J7835">
        <v>36.799999999999997</v>
      </c>
      <c r="K7835">
        <v>3</v>
      </c>
      <c r="L7835">
        <v>12.1</v>
      </c>
      <c r="N7835">
        <v>10.6</v>
      </c>
      <c r="O7835">
        <v>7.9</v>
      </c>
      <c r="Q7835">
        <v>4.5999999999999996</v>
      </c>
      <c r="R7835">
        <v>1.7</v>
      </c>
      <c r="S7835">
        <v>67.5</v>
      </c>
      <c r="T7835">
        <v>1.5</v>
      </c>
      <c r="U7835">
        <v>5.5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2</v>
      </c>
      <c r="AE7835">
        <v>0</v>
      </c>
    </row>
    <row r="7836" spans="1:31">
      <c r="A7836" s="20">
        <v>43889</v>
      </c>
      <c r="B7836" t="s">
        <v>70</v>
      </c>
      <c r="C7836" s="20">
        <v>43984</v>
      </c>
      <c r="D7836">
        <v>16</v>
      </c>
      <c r="E7836">
        <v>15.6</v>
      </c>
      <c r="F7836">
        <v>14.6</v>
      </c>
      <c r="H7836">
        <v>15.5</v>
      </c>
      <c r="I7836">
        <v>7.6</v>
      </c>
      <c r="J7836">
        <v>32.700000000000003</v>
      </c>
      <c r="K7836">
        <v>1.1000000000000001</v>
      </c>
      <c r="L7836">
        <v>12.9</v>
      </c>
      <c r="N7836">
        <v>10.8</v>
      </c>
      <c r="O7836">
        <v>9.1</v>
      </c>
      <c r="Q7836">
        <v>9.9</v>
      </c>
      <c r="R7836">
        <v>3.6</v>
      </c>
      <c r="S7836">
        <v>57</v>
      </c>
      <c r="T7836">
        <v>1.4</v>
      </c>
      <c r="U7836">
        <v>7.2</v>
      </c>
      <c r="W7836">
        <v>3</v>
      </c>
      <c r="X7836">
        <v>1</v>
      </c>
      <c r="Y7836">
        <v>0</v>
      </c>
      <c r="Z7836">
        <v>3</v>
      </c>
      <c r="AA7836">
        <v>0</v>
      </c>
      <c r="AB7836">
        <v>7</v>
      </c>
      <c r="AC7836">
        <v>0</v>
      </c>
      <c r="AD7836">
        <v>1</v>
      </c>
      <c r="AE7836">
        <v>0</v>
      </c>
    </row>
    <row r="7837" spans="1:31">
      <c r="A7837" s="20">
        <v>43889</v>
      </c>
      <c r="B7837" t="s">
        <v>71</v>
      </c>
      <c r="C7837" s="20">
        <v>43988</v>
      </c>
      <c r="D7837">
        <v>7</v>
      </c>
      <c r="E7837">
        <v>22.7</v>
      </c>
      <c r="F7837">
        <v>15.6</v>
      </c>
      <c r="H7837">
        <v>11.1</v>
      </c>
      <c r="I7837">
        <v>5.0999999999999996</v>
      </c>
      <c r="J7837">
        <v>29.9</v>
      </c>
      <c r="K7837">
        <v>2.2999999999999998</v>
      </c>
      <c r="L7837">
        <v>13.4</v>
      </c>
      <c r="N7837">
        <v>24.5</v>
      </c>
      <c r="O7837">
        <v>10.3</v>
      </c>
      <c r="Q7837">
        <v>6.1</v>
      </c>
      <c r="R7837">
        <v>2.5</v>
      </c>
      <c r="S7837">
        <v>45.9</v>
      </c>
      <c r="T7837">
        <v>1.8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20">
        <v>43889</v>
      </c>
      <c r="B7838" t="s">
        <v>73</v>
      </c>
      <c r="C7838" s="20">
        <v>44013</v>
      </c>
      <c r="D7838">
        <v>3979</v>
      </c>
      <c r="E7838">
        <v>20</v>
      </c>
      <c r="F7838">
        <v>18.100000000000001</v>
      </c>
      <c r="H7838">
        <v>12</v>
      </c>
      <c r="I7838">
        <v>6.7</v>
      </c>
      <c r="J7838">
        <v>28.8</v>
      </c>
      <c r="K7838">
        <v>2.4</v>
      </c>
      <c r="L7838">
        <v>12</v>
      </c>
      <c r="N7838">
        <v>19.5</v>
      </c>
      <c r="O7838">
        <v>13.3</v>
      </c>
      <c r="Q7838">
        <v>4.7</v>
      </c>
      <c r="R7838">
        <v>1.1000000000000001</v>
      </c>
      <c r="S7838">
        <v>56.6</v>
      </c>
      <c r="T7838">
        <v>0.3</v>
      </c>
      <c r="U7838">
        <v>4.4000000000000004</v>
      </c>
      <c r="W7838">
        <v>1023</v>
      </c>
      <c r="X7838">
        <v>880</v>
      </c>
      <c r="Y7838">
        <v>0</v>
      </c>
      <c r="Z7838">
        <v>227</v>
      </c>
      <c r="AA7838">
        <v>41</v>
      </c>
      <c r="AB7838">
        <v>1589</v>
      </c>
      <c r="AC7838">
        <v>11</v>
      </c>
      <c r="AD7838">
        <v>206</v>
      </c>
      <c r="AE783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17</v>
      </c>
      <c r="C2">
        <f ca="1">ROUND([1]Simulations!AXN5*100,1)</f>
        <v>34.4</v>
      </c>
      <c r="D2">
        <f ca="1">ROUND([1]Simulations!AXO5*100,1)</f>
        <v>100</v>
      </c>
      <c r="E2">
        <f ca="1">ROUND([1]Simulations!AXP5*100,1)</f>
        <v>61.2</v>
      </c>
      <c r="F2">
        <f ca="1">ROUND([1]Simulations!AXQ5*100,1)</f>
        <v>79.2</v>
      </c>
      <c r="G2">
        <f ca="1">ROUND([1]Simulations!AXR5*100,1)</f>
        <v>2.2000000000000002</v>
      </c>
      <c r="H2">
        <f ca="1">ROUND([1]Simulations!AXS5*100,1)</f>
        <v>88.6</v>
      </c>
      <c r="I2">
        <f ca="1">ROUND([1]Simulations!AXT5*100,1)</f>
        <v>60.2</v>
      </c>
    </row>
    <row r="3" spans="1:9">
      <c r="A3">
        <f>[1]Simulations!AXL6</f>
        <v>200</v>
      </c>
      <c r="B3">
        <f ca="1">ROUND([1]Simulations!AXM6*100,1)</f>
        <v>16.399999999999999</v>
      </c>
      <c r="C3">
        <f ca="1">ROUND([1]Simulations!AXN6*100,1)</f>
        <v>10.8</v>
      </c>
      <c r="D3">
        <f ca="1">ROUND([1]Simulations!AXO6*100,1)</f>
        <v>0</v>
      </c>
      <c r="E3">
        <f ca="1">ROUND([1]Simulations!AXP6*100,1)</f>
        <v>7.6</v>
      </c>
      <c r="F3">
        <f ca="1">ROUND([1]Simulations!AXQ6*100,1)</f>
        <v>6.2</v>
      </c>
      <c r="G3">
        <f ca="1">ROUND([1]Simulations!AXR6*100,1)</f>
        <v>4.9000000000000004</v>
      </c>
      <c r="H3">
        <f ca="1">ROUND([1]Simulations!AXS6*100,1)</f>
        <v>4.9000000000000004</v>
      </c>
      <c r="I3">
        <f ca="1">ROUND([1]Simulations!AXT6*100,1)</f>
        <v>8</v>
      </c>
    </row>
    <row r="4" spans="1:9">
      <c r="A4">
        <f>[1]Simulations!AXL7</f>
        <v>400</v>
      </c>
      <c r="B4">
        <f ca="1">ROUND([1]Simulations!AXM7*100,1)</f>
        <v>10.7</v>
      </c>
      <c r="C4">
        <f ca="1">ROUND([1]Simulations!AXN7*100,1)</f>
        <v>7.6</v>
      </c>
      <c r="D4">
        <f ca="1">ROUND([1]Simulations!AXO7*100,1)</f>
        <v>0</v>
      </c>
      <c r="E4">
        <f ca="1">ROUND([1]Simulations!AXP7*100,1)</f>
        <v>6.1</v>
      </c>
      <c r="F4">
        <f ca="1">ROUND([1]Simulations!AXQ7*100,1)</f>
        <v>4.5</v>
      </c>
      <c r="G4">
        <f ca="1">ROUND([1]Simulations!AXR7*100,1)</f>
        <v>5.8</v>
      </c>
      <c r="H4">
        <f ca="1">ROUND([1]Simulations!AXS7*100,1)</f>
        <v>3</v>
      </c>
      <c r="I4">
        <f ca="1">ROUND([1]Simulations!AXT7*100,1)</f>
        <v>6.2</v>
      </c>
    </row>
    <row r="5" spans="1:9">
      <c r="A5">
        <f>[1]Simulations!AXL8</f>
        <v>600</v>
      </c>
      <c r="B5">
        <f ca="1">ROUND([1]Simulations!AXM8*100,1)</f>
        <v>8.4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5.8</v>
      </c>
      <c r="F5">
        <f ca="1">ROUND([1]Simulations!AXQ8*100,1)</f>
        <v>3.9</v>
      </c>
      <c r="G5">
        <f ca="1">ROUND([1]Simulations!AXR8*100,1)</f>
        <v>6.1</v>
      </c>
      <c r="H5">
        <f ca="1">ROUND([1]Simulations!AXS8*100,1)</f>
        <v>1.8</v>
      </c>
      <c r="I5">
        <f ca="1">ROUND([1]Simulations!AXT8*100,1)</f>
        <v>6</v>
      </c>
    </row>
    <row r="6" spans="1:9">
      <c r="A6">
        <f>[1]Simulations!AXL9</f>
        <v>800</v>
      </c>
      <c r="B6">
        <f ca="1">ROUND([1]Simulations!AXM9*100,1)</f>
        <v>8.1999999999999993</v>
      </c>
      <c r="C6">
        <f ca="1">ROUND([1]Simulations!AXN9*100,1)</f>
        <v>7.7</v>
      </c>
      <c r="D6">
        <f ca="1">ROUND([1]Simulations!AXO9*100,1)</f>
        <v>0</v>
      </c>
      <c r="E6">
        <f ca="1">ROUND([1]Simulations!AXP9*100,1)</f>
        <v>5.5</v>
      </c>
      <c r="F6">
        <f ca="1">ROUND([1]Simulations!AXQ9*100,1)</f>
        <v>2.8</v>
      </c>
      <c r="G6">
        <f ca="1">ROUND([1]Simulations!AXR9*100,1)</f>
        <v>6.7</v>
      </c>
      <c r="H6">
        <f ca="1">ROUND([1]Simulations!AXS9*100,1)</f>
        <v>1</v>
      </c>
      <c r="I6">
        <f ca="1">ROUND([1]Simulations!AXT9*100,1)</f>
        <v>5.9</v>
      </c>
    </row>
    <row r="7" spans="1:9">
      <c r="A7">
        <f>[1]Simulations!AXL10</f>
        <v>1000</v>
      </c>
      <c r="B7">
        <f ca="1">ROUND([1]Simulations!AXM10*100,1)</f>
        <v>8.3000000000000007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5.2</v>
      </c>
      <c r="F7">
        <f ca="1">ROUND([1]Simulations!AXQ10*100,1)</f>
        <v>1.8</v>
      </c>
      <c r="G7">
        <f ca="1">ROUND([1]Simulations!AXR10*100,1)</f>
        <v>8</v>
      </c>
      <c r="H7">
        <f ca="1">ROUND([1]Simulations!AXS10*100,1)</f>
        <v>0.4</v>
      </c>
      <c r="I7">
        <f ca="1">ROUND([1]Simulations!AXT10*100,1)</f>
        <v>5.2</v>
      </c>
    </row>
    <row r="8" spans="1:9">
      <c r="A8">
        <f>[1]Simulations!AXL11</f>
        <v>1200</v>
      </c>
      <c r="B8">
        <f ca="1">ROUND([1]Simulations!AXM11*100,1)</f>
        <v>9.1</v>
      </c>
      <c r="C8">
        <f ca="1">ROUND([1]Simulations!AXN11*100,1)</f>
        <v>8.6</v>
      </c>
      <c r="D8">
        <f ca="1">ROUND([1]Simulations!AXO11*100,1)</f>
        <v>0</v>
      </c>
      <c r="E8">
        <f ca="1">ROUND([1]Simulations!AXP11*100,1)</f>
        <v>4.0999999999999996</v>
      </c>
      <c r="F8">
        <f ca="1">ROUND([1]Simulations!AXQ11*100,1)</f>
        <v>0.9</v>
      </c>
      <c r="G8">
        <f ca="1">ROUND([1]Simulations!AXR11*100,1)</f>
        <v>9.6999999999999993</v>
      </c>
      <c r="H8">
        <f ca="1">ROUND([1]Simulations!AXS11*100,1)</f>
        <v>0.2</v>
      </c>
      <c r="I8">
        <f ca="1">ROUND([1]Simulations!AXT11*100,1)</f>
        <v>3.9</v>
      </c>
    </row>
    <row r="9" spans="1:9">
      <c r="A9">
        <f>[1]Simulations!AXL12</f>
        <v>1400</v>
      </c>
      <c r="B9">
        <f ca="1">ROUND([1]Simulations!AXM12*100,1)</f>
        <v>8.6</v>
      </c>
      <c r="C9">
        <f ca="1">ROUND([1]Simulations!AXN12*100,1)</f>
        <v>6.3</v>
      </c>
      <c r="D9">
        <f ca="1">ROUND([1]Simulations!AXO12*100,1)</f>
        <v>0</v>
      </c>
      <c r="E9">
        <f ca="1">ROUND([1]Simulations!AXP12*100,1)</f>
        <v>2.6</v>
      </c>
      <c r="F9">
        <f ca="1">ROUND([1]Simulations!AXQ12*100,1)</f>
        <v>0.5</v>
      </c>
      <c r="G9">
        <f ca="1">ROUND([1]Simulations!AXR12*100,1)</f>
        <v>11.4</v>
      </c>
      <c r="H9">
        <f ca="1">ROUND([1]Simulations!AXS12*100,1)</f>
        <v>0.1</v>
      </c>
      <c r="I9">
        <f ca="1">ROUND([1]Simulations!AXT12*100,1)</f>
        <v>2.7</v>
      </c>
    </row>
    <row r="10" spans="1:9">
      <c r="A10">
        <f>[1]Simulations!AXL13</f>
        <v>1600</v>
      </c>
      <c r="B10">
        <f ca="1">ROUND([1]Simulations!AXM13*100,1)</f>
        <v>5.9</v>
      </c>
      <c r="C10">
        <f ca="1">ROUND([1]Simulations!AXN13*100,1)</f>
        <v>4.9000000000000004</v>
      </c>
      <c r="D10">
        <f ca="1">ROUND([1]Simulations!AXO13*100,1)</f>
        <v>0</v>
      </c>
      <c r="E10">
        <f ca="1">ROUND([1]Simulations!AXP13*100,1)</f>
        <v>1.3</v>
      </c>
      <c r="F10">
        <f ca="1">ROUND([1]Simulations!AXQ13*100,1)</f>
        <v>0.2</v>
      </c>
      <c r="G10">
        <f ca="1">ROUND([1]Simulations!AXR13*100,1)</f>
        <v>12.3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3.7</v>
      </c>
      <c r="C11">
        <f ca="1">ROUND([1]Simulations!AXN14*100,1)</f>
        <v>2.4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10.6</v>
      </c>
      <c r="H11">
        <f ca="1">ROUND([1]Simulations!AXS14*100,1)</f>
        <v>0</v>
      </c>
      <c r="I11">
        <f ca="1">ROUND([1]Simulations!AXT14*100,1)</f>
        <v>0.6</v>
      </c>
    </row>
    <row r="12" spans="1:9">
      <c r="A12">
        <f>[1]Simulations!AXL15</f>
        <v>2000</v>
      </c>
      <c r="B12">
        <f ca="1">ROUND([1]Simulations!AXM15*100,1)</f>
        <v>1.8</v>
      </c>
      <c r="C12">
        <f ca="1">ROUND([1]Simulations!AXN15*100,1)</f>
        <v>1.1000000000000001</v>
      </c>
      <c r="D12">
        <f ca="1">ROUND([1]Simulations!AXO15*100,1)</f>
        <v>0</v>
      </c>
      <c r="E12">
        <f ca="1">ROUND([1]Simulations!AXP15*100,1)</f>
        <v>0.2</v>
      </c>
      <c r="F12">
        <f ca="1">ROUND([1]Simulations!AXQ15*100,1)</f>
        <v>0</v>
      </c>
      <c r="G12">
        <f ca="1">ROUND([1]Simulations!AXR15*100,1)</f>
        <v>8.5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1.1000000000000001</v>
      </c>
      <c r="C13">
        <f ca="1">ROUND([1]Simulations!AXN16*100,1)</f>
        <v>0.4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5.0999999999999996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3.7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0.1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2.4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1.4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0.8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19</v>
      </c>
      <c r="C2" s="24">
        <f>[1]Simulations!E60</f>
        <v>1023</v>
      </c>
      <c r="D2" s="3">
        <f>ROUND([1]Simulations!N60*100,1)</f>
        <v>20</v>
      </c>
      <c r="E2" s="5"/>
    </row>
    <row r="3" spans="1:10">
      <c r="A3" t="s">
        <v>2</v>
      </c>
      <c r="B3" s="5">
        <f ca="1">ROUND([1]Simulations!P123*100,1)</f>
        <v>14.4</v>
      </c>
      <c r="C3" s="24">
        <f>[1]Simulations!F60</f>
        <v>880</v>
      </c>
      <c r="D3" s="3">
        <f>ROUND([1]Simulations!O60*100,1)</f>
        <v>18.100000000000001</v>
      </c>
      <c r="E3" s="5"/>
    </row>
    <row r="4" spans="1:10">
      <c r="A4" t="s">
        <v>4</v>
      </c>
      <c r="B4" s="5">
        <f ca="1">ROUND([1]Simulations!R123*100,1)</f>
        <v>4.9000000000000004</v>
      </c>
      <c r="C4" s="24">
        <f>[1]Simulations!H60</f>
        <v>227</v>
      </c>
      <c r="D4" s="3">
        <f>ROUND([1]Simulations!Q60*100,1)</f>
        <v>12</v>
      </c>
      <c r="E4" s="5"/>
    </row>
    <row r="5" spans="1:10">
      <c r="A5" t="s">
        <v>5</v>
      </c>
      <c r="B5" s="5">
        <f ca="1">ROUND([1]Simulations!S123*100,1)</f>
        <v>1.2</v>
      </c>
      <c r="C5" s="24">
        <f>[1]Simulations!I60</f>
        <v>41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55.5</v>
      </c>
      <c r="C6" s="24">
        <f>[1]Simulations!J60</f>
        <v>1589</v>
      </c>
      <c r="D6" s="3">
        <f>ROUND([1]Simulations!S60*100,1)</f>
        <v>28.8</v>
      </c>
      <c r="E6" s="5"/>
    </row>
    <row r="7" spans="1:10">
      <c r="A7" t="s">
        <v>7</v>
      </c>
      <c r="B7" s="5">
        <f ca="1">ROUND([1]Simulations!U123*100,1)</f>
        <v>0.3</v>
      </c>
      <c r="C7" s="24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4.7</v>
      </c>
      <c r="C8" s="24">
        <f>[1]Simulations!L60</f>
        <v>206</v>
      </c>
      <c r="D8" s="3">
        <f>ROUND([1]Simulations!U60*100,1)</f>
        <v>12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33.6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22.8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15.6</v>
      </c>
      <c r="D6" s="8">
        <f>INDEX([1]Sheet2!$B$2:$J$59,MATCH(A6,[1]Sheet2!$A$2:$A63,0),MATCH(B6,[1]Sheet2!$B$1:$J$1,0))</f>
        <v>87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12.2</v>
      </c>
      <c r="D7" s="8">
        <f>INDEX([1]Sheet2!$B$2:$J$59,MATCH(A7,[1]Sheet2!$A$2:$A64,0),MATCH(B7,[1]Sheet2!$B$1:$J$1,0))</f>
        <v>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16.899999999999999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28.7</v>
      </c>
      <c r="D10" s="8">
        <f>INDEX([1]Sheet2!$B$2:$J$59,MATCH(A10,[1]Sheet2!$A$2:$A67,0),MATCH(B10,[1]Sheet2!$B$1:$J$1,0))</f>
        <v>84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16.5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19.7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35</v>
      </c>
      <c r="D19" s="8">
        <f>INDEX([1]Sheet2!$B$2:$J$59,MATCH(A19,[1]Sheet2!$A$2:$A76,0),MATCH(B19,[1]Sheet2!$B$1:$J$1,0))</f>
        <v>24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36.799999999999997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18.5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</v>
      </c>
      <c r="D33" s="8">
        <f>INDEX([1]Sheet2!$B$2:$J$59,MATCH(A33,[1]Sheet2!$A$2:$A90,0),MATCH(B33,[1]Sheet2!$B$1:$J$1,0))</f>
        <v>66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15.9</v>
      </c>
      <c r="D35" s="8">
        <f>INDEX([1]Sheet2!$B$2:$J$59,MATCH(A35,[1]Sheet2!$A$2:$A92,0),MATCH(B35,[1]Sheet2!$B$1:$J$1,0))</f>
        <v>3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19.7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20.399999999999999</v>
      </c>
      <c r="D39" s="8">
        <f>INDEX([1]Sheet2!$B$2:$J$59,MATCH(A39,[1]Sheet2!$A$2:$A96,0),MATCH(B39,[1]Sheet2!$B$1:$J$1,0))</f>
        <v>51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15.5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38.6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30.2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21.4</v>
      </c>
      <c r="D44" s="8">
        <f>INDEX([1]Sheet2!$B$2:$J$59,MATCH(A44,[1]Sheet2!$A$2:$A101,0),MATCH(B44,[1]Sheet2!$B$1:$J$1,0))</f>
        <v>65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10.199999999999999</v>
      </c>
      <c r="D45" s="8">
        <f>INDEX([1]Sheet2!$B$2:$J$59,MATCH(A45,[1]Sheet2!$A$2:$A102,0),MATCH(B45,[1]Sheet2!$B$1:$J$1,0))</f>
        <v>0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20.5</v>
      </c>
      <c r="D47" s="8">
        <f>INDEX([1]Sheet2!$B$2:$J$59,MATCH(A47,[1]Sheet2!$A$2:$A104,0),MATCH(B47,[1]Sheet2!$B$1:$J$1,0))</f>
        <v>27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20.6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14.7</v>
      </c>
      <c r="D55" s="8">
        <f>INDEX([1]Sheet2!$B$2:$J$59,MATCH(A55,[1]Sheet2!$A$2:$A112,0),MATCH(B55,[1]Sheet2!$B$1:$J$1,0))</f>
        <v>6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24.6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15.1</v>
      </c>
      <c r="D57" s="8">
        <f>INDEX([1]Sheet2!$B$2:$J$59,MATCH(A57,[1]Sheet2!$A$2:$A114,0),MATCH(B57,[1]Sheet2!$B$1:$J$1,0))</f>
        <v>85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25.9</v>
      </c>
      <c r="D61" s="8">
        <f>INDEX([1]Sheet2!$B$2:$J$59,MATCH(A61,[1]Sheet2!$A$2:$A118,0),MATCH(B61,[1]Sheet2!$B$1:$J$1,0))</f>
        <v>76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15.2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</v>
      </c>
      <c r="D65" s="8">
        <f>INDEX([1]Sheet2!$B$2:$J$59,MATCH(A65,[1]Sheet2!$A$2:$A122,0),MATCH(B65,[1]Sheet2!$B$1:$J$1,0))</f>
        <v>36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7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15.8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21.9</v>
      </c>
      <c r="D82" s="8">
        <f>INDEX([1]Sheet2!$B$2:$J$59,MATCH(A82,[1]Sheet2!$A$2:$A139,0),MATCH(B82,[1]Sheet2!$B$1:$J$1,0))</f>
        <v>36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15.4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22.5</v>
      </c>
      <c r="D85" s="8">
        <f>INDEX([1]Sheet2!$B$2:$J$59,MATCH(A85,[1]Sheet2!$A$2:$A142,0),MATCH(B85,[1]Sheet2!$B$1:$J$1,0))</f>
        <v>34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14.7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17.399999999999999</v>
      </c>
      <c r="D87" s="8">
        <f>INDEX([1]Sheet2!$B$2:$J$59,MATCH(A87,[1]Sheet2!$A$2:$A144,0),MATCH(B87,[1]Sheet2!$B$1:$J$1,0))</f>
        <v>32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18.2</v>
      </c>
      <c r="D90" s="8">
        <f>INDEX([1]Sheet2!$B$2:$J$59,MATCH(A90,[1]Sheet2!$A$2:$A147,0),MATCH(B90,[1]Sheet2!$B$1:$J$1,0))</f>
        <v>45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55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9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11.8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22.1</v>
      </c>
      <c r="D98" s="8">
        <f>INDEX([1]Sheet2!$B$2:$J$59,MATCH(A98,[1]Sheet2!$A$2:$A155,0),MATCH(B98,[1]Sheet2!$B$1:$J$1,0))</f>
        <v>30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19.8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23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12.5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13.4</v>
      </c>
      <c r="D160" s="8">
        <f>INDEX([1]Sheet2!$B$2:$J$59,MATCH(A160,[1]Sheet2!$A$2:$A217,0),MATCH(B160,[1]Sheet2!$B$1:$J$1,0))</f>
        <v>5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15.7</v>
      </c>
      <c r="D175" s="8">
        <f>INDEX([1]Sheet2!$B$2:$J$59,MATCH(A175,[1]Sheet2!$A$2:$A232,0),MATCH(B175,[1]Sheet2!$B$1:$J$1,0))</f>
        <v>20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1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10.7</v>
      </c>
      <c r="D179" s="8">
        <f>INDEX([1]Sheet2!$B$2:$J$59,MATCH(A179,[1]Sheet2!$A$2:$A236,0),MATCH(B179,[1]Sheet2!$B$1:$J$1,0))</f>
        <v>2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10.5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8.1999999999999993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10.6</v>
      </c>
      <c r="D197" s="8">
        <f>INDEX([1]Sheet2!$B$2:$J$59,MATCH(A197,[1]Sheet2!$A$2:$A254,0),MATCH(B197,[1]Sheet2!$B$1:$J$1,0))</f>
        <v>5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14.2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24.5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16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13.9</v>
      </c>
      <c r="D363" s="8">
        <f>INDEX([1]Sheet2!$B$2:$J$59,MATCH(A363,[1]Sheet2!$A$2:$A420,0),MATCH(B363,[1]Sheet2!$B$1:$J$1,0))</f>
        <v>32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17.3</v>
      </c>
      <c r="D364" s="8">
        <f>INDEX([1]Sheet2!$B$2:$J$59,MATCH(A364,[1]Sheet2!$A$2:$A421,0),MATCH(B364,[1]Sheet2!$B$1:$J$1,0))</f>
        <v>17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9.1999999999999993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6.7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9.1999999999999993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11.4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13.9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11.9</v>
      </c>
      <c r="D378" s="8">
        <f>INDEX([1]Sheet2!$B$2:$J$59,MATCH(A378,[1]Sheet2!$A$2:$A435,0),MATCH(B378,[1]Sheet2!$B$1:$J$1,0))</f>
        <v>4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8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11.5</v>
      </c>
      <c r="D388" s="8">
        <f>INDEX([1]Sheet2!$B$2:$J$59,MATCH(A388,[1]Sheet2!$A$2:$A445,0),MATCH(B388,[1]Sheet2!$B$1:$J$1,0))</f>
        <v>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7.9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10.8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10.4</v>
      </c>
      <c r="D404" s="8">
        <f>INDEX([1]Sheet2!$B$2:$J$59,MATCH(A404,[1]Sheet2!$A$2:$A461,0),MATCH(B404,[1]Sheet2!$B$1:$J$1,0))</f>
        <v>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11.8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42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26</v>
      </c>
      <c r="F5" s="18">
        <f ca="1">'[1]Delegate Counter'!BP5</f>
        <v>7</v>
      </c>
      <c r="G5" s="18">
        <f ca="1">'[1]Delegate Counter'!BQ5</f>
        <v>62</v>
      </c>
      <c r="H5" s="18">
        <f ca="1">'[1]Delegate Counter'!BR5</f>
        <v>11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338</v>
      </c>
      <c r="C6" s="18">
        <f ca="1">'[1]Delegate Counter'!BM6</f>
        <v>287</v>
      </c>
      <c r="D6" s="18">
        <f ca="1">'[1]Delegate Counter'!BN6</f>
        <v>0</v>
      </c>
      <c r="E6" s="18">
        <f ca="1">'[1]Delegate Counter'!BO6</f>
        <v>96</v>
      </c>
      <c r="F6" s="18">
        <f ca="1">'[1]Delegate Counter'!BP6</f>
        <v>41</v>
      </c>
      <c r="G6" s="18">
        <f ca="1">'[1]Delegate Counter'!BQ6</f>
        <v>627</v>
      </c>
      <c r="H6" s="18">
        <f ca="1">'[1]Delegate Counter'!BR6</f>
        <v>11</v>
      </c>
      <c r="I6" s="18">
        <f ca="1">'[1]Delegate Counter'!BS6</f>
        <v>115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422</v>
      </c>
      <c r="C7" s="18">
        <f ca="1">'[1]Delegate Counter'!BM7</f>
        <v>376</v>
      </c>
      <c r="D7" s="18">
        <f ca="1">'[1]Delegate Counter'!BN7</f>
        <v>0</v>
      </c>
      <c r="E7" s="18">
        <f ca="1">'[1]Delegate Counter'!BO7</f>
        <v>115</v>
      </c>
      <c r="F7" s="18">
        <f ca="1">'[1]Delegate Counter'!BP7</f>
        <v>41</v>
      </c>
      <c r="G7" s="18">
        <f ca="1">'[1]Delegate Counter'!BQ7</f>
        <v>769</v>
      </c>
      <c r="H7" s="18">
        <f ca="1">'[1]Delegate Counter'!BR7</f>
        <v>11</v>
      </c>
      <c r="I7" s="18">
        <f ca="1">'[1]Delegate Counter'!BS7</f>
        <v>131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424</v>
      </c>
      <c r="C8" s="18">
        <f ca="1">'[1]Delegate Counter'!BM8</f>
        <v>377</v>
      </c>
      <c r="D8" s="18">
        <f ca="1">'[1]Delegate Counter'!BN8</f>
        <v>0</v>
      </c>
      <c r="E8" s="18">
        <f ca="1">'[1]Delegate Counter'!BO8</f>
        <v>115</v>
      </c>
      <c r="F8" s="18">
        <f ca="1">'[1]Delegate Counter'!BP8</f>
        <v>41</v>
      </c>
      <c r="G8" s="18">
        <f ca="1">'[1]Delegate Counter'!BQ8</f>
        <v>772</v>
      </c>
      <c r="H8" s="18">
        <f ca="1">'[1]Delegate Counter'!BR8</f>
        <v>11</v>
      </c>
      <c r="I8" s="18">
        <f ca="1">'[1]Delegate Counter'!BS8</f>
        <v>131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606</v>
      </c>
      <c r="C9" s="18">
        <f ca="1">'[1]Delegate Counter'!BM9</f>
        <v>527</v>
      </c>
      <c r="D9" s="18">
        <f ca="1">'[1]Delegate Counter'!BN9</f>
        <v>0</v>
      </c>
      <c r="E9" s="18">
        <f ca="1">'[1]Delegate Counter'!BO9</f>
        <v>142</v>
      </c>
      <c r="F9" s="18">
        <f ca="1">'[1]Delegate Counter'!BP9</f>
        <v>41</v>
      </c>
      <c r="G9" s="18">
        <f ca="1">'[1]Delegate Counter'!BQ9</f>
        <v>981</v>
      </c>
      <c r="H9" s="18">
        <f ca="1">'[1]Delegate Counter'!BR9</f>
        <v>11</v>
      </c>
      <c r="I9" s="18">
        <f ca="1">'[1]Delegate Counter'!BS9</f>
        <v>139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648</v>
      </c>
      <c r="C10" s="18">
        <f ca="1">'[1]Delegate Counter'!BM10</f>
        <v>557</v>
      </c>
      <c r="D10" s="18">
        <f ca="1">'[1]Delegate Counter'!BN10</f>
        <v>0</v>
      </c>
      <c r="E10" s="18">
        <f ca="1">'[1]Delegate Counter'!BO10</f>
        <v>142</v>
      </c>
      <c r="F10" s="18">
        <f ca="1">'[1]Delegate Counter'!BP10</f>
        <v>41</v>
      </c>
      <c r="G10" s="18">
        <f ca="1">'[1]Delegate Counter'!BQ10</f>
        <v>1014</v>
      </c>
      <c r="H10" s="18">
        <f ca="1">'[1]Delegate Counter'!BR10</f>
        <v>11</v>
      </c>
      <c r="I10" s="18">
        <f ca="1">'[1]Delegate Counter'!BS10</f>
        <v>139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668</v>
      </c>
      <c r="C11" s="18">
        <f ca="1">'[1]Delegate Counter'!BM11</f>
        <v>562</v>
      </c>
      <c r="D11" s="18">
        <f ca="1">'[1]Delegate Counter'!BN11</f>
        <v>0</v>
      </c>
      <c r="E11" s="18">
        <f ca="1">'[1]Delegate Counter'!BO11</f>
        <v>143</v>
      </c>
      <c r="F11" s="18">
        <f ca="1">'[1]Delegate Counter'!BP11</f>
        <v>41</v>
      </c>
      <c r="G11" s="18">
        <f ca="1">'[1]Delegate Counter'!BQ11</f>
        <v>1036</v>
      </c>
      <c r="H11" s="18">
        <f ca="1">'[1]Delegate Counter'!BR11</f>
        <v>11</v>
      </c>
      <c r="I11" s="18">
        <f ca="1">'[1]Delegate Counter'!BS11</f>
        <v>142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710</v>
      </c>
      <c r="C12" s="18">
        <f ca="1">'[1]Delegate Counter'!BM12</f>
        <v>582</v>
      </c>
      <c r="D12" s="18">
        <f ca="1">'[1]Delegate Counter'!BN12</f>
        <v>0</v>
      </c>
      <c r="E12" s="18">
        <f ca="1">'[1]Delegate Counter'!BO12</f>
        <v>143</v>
      </c>
      <c r="F12" s="18">
        <f ca="1">'[1]Delegate Counter'!BP12</f>
        <v>41</v>
      </c>
      <c r="G12" s="18">
        <f ca="1">'[1]Delegate Counter'!BQ12</f>
        <v>1078</v>
      </c>
      <c r="H12" s="18">
        <f ca="1">'[1]Delegate Counter'!BR12</f>
        <v>11</v>
      </c>
      <c r="I12" s="18">
        <f ca="1">'[1]Delegate Counter'!BS12</f>
        <v>144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716</v>
      </c>
      <c r="C13" s="18">
        <f ca="1">'[1]Delegate Counter'!BM13</f>
        <v>605</v>
      </c>
      <c r="D13" s="18">
        <f ca="1">'[1]Delegate Counter'!BN13</f>
        <v>0</v>
      </c>
      <c r="E13" s="18">
        <f ca="1">'[1]Delegate Counter'!BO13</f>
        <v>150</v>
      </c>
      <c r="F13" s="18">
        <f ca="1">'[1]Delegate Counter'!BP13</f>
        <v>41</v>
      </c>
      <c r="G13" s="18">
        <f ca="1">'[1]Delegate Counter'!BQ13</f>
        <v>1123</v>
      </c>
      <c r="H13" s="18">
        <f ca="1">'[1]Delegate Counter'!BR13</f>
        <v>11</v>
      </c>
      <c r="I13" s="18">
        <f ca="1">'[1]Delegate Counter'!BS13</f>
        <v>147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889</v>
      </c>
      <c r="C14" s="18">
        <f ca="1">'[1]Delegate Counter'!BM14</f>
        <v>784</v>
      </c>
      <c r="D14" s="18">
        <f ca="1">'[1]Delegate Counter'!BN14</f>
        <v>0</v>
      </c>
      <c r="E14" s="18">
        <f ca="1">'[1]Delegate Counter'!BO14</f>
        <v>178</v>
      </c>
      <c r="F14" s="18">
        <f ca="1">'[1]Delegate Counter'!BP14</f>
        <v>41</v>
      </c>
      <c r="G14" s="18">
        <f ca="1">'[1]Delegate Counter'!BQ14</f>
        <v>1369</v>
      </c>
      <c r="H14" s="18">
        <f ca="1">'[1]Delegate Counter'!BR14</f>
        <v>11</v>
      </c>
      <c r="I14" s="18">
        <f ca="1">'[1]Delegate Counter'!BS14</f>
        <v>183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899</v>
      </c>
      <c r="C15" s="18">
        <f ca="1">'[1]Delegate Counter'!BM15</f>
        <v>789</v>
      </c>
      <c r="D15" s="18">
        <f ca="1">'[1]Delegate Counter'!BN15</f>
        <v>0</v>
      </c>
      <c r="E15" s="18">
        <f ca="1">'[1]Delegate Counter'!BO15</f>
        <v>186</v>
      </c>
      <c r="F15" s="18">
        <f ca="1">'[1]Delegate Counter'!BP15</f>
        <v>41</v>
      </c>
      <c r="G15" s="18">
        <f ca="1">'[1]Delegate Counter'!BQ15</f>
        <v>1390</v>
      </c>
      <c r="H15" s="18">
        <f ca="1">'[1]Delegate Counter'!BR15</f>
        <v>11</v>
      </c>
      <c r="I15" s="18">
        <f ca="1">'[1]Delegate Counter'!BS15</f>
        <v>185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917</v>
      </c>
      <c r="C16" s="18">
        <f ca="1">'[1]Delegate Counter'!BM16</f>
        <v>796</v>
      </c>
      <c r="D16" s="18">
        <f ca="1">'[1]Delegate Counter'!BN16</f>
        <v>0</v>
      </c>
      <c r="E16" s="18">
        <f ca="1">'[1]Delegate Counter'!BO16</f>
        <v>208</v>
      </c>
      <c r="F16" s="18">
        <f ca="1">'[1]Delegate Counter'!BP16</f>
        <v>41</v>
      </c>
      <c r="G16" s="18">
        <f ca="1">'[1]Delegate Counter'!BQ16</f>
        <v>1421</v>
      </c>
      <c r="H16" s="18">
        <f ca="1">'[1]Delegate Counter'!BR16</f>
        <v>11</v>
      </c>
      <c r="I16" s="18">
        <f ca="1">'[1]Delegate Counter'!BS16</f>
        <v>189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933</v>
      </c>
      <c r="C17" s="18">
        <f ca="1">'[1]Delegate Counter'!BM17</f>
        <v>805</v>
      </c>
      <c r="D17" s="18">
        <f ca="1">'[1]Delegate Counter'!BN17</f>
        <v>0</v>
      </c>
      <c r="E17" s="18">
        <f ca="1">'[1]Delegate Counter'!BO17</f>
        <v>214</v>
      </c>
      <c r="F17" s="18">
        <f ca="1">'[1]Delegate Counter'!BP17</f>
        <v>41</v>
      </c>
      <c r="G17" s="18">
        <f ca="1">'[1]Delegate Counter'!BQ17</f>
        <v>1445</v>
      </c>
      <c r="H17" s="18">
        <f ca="1">'[1]Delegate Counter'!BR17</f>
        <v>11</v>
      </c>
      <c r="I17" s="18">
        <f ca="1">'[1]Delegate Counter'!BS17</f>
        <v>191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968</v>
      </c>
      <c r="C18" s="18">
        <f ca="1">'[1]Delegate Counter'!BM18</f>
        <v>824</v>
      </c>
      <c r="D18" s="18">
        <f ca="1">'[1]Delegate Counter'!BN18</f>
        <v>0</v>
      </c>
      <c r="E18" s="18">
        <f ca="1">'[1]Delegate Counter'!BO18</f>
        <v>216</v>
      </c>
      <c r="F18" s="18">
        <f ca="1">'[1]Delegate Counter'!BP18</f>
        <v>41</v>
      </c>
      <c r="G18" s="18">
        <f ca="1">'[1]Delegate Counter'!BQ18</f>
        <v>1497</v>
      </c>
      <c r="H18" s="18">
        <f ca="1">'[1]Delegate Counter'!BR18</f>
        <v>11</v>
      </c>
      <c r="I18" s="18">
        <f ca="1">'[1]Delegate Counter'!BS18</f>
        <v>198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1021</v>
      </c>
      <c r="C19" s="18">
        <f ca="1">'[1]Delegate Counter'!BM19</f>
        <v>878</v>
      </c>
      <c r="D19" s="18">
        <f ca="1">'[1]Delegate Counter'!BN19</f>
        <v>0</v>
      </c>
      <c r="E19" s="18">
        <f ca="1">'[1]Delegate Counter'!BO19</f>
        <v>227</v>
      </c>
      <c r="F19" s="18">
        <f ca="1">'[1]Delegate Counter'!BP19</f>
        <v>41</v>
      </c>
      <c r="G19" s="18">
        <f ca="1">'[1]Delegate Counter'!BQ19</f>
        <v>1586</v>
      </c>
      <c r="H19" s="18">
        <f ca="1">'[1]Delegate Counter'!BR19</f>
        <v>11</v>
      </c>
      <c r="I19" s="18">
        <f ca="1">'[1]Delegate Counter'!BS19</f>
        <v>206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1023</v>
      </c>
      <c r="C20" s="18">
        <f ca="1">'[1]Delegate Counter'!BM20</f>
        <v>880</v>
      </c>
      <c r="D20" s="18">
        <f ca="1">'[1]Delegate Counter'!BN20</f>
        <v>0</v>
      </c>
      <c r="E20" s="18">
        <f ca="1">'[1]Delegate Counter'!BO20</f>
        <v>227</v>
      </c>
      <c r="F20" s="18">
        <f ca="1">'[1]Delegate Counter'!BP20</f>
        <v>41</v>
      </c>
      <c r="G20" s="18">
        <f ca="1">'[1]Delegate Counter'!BQ20</f>
        <v>1589</v>
      </c>
      <c r="H20" s="18">
        <f ca="1">'[1]Delegate Counter'!BR20</f>
        <v>11</v>
      </c>
      <c r="I20" s="18">
        <f ca="1">'[1]Delegate Counter'!BS20</f>
        <v>206</v>
      </c>
      <c r="J20" s="18">
        <f ca="1">'[1]Delegate Counter'!BT20</f>
        <v>0</v>
      </c>
    </row>
    <row r="21" spans="1:19">
      <c r="A21" s="17">
        <v>44013</v>
      </c>
      <c r="B21" s="18">
        <f ca="1">B20</f>
        <v>1023</v>
      </c>
      <c r="C21" s="18">
        <f t="shared" ref="C21:J21" ca="1" si="0">C20</f>
        <v>880</v>
      </c>
      <c r="D21" s="18">
        <f t="shared" ca="1" si="0"/>
        <v>0</v>
      </c>
      <c r="E21" s="18">
        <f t="shared" ca="1" si="0"/>
        <v>227</v>
      </c>
      <c r="F21" s="18">
        <f t="shared" ca="1" si="0"/>
        <v>41</v>
      </c>
      <c r="G21" s="18">
        <f t="shared" ca="1" si="0"/>
        <v>1589</v>
      </c>
      <c r="H21" s="18">
        <f t="shared" ca="1" si="0"/>
        <v>11</v>
      </c>
      <c r="I21" s="18">
        <f t="shared" ca="1" si="0"/>
        <v>206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0.31481481481481483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62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0.4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296</v>
      </c>
      <c r="E9">
        <f t="shared" si="12"/>
        <v>287</v>
      </c>
      <c r="F9">
        <f t="shared" si="12"/>
        <v>0</v>
      </c>
      <c r="G9">
        <f t="shared" si="12"/>
        <v>70</v>
      </c>
      <c r="H9">
        <f t="shared" si="12"/>
        <v>34</v>
      </c>
      <c r="I9">
        <f t="shared" si="12"/>
        <v>565</v>
      </c>
      <c r="J9">
        <f t="shared" si="12"/>
        <v>0</v>
      </c>
      <c r="K9">
        <f t="shared" si="12"/>
        <v>107</v>
      </c>
      <c r="L9">
        <f t="shared" si="12"/>
        <v>0</v>
      </c>
      <c r="M9">
        <f t="shared" si="0"/>
        <v>0.21796759941089838</v>
      </c>
      <c r="N9">
        <f t="shared" si="1"/>
        <v>0.21134020618556701</v>
      </c>
      <c r="O9">
        <f t="shared" si="2"/>
        <v>0</v>
      </c>
      <c r="P9">
        <f t="shared" si="3"/>
        <v>5.1546391752577317E-2</v>
      </c>
      <c r="Q9">
        <f t="shared" si="4"/>
        <v>2.5036818851251842E-2</v>
      </c>
      <c r="R9">
        <f t="shared" si="5"/>
        <v>0.41605301914580267</v>
      </c>
      <c r="S9">
        <f t="shared" si="6"/>
        <v>0</v>
      </c>
      <c r="T9">
        <f t="shared" si="7"/>
        <v>7.8792341678939615E-2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87</v>
      </c>
      <c r="E13">
        <f>INDEX('[1]Delegate Counter'!AQ$3:AQ$59,MATCH(delegates!$B13,'[1]Delegate Counter'!$A$3:$A$59,0))</f>
        <v>85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192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32</v>
      </c>
      <c r="L13">
        <f>INDEX('[1]Delegate Counter'!AX$3:AX$59,MATCH(delegates!$B13,'[1]Delegate Counter'!$A$3:$A$59,0))</f>
        <v>0</v>
      </c>
      <c r="M13">
        <f t="shared" si="0"/>
        <v>0.20913461538461539</v>
      </c>
      <c r="N13">
        <f t="shared" si="1"/>
        <v>0.20432692307692307</v>
      </c>
      <c r="O13">
        <f t="shared" si="2"/>
        <v>0</v>
      </c>
      <c r="P13">
        <f t="shared" si="3"/>
        <v>4.807692307692308E-2</v>
      </c>
      <c r="Q13">
        <f t="shared" si="4"/>
        <v>0</v>
      </c>
      <c r="R13">
        <f t="shared" si="5"/>
        <v>0.46153846153846156</v>
      </c>
      <c r="S13">
        <f t="shared" si="6"/>
        <v>0</v>
      </c>
      <c r="T13">
        <f t="shared" si="7"/>
        <v>7.6923076923076927E-2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3</v>
      </c>
      <c r="E14">
        <f>INDEX('[1]Delegate Counter'!AQ$3:AQ$59,MATCH(delegates!$B14,'[1]Delegate Counter'!$A$3:$A$59,0))</f>
        <v>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5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17</v>
      </c>
      <c r="L14">
        <f>INDEX('[1]Delegate Counter'!AX$3:AX$59,MATCH(delegates!$B14,'[1]Delegate Counter'!$A$3:$A$59,0))</f>
        <v>0</v>
      </c>
      <c r="M14">
        <f t="shared" si="0"/>
        <v>4.4776119402985072E-2</v>
      </c>
      <c r="N14">
        <f t="shared" si="1"/>
        <v>8.9552238805970144E-2</v>
      </c>
      <c r="O14">
        <f t="shared" si="2"/>
        <v>0</v>
      </c>
      <c r="P14">
        <f t="shared" si="3"/>
        <v>7.4626865671641784E-2</v>
      </c>
      <c r="Q14">
        <f t="shared" si="4"/>
        <v>0</v>
      </c>
      <c r="R14">
        <f t="shared" si="5"/>
        <v>0.53731343283582089</v>
      </c>
      <c r="S14">
        <f t="shared" si="6"/>
        <v>0</v>
      </c>
      <c r="T14">
        <f t="shared" si="7"/>
        <v>0.2537313432835821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7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7.6923076923076927E-2</v>
      </c>
      <c r="O17">
        <f t="shared" si="2"/>
        <v>0</v>
      </c>
      <c r="P17">
        <f t="shared" si="3"/>
        <v>0.21978021978021978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1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0</v>
      </c>
      <c r="O18">
        <f t="shared" si="2"/>
        <v>0</v>
      </c>
      <c r="P18">
        <f t="shared" si="3"/>
        <v>1.3333333333333334E-2</v>
      </c>
      <c r="Q18">
        <f t="shared" si="4"/>
        <v>0.45333333333333331</v>
      </c>
      <c r="R18">
        <f t="shared" si="5"/>
        <v>0.44</v>
      </c>
      <c r="S18">
        <f t="shared" si="6"/>
        <v>0</v>
      </c>
      <c r="T18">
        <f t="shared" si="7"/>
        <v>0.08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40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1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0.30909090909090908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0.36363636363636365</v>
      </c>
      <c r="S19">
        <f t="shared" si="6"/>
        <v>0</v>
      </c>
      <c r="T19">
        <f t="shared" si="7"/>
        <v>9.0909090909090905E-3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12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12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0.32432432432432434</v>
      </c>
      <c r="N20">
        <f t="shared" si="1"/>
        <v>0.32432432432432434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0.32432432432432434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0.265625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3.125E-2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65</v>
      </c>
      <c r="E22">
        <f>INDEX('[1]Delegate Counter'!AQ$3:AQ$59,MATCH(delegates!$B22,'[1]Delegate Counter'!$A$3:$A$59,0))</f>
        <v>55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5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0.28508771929824561</v>
      </c>
      <c r="N22">
        <f t="shared" si="1"/>
        <v>0.2412280701754386</v>
      </c>
      <c r="O22">
        <f t="shared" si="2"/>
        <v>0</v>
      </c>
      <c r="P22">
        <f t="shared" si="3"/>
        <v>2.1929824561403508E-2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0</v>
      </c>
      <c r="E23">
        <f>INDEX('[1]Delegate Counter'!AQ$3:AQ$59,MATCH(delegates!$B23,'[1]Delegate Counter'!$A$3:$A$59,0))</f>
        <v>9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16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</v>
      </c>
      <c r="N23">
        <f t="shared" si="1"/>
        <v>0.31034482758620691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0.55172413793103448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27</v>
      </c>
      <c r="E25">
        <f>INDEX('[1]Delegate Counter'!AQ$3:AQ$59,MATCH(delegates!$B25,'[1]Delegate Counter'!$A$3:$A$59,0))</f>
        <v>30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36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2</v>
      </c>
      <c r="L25">
        <f>INDEX('[1]Delegate Counter'!AX$3:AX$59,MATCH(delegates!$B25,'[1]Delegate Counter'!$A$3:$A$59,0))</f>
        <v>0</v>
      </c>
      <c r="M25">
        <f t="shared" si="0"/>
        <v>0.27272727272727271</v>
      </c>
      <c r="N25">
        <f t="shared" si="1"/>
        <v>0.30303030303030304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0.36363636363636365</v>
      </c>
      <c r="S25">
        <f t="shared" si="6"/>
        <v>0</v>
      </c>
      <c r="T25">
        <f t="shared" si="7"/>
        <v>2.0202020202020204E-2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338</v>
      </c>
      <c r="E26">
        <f t="shared" si="13"/>
        <v>287</v>
      </c>
      <c r="F26">
        <f t="shared" si="13"/>
        <v>0</v>
      </c>
      <c r="G26">
        <f t="shared" si="13"/>
        <v>96</v>
      </c>
      <c r="H26">
        <f t="shared" si="13"/>
        <v>41</v>
      </c>
      <c r="I26">
        <f t="shared" si="13"/>
        <v>627</v>
      </c>
      <c r="J26">
        <f t="shared" si="13"/>
        <v>11</v>
      </c>
      <c r="K26">
        <f t="shared" si="13"/>
        <v>115</v>
      </c>
      <c r="L26">
        <f t="shared" si="13"/>
        <v>0</v>
      </c>
      <c r="M26">
        <f t="shared" si="0"/>
        <v>0.22339722405816259</v>
      </c>
      <c r="N26">
        <f t="shared" si="1"/>
        <v>0.18968935888962327</v>
      </c>
      <c r="O26">
        <f t="shared" si="2"/>
        <v>0</v>
      </c>
      <c r="P26">
        <f t="shared" si="3"/>
        <v>6.3450099140779911E-2</v>
      </c>
      <c r="Q26">
        <f t="shared" si="4"/>
        <v>2.7098479841374753E-2</v>
      </c>
      <c r="R26">
        <f t="shared" si="5"/>
        <v>0.41440846001321879</v>
      </c>
      <c r="S26">
        <f t="shared" si="6"/>
        <v>7.2703238598810314E-3</v>
      </c>
      <c r="T26">
        <f t="shared" si="7"/>
        <v>7.6007931262392595E-2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84</v>
      </c>
      <c r="E27">
        <f t="shared" si="14"/>
        <v>89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142</v>
      </c>
      <c r="J27">
        <f t="shared" si="14"/>
        <v>0</v>
      </c>
      <c r="K27">
        <f t="shared" si="14"/>
        <v>16</v>
      </c>
      <c r="L27">
        <f t="shared" si="14"/>
        <v>0</v>
      </c>
      <c r="M27">
        <f t="shared" si="0"/>
        <v>0.23863636363636365</v>
      </c>
      <c r="N27">
        <f t="shared" si="1"/>
        <v>0.25284090909090912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0.40340909090909088</v>
      </c>
      <c r="S27">
        <f t="shared" si="6"/>
        <v>0</v>
      </c>
      <c r="T27">
        <f t="shared" si="7"/>
        <v>4.5454545454545456E-2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8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0.20799999999999999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6.4000000000000001E-2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2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0.3235294117647059</v>
      </c>
      <c r="O31">
        <f t="shared" si="2"/>
        <v>0</v>
      </c>
      <c r="P31">
        <f t="shared" si="3"/>
        <v>2.9411764705882353E-2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3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0.21428571428571427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0.30337078651685395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0.5168539325842697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422</v>
      </c>
      <c r="E34">
        <f t="shared" si="15"/>
        <v>376</v>
      </c>
      <c r="F34">
        <f t="shared" si="15"/>
        <v>0</v>
      </c>
      <c r="G34">
        <f t="shared" si="15"/>
        <v>115</v>
      </c>
      <c r="H34">
        <f t="shared" si="15"/>
        <v>41</v>
      </c>
      <c r="I34">
        <f t="shared" si="15"/>
        <v>769</v>
      </c>
      <c r="J34">
        <f t="shared" si="15"/>
        <v>11</v>
      </c>
      <c r="K34">
        <f t="shared" si="15"/>
        <v>131</v>
      </c>
      <c r="L34">
        <f t="shared" si="15"/>
        <v>0</v>
      </c>
      <c r="M34">
        <f t="shared" ref="M34:M65" si="16">D34/$C34</f>
        <v>0.22627345844504021</v>
      </c>
      <c r="N34">
        <f t="shared" ref="N34:N65" si="17">E34/$C34</f>
        <v>0.20160857908847185</v>
      </c>
      <c r="O34">
        <f t="shared" ref="O34:O65" si="18">F34/$C34</f>
        <v>0</v>
      </c>
      <c r="P34">
        <f t="shared" ref="P34:P65" si="19">G34/$C34</f>
        <v>6.1662198391420911E-2</v>
      </c>
      <c r="Q34">
        <f t="shared" ref="Q34:Q65" si="20">H34/$C34</f>
        <v>2.1983914209115281E-2</v>
      </c>
      <c r="R34">
        <f t="shared" ref="R34:R65" si="21">I34/$C34</f>
        <v>0.4123324396782842</v>
      </c>
      <c r="S34">
        <f t="shared" ref="S34:S65" si="22">J34/$C34</f>
        <v>5.8981233243967828E-3</v>
      </c>
      <c r="T34">
        <f t="shared" ref="T34:T65" si="23">K34/$C34</f>
        <v>7.0241286863270774E-2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424</v>
      </c>
      <c r="E36">
        <f t="shared" si="25"/>
        <v>377</v>
      </c>
      <c r="F36">
        <f t="shared" si="25"/>
        <v>0</v>
      </c>
      <c r="G36">
        <f t="shared" si="25"/>
        <v>115</v>
      </c>
      <c r="H36">
        <f t="shared" si="25"/>
        <v>41</v>
      </c>
      <c r="I36">
        <f t="shared" si="25"/>
        <v>772</v>
      </c>
      <c r="J36">
        <f t="shared" si="25"/>
        <v>11</v>
      </c>
      <c r="K36">
        <f t="shared" si="25"/>
        <v>131</v>
      </c>
      <c r="L36">
        <f t="shared" si="25"/>
        <v>0</v>
      </c>
      <c r="M36">
        <f t="shared" si="16"/>
        <v>0.22661678246926778</v>
      </c>
      <c r="N36">
        <f t="shared" si="17"/>
        <v>0.20149652592196687</v>
      </c>
      <c r="O36">
        <f t="shared" si="18"/>
        <v>0</v>
      </c>
      <c r="P36">
        <f t="shared" si="19"/>
        <v>6.1464457509353289E-2</v>
      </c>
      <c r="Q36">
        <f t="shared" si="20"/>
        <v>2.1913415285943347E-2</v>
      </c>
      <c r="R36">
        <f t="shared" si="21"/>
        <v>0.41261357562800643</v>
      </c>
      <c r="S36">
        <f t="shared" si="22"/>
        <v>5.8792089791555322E-3</v>
      </c>
      <c r="T36">
        <f t="shared" si="23"/>
        <v>7.0016034206306782E-2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182</v>
      </c>
      <c r="E37">
        <f t="shared" si="26"/>
        <v>150</v>
      </c>
      <c r="F37">
        <f t="shared" si="26"/>
        <v>0</v>
      </c>
      <c r="G37">
        <f t="shared" si="26"/>
        <v>27</v>
      </c>
      <c r="H37">
        <f t="shared" si="26"/>
        <v>0</v>
      </c>
      <c r="I37">
        <f t="shared" si="26"/>
        <v>209</v>
      </c>
      <c r="J37">
        <f t="shared" si="26"/>
        <v>0</v>
      </c>
      <c r="K37">
        <f t="shared" si="26"/>
        <v>8</v>
      </c>
      <c r="L37">
        <f t="shared" si="26"/>
        <v>0</v>
      </c>
      <c r="M37">
        <f t="shared" si="16"/>
        <v>0.31542461005199307</v>
      </c>
      <c r="N37">
        <f t="shared" si="17"/>
        <v>0.25996533795493937</v>
      </c>
      <c r="O37">
        <f t="shared" si="18"/>
        <v>0</v>
      </c>
      <c r="P37">
        <f t="shared" si="19"/>
        <v>4.6793760831889082E-2</v>
      </c>
      <c r="Q37">
        <f t="shared" si="20"/>
        <v>0</v>
      </c>
      <c r="R37">
        <f t="shared" si="21"/>
        <v>0.36221837088388215</v>
      </c>
      <c r="S37">
        <f t="shared" si="22"/>
        <v>0</v>
      </c>
      <c r="T37">
        <f t="shared" si="23"/>
        <v>1.3864818024263431E-2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35</v>
      </c>
      <c r="E38">
        <f>INDEX('[1]Delegate Counter'!AQ$3:AQ$59,MATCH(delegates!$B38,'[1]Delegate Counter'!$A$3:$A$59,0))</f>
        <v>32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0.25735294117647056</v>
      </c>
      <c r="N38">
        <f t="shared" si="17"/>
        <v>0.23529411764705882</v>
      </c>
      <c r="O38">
        <f t="shared" si="18"/>
        <v>0</v>
      </c>
      <c r="P38">
        <f t="shared" si="19"/>
        <v>7.3529411764705885E-2</v>
      </c>
      <c r="Q38">
        <f t="shared" si="20"/>
        <v>0</v>
      </c>
      <c r="R38">
        <f t="shared" si="21"/>
        <v>0.39705882352941174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6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8.9552238805970144E-2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0.4925373134328358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84</v>
      </c>
      <c r="E40">
        <f>INDEX('[1]Delegate Counter'!AQ$3:AQ$59,MATCH(delegates!$B40,'[1]Delegate Counter'!$A$3:$A$59,0))</f>
        <v>76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0.38356164383561642</v>
      </c>
      <c r="N40">
        <f t="shared" si="17"/>
        <v>0.34703196347031962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36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14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0.23225806451612904</v>
      </c>
      <c r="O41">
        <f t="shared" si="18"/>
        <v>0</v>
      </c>
      <c r="P41">
        <f t="shared" si="19"/>
        <v>9.0322580645161285E-2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606</v>
      </c>
      <c r="E42">
        <f t="shared" si="27"/>
        <v>527</v>
      </c>
      <c r="F42">
        <f t="shared" si="27"/>
        <v>0</v>
      </c>
      <c r="G42">
        <f t="shared" si="27"/>
        <v>142</v>
      </c>
      <c r="H42">
        <f t="shared" si="27"/>
        <v>41</v>
      </c>
      <c r="I42">
        <f t="shared" si="27"/>
        <v>981</v>
      </c>
      <c r="J42">
        <f t="shared" si="27"/>
        <v>11</v>
      </c>
      <c r="K42">
        <f t="shared" si="27"/>
        <v>139</v>
      </c>
      <c r="L42">
        <f t="shared" si="27"/>
        <v>0</v>
      </c>
      <c r="M42">
        <f t="shared" si="16"/>
        <v>0.24754901960784315</v>
      </c>
      <c r="N42">
        <f t="shared" si="17"/>
        <v>0.21527777777777779</v>
      </c>
      <c r="O42">
        <f t="shared" si="18"/>
        <v>0</v>
      </c>
      <c r="P42">
        <f t="shared" si="19"/>
        <v>5.800653594771242E-2</v>
      </c>
      <c r="Q42">
        <f t="shared" si="20"/>
        <v>1.6748366013071895E-2</v>
      </c>
      <c r="R42">
        <f t="shared" si="21"/>
        <v>0.40073529411764708</v>
      </c>
      <c r="S42">
        <f t="shared" si="22"/>
        <v>4.4934640522875813E-3</v>
      </c>
      <c r="T42">
        <f t="shared" si="23"/>
        <v>5.6781045751633986E-2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42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33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0.31428571428571428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648</v>
      </c>
      <c r="E44">
        <f t="shared" si="28"/>
        <v>557</v>
      </c>
      <c r="F44">
        <f t="shared" si="28"/>
        <v>0</v>
      </c>
      <c r="G44">
        <f t="shared" si="28"/>
        <v>142</v>
      </c>
      <c r="H44">
        <f t="shared" si="28"/>
        <v>41</v>
      </c>
      <c r="I44">
        <f t="shared" si="28"/>
        <v>1014</v>
      </c>
      <c r="J44">
        <f t="shared" si="28"/>
        <v>11</v>
      </c>
      <c r="K44">
        <f t="shared" si="28"/>
        <v>139</v>
      </c>
      <c r="L44">
        <f t="shared" si="28"/>
        <v>0</v>
      </c>
      <c r="M44">
        <f t="shared" si="16"/>
        <v>0.25381903642773207</v>
      </c>
      <c r="N44">
        <f t="shared" si="17"/>
        <v>0.218174696435566</v>
      </c>
      <c r="O44">
        <f t="shared" si="18"/>
        <v>0</v>
      </c>
      <c r="P44">
        <f t="shared" si="19"/>
        <v>5.5620838229533884E-2</v>
      </c>
      <c r="Q44">
        <f t="shared" si="20"/>
        <v>1.6059537798668234E-2</v>
      </c>
      <c r="R44">
        <f t="shared" si="21"/>
        <v>0.39717978848413632</v>
      </c>
      <c r="S44">
        <f t="shared" si="22"/>
        <v>4.3086564825695261E-3</v>
      </c>
      <c r="T44">
        <f t="shared" si="23"/>
        <v>5.444575009792401E-2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5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9.8039215686274508E-2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668</v>
      </c>
      <c r="E46">
        <f t="shared" si="29"/>
        <v>562</v>
      </c>
      <c r="F46">
        <f t="shared" si="29"/>
        <v>0</v>
      </c>
      <c r="G46">
        <f t="shared" si="29"/>
        <v>143</v>
      </c>
      <c r="H46">
        <f t="shared" si="29"/>
        <v>41</v>
      </c>
      <c r="I46">
        <f t="shared" si="29"/>
        <v>1036</v>
      </c>
      <c r="J46">
        <f t="shared" si="29"/>
        <v>11</v>
      </c>
      <c r="K46">
        <f t="shared" si="29"/>
        <v>142</v>
      </c>
      <c r="L46">
        <f t="shared" si="29"/>
        <v>0</v>
      </c>
      <c r="M46">
        <f t="shared" si="16"/>
        <v>0.25652841781874042</v>
      </c>
      <c r="N46">
        <f t="shared" si="17"/>
        <v>0.21582181259600614</v>
      </c>
      <c r="O46">
        <f t="shared" si="18"/>
        <v>0</v>
      </c>
      <c r="P46">
        <f t="shared" si="19"/>
        <v>5.4915514592933951E-2</v>
      </c>
      <c r="Q46">
        <f t="shared" si="20"/>
        <v>1.574500768049155E-2</v>
      </c>
      <c r="R46">
        <f t="shared" si="21"/>
        <v>0.39784946236559138</v>
      </c>
      <c r="S46">
        <f t="shared" si="22"/>
        <v>4.2242703533026116E-3</v>
      </c>
      <c r="T46">
        <f t="shared" si="23"/>
        <v>5.4531490015360985E-2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0.3925233644859813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24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0.44444444444444442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710</v>
      </c>
      <c r="E52">
        <f t="shared" si="31"/>
        <v>582</v>
      </c>
      <c r="F52">
        <f t="shared" si="31"/>
        <v>0</v>
      </c>
      <c r="G52">
        <f t="shared" si="31"/>
        <v>143</v>
      </c>
      <c r="H52">
        <f t="shared" si="31"/>
        <v>41</v>
      </c>
      <c r="I52">
        <f t="shared" si="31"/>
        <v>1078</v>
      </c>
      <c r="J52">
        <f t="shared" si="31"/>
        <v>11</v>
      </c>
      <c r="K52">
        <f t="shared" si="31"/>
        <v>144</v>
      </c>
      <c r="L52">
        <f t="shared" si="31"/>
        <v>0</v>
      </c>
      <c r="M52">
        <f t="shared" si="16"/>
        <v>0.26189597934341574</v>
      </c>
      <c r="N52">
        <f t="shared" si="17"/>
        <v>0.21468092954629289</v>
      </c>
      <c r="O52">
        <f t="shared" si="18"/>
        <v>0</v>
      </c>
      <c r="P52">
        <f t="shared" si="19"/>
        <v>5.2748063445223162E-2</v>
      </c>
      <c r="Q52">
        <f t="shared" si="20"/>
        <v>1.5123570638140908E-2</v>
      </c>
      <c r="R52">
        <f t="shared" si="21"/>
        <v>0.39763924751014385</v>
      </c>
      <c r="S52">
        <f t="shared" si="22"/>
        <v>4.0575433419402437E-3</v>
      </c>
      <c r="T52">
        <f t="shared" si="23"/>
        <v>5.3116931021763188E-2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23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0.27380952380952384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716</v>
      </c>
      <c r="E54">
        <f t="shared" si="32"/>
        <v>605</v>
      </c>
      <c r="F54">
        <f t="shared" si="32"/>
        <v>0</v>
      </c>
      <c r="G54">
        <f t="shared" si="32"/>
        <v>150</v>
      </c>
      <c r="H54">
        <f t="shared" si="32"/>
        <v>41</v>
      </c>
      <c r="I54">
        <f t="shared" si="32"/>
        <v>1123</v>
      </c>
      <c r="J54">
        <f t="shared" si="32"/>
        <v>11</v>
      </c>
      <c r="K54">
        <f t="shared" si="32"/>
        <v>147</v>
      </c>
      <c r="L54">
        <f t="shared" si="32"/>
        <v>0</v>
      </c>
      <c r="M54">
        <f t="shared" si="16"/>
        <v>0.25617173524150266</v>
      </c>
      <c r="N54">
        <f t="shared" si="17"/>
        <v>0.21645796064400716</v>
      </c>
      <c r="O54">
        <f t="shared" si="18"/>
        <v>0</v>
      </c>
      <c r="P54">
        <f t="shared" si="19"/>
        <v>5.3667262969588549E-2</v>
      </c>
      <c r="Q54">
        <f t="shared" si="20"/>
        <v>1.4669051878354204E-2</v>
      </c>
      <c r="R54">
        <f t="shared" si="21"/>
        <v>0.40178890876565293</v>
      </c>
      <c r="S54">
        <f t="shared" si="22"/>
        <v>3.935599284436494E-3</v>
      </c>
      <c r="T54">
        <f t="shared" si="23"/>
        <v>5.259391771019678E-2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173</v>
      </c>
      <c r="E55">
        <f t="shared" si="33"/>
        <v>179</v>
      </c>
      <c r="F55">
        <f t="shared" si="33"/>
        <v>0</v>
      </c>
      <c r="G55">
        <f t="shared" si="33"/>
        <v>28</v>
      </c>
      <c r="H55">
        <f t="shared" si="33"/>
        <v>0</v>
      </c>
      <c r="I55">
        <f t="shared" si="33"/>
        <v>246</v>
      </c>
      <c r="J55">
        <f t="shared" si="33"/>
        <v>0</v>
      </c>
      <c r="K55">
        <f t="shared" si="33"/>
        <v>36</v>
      </c>
      <c r="L55">
        <f t="shared" si="33"/>
        <v>0</v>
      </c>
      <c r="M55">
        <f t="shared" si="16"/>
        <v>0.26093514328808448</v>
      </c>
      <c r="N55">
        <f t="shared" si="17"/>
        <v>0.26998491704374056</v>
      </c>
      <c r="O55">
        <f t="shared" si="18"/>
        <v>0</v>
      </c>
      <c r="P55">
        <f t="shared" si="19"/>
        <v>4.2232277526395176E-2</v>
      </c>
      <c r="Q55">
        <f t="shared" si="20"/>
        <v>0</v>
      </c>
      <c r="R55">
        <f t="shared" si="21"/>
        <v>0.37104072398190047</v>
      </c>
      <c r="S55">
        <f t="shared" si="22"/>
        <v>0</v>
      </c>
      <c r="T55">
        <f t="shared" si="23"/>
        <v>5.4298642533936653E-2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36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4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0.375</v>
      </c>
      <c r="S58">
        <f t="shared" si="22"/>
        <v>0</v>
      </c>
      <c r="T58">
        <f t="shared" si="23"/>
        <v>4.1666666666666664E-2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12</v>
      </c>
      <c r="L59">
        <f>INDEX('[1]Delegate Counter'!AX$3:AX$59,MATCH(delegates!$B59,'[1]Delegate Counter'!$A$3:$A$59,0))</f>
        <v>0</v>
      </c>
      <c r="M59">
        <f t="shared" si="16"/>
        <v>0.24087591240875914</v>
      </c>
      <c r="N59">
        <f t="shared" si="17"/>
        <v>0.32481751824817517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4.3795620437956206E-2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51</v>
      </c>
      <c r="E60">
        <f>INDEX('[1]Delegate Counter'!AQ$3:AQ$59,MATCH(delegates!$B60,'[1]Delegate Counter'!$A$3:$A$59,0))</f>
        <v>45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72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4</v>
      </c>
      <c r="L60">
        <f>INDEX('[1]Delegate Counter'!AX$3:AX$59,MATCH(delegates!$B60,'[1]Delegate Counter'!$A$3:$A$59,0))</f>
        <v>0</v>
      </c>
      <c r="M60">
        <f t="shared" si="16"/>
        <v>0.27419354838709675</v>
      </c>
      <c r="N60">
        <f t="shared" si="17"/>
        <v>0.24193548387096775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0.38709677419354838</v>
      </c>
      <c r="S60">
        <f t="shared" si="22"/>
        <v>0</v>
      </c>
      <c r="T60">
        <f t="shared" si="23"/>
        <v>2.1505376344086023E-2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889</v>
      </c>
      <c r="E62">
        <f t="shared" si="34"/>
        <v>784</v>
      </c>
      <c r="F62">
        <f t="shared" si="34"/>
        <v>0</v>
      </c>
      <c r="G62">
        <f t="shared" si="34"/>
        <v>178</v>
      </c>
      <c r="H62">
        <f t="shared" si="34"/>
        <v>41</v>
      </c>
      <c r="I62">
        <f t="shared" si="34"/>
        <v>1369</v>
      </c>
      <c r="J62">
        <f t="shared" si="34"/>
        <v>11</v>
      </c>
      <c r="K62">
        <f t="shared" si="34"/>
        <v>183</v>
      </c>
      <c r="L62">
        <f t="shared" si="34"/>
        <v>0</v>
      </c>
      <c r="M62">
        <f t="shared" si="16"/>
        <v>0.25708502024291496</v>
      </c>
      <c r="N62">
        <f t="shared" si="17"/>
        <v>0.22672064777327935</v>
      </c>
      <c r="O62">
        <f t="shared" si="18"/>
        <v>0</v>
      </c>
      <c r="P62">
        <f t="shared" si="19"/>
        <v>5.1474840948525162E-2</v>
      </c>
      <c r="Q62">
        <f t="shared" si="20"/>
        <v>1.1856564488143435E-2</v>
      </c>
      <c r="R62">
        <f t="shared" si="21"/>
        <v>0.39589358010410641</v>
      </c>
      <c r="S62">
        <f t="shared" si="22"/>
        <v>3.1810294968189707E-3</v>
      </c>
      <c r="T62">
        <f t="shared" si="23"/>
        <v>5.2920763447079237E-2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28</v>
      </c>
      <c r="E63">
        <f t="shared" si="35"/>
        <v>12</v>
      </c>
      <c r="F63">
        <f t="shared" si="35"/>
        <v>0</v>
      </c>
      <c r="G63">
        <f t="shared" si="35"/>
        <v>30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0.21875</v>
      </c>
      <c r="N63">
        <f t="shared" si="17"/>
        <v>9.375E-2</v>
      </c>
      <c r="O63">
        <f t="shared" si="18"/>
        <v>0</v>
      </c>
      <c r="P63">
        <f t="shared" si="19"/>
        <v>0.234375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7.6923076923076927E-2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7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31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8.5365853658536592E-2</v>
      </c>
      <c r="O66">
        <f t="shared" ref="O66:O84" si="38">F66/$C66</f>
        <v>0</v>
      </c>
      <c r="P66">
        <f t="shared" ref="P66:P84" si="39">G66/$C66</f>
        <v>0.26829268292682928</v>
      </c>
      <c r="Q66">
        <f t="shared" ref="Q66:Q84" si="40">H66/$C66</f>
        <v>0</v>
      </c>
      <c r="R66">
        <f t="shared" ref="R66:R84" si="41">I66/$C66</f>
        <v>0.37804878048780488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917</v>
      </c>
      <c r="E67">
        <f t="shared" si="45"/>
        <v>796</v>
      </c>
      <c r="F67">
        <f t="shared" si="45"/>
        <v>0</v>
      </c>
      <c r="G67">
        <f t="shared" si="45"/>
        <v>208</v>
      </c>
      <c r="H67">
        <f t="shared" si="45"/>
        <v>41</v>
      </c>
      <c r="I67">
        <f t="shared" si="45"/>
        <v>1421</v>
      </c>
      <c r="J67">
        <f t="shared" si="45"/>
        <v>11</v>
      </c>
      <c r="K67">
        <f t="shared" si="45"/>
        <v>189</v>
      </c>
      <c r="L67">
        <f t="shared" si="45"/>
        <v>0</v>
      </c>
      <c r="M67">
        <f t="shared" si="36"/>
        <v>0.25571667596207476</v>
      </c>
      <c r="N67">
        <f t="shared" si="37"/>
        <v>0.22197434467373117</v>
      </c>
      <c r="O67">
        <f t="shared" si="38"/>
        <v>0</v>
      </c>
      <c r="P67">
        <f t="shared" si="39"/>
        <v>5.8003346346904627E-2</v>
      </c>
      <c r="Q67">
        <f t="shared" si="40"/>
        <v>1.143335192414947E-2</v>
      </c>
      <c r="R67">
        <f t="shared" si="41"/>
        <v>0.39626324595649748</v>
      </c>
      <c r="S67">
        <f t="shared" si="42"/>
        <v>3.0674846625766872E-3</v>
      </c>
      <c r="T67">
        <f t="shared" si="43"/>
        <v>5.2704963747908534E-2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6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0.10526315789473684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6.8965517241379309E-2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933</v>
      </c>
      <c r="E71">
        <f t="shared" si="47"/>
        <v>805</v>
      </c>
      <c r="F71">
        <f t="shared" si="47"/>
        <v>0</v>
      </c>
      <c r="G71">
        <f t="shared" si="47"/>
        <v>214</v>
      </c>
      <c r="H71">
        <f t="shared" si="47"/>
        <v>41</v>
      </c>
      <c r="I71">
        <f t="shared" si="47"/>
        <v>1445</v>
      </c>
      <c r="J71">
        <f t="shared" si="47"/>
        <v>11</v>
      </c>
      <c r="K71">
        <f t="shared" si="47"/>
        <v>191</v>
      </c>
      <c r="L71">
        <f t="shared" si="47"/>
        <v>0</v>
      </c>
      <c r="M71">
        <f t="shared" si="36"/>
        <v>0.2561076036233873</v>
      </c>
      <c r="N71">
        <f t="shared" si="37"/>
        <v>0.22097172659895689</v>
      </c>
      <c r="O71">
        <f t="shared" si="38"/>
        <v>0</v>
      </c>
      <c r="P71">
        <f t="shared" si="39"/>
        <v>5.8742794400219601E-2</v>
      </c>
      <c r="Q71">
        <f t="shared" si="40"/>
        <v>1.1254460609387867E-2</v>
      </c>
      <c r="R71">
        <f t="shared" si="41"/>
        <v>0.39665111172110895</v>
      </c>
      <c r="S71">
        <f t="shared" si="42"/>
        <v>3.0194894317869887E-3</v>
      </c>
      <c r="T71">
        <f t="shared" si="43"/>
        <v>5.2429316497392256E-2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19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0.16521739130434782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968</v>
      </c>
      <c r="E75">
        <f t="shared" si="49"/>
        <v>824</v>
      </c>
      <c r="F75">
        <f t="shared" si="49"/>
        <v>0</v>
      </c>
      <c r="G75">
        <f t="shared" si="49"/>
        <v>216</v>
      </c>
      <c r="H75">
        <f t="shared" si="49"/>
        <v>41</v>
      </c>
      <c r="I75">
        <f t="shared" si="49"/>
        <v>1497</v>
      </c>
      <c r="J75">
        <f t="shared" si="49"/>
        <v>11</v>
      </c>
      <c r="K75">
        <f t="shared" si="49"/>
        <v>198</v>
      </c>
      <c r="L75">
        <f t="shared" si="49"/>
        <v>0</v>
      </c>
      <c r="M75">
        <f t="shared" si="36"/>
        <v>0.25758382118147949</v>
      </c>
      <c r="N75">
        <f t="shared" si="37"/>
        <v>0.21926556679084619</v>
      </c>
      <c r="O75">
        <f t="shared" si="38"/>
        <v>0</v>
      </c>
      <c r="P75">
        <f t="shared" si="39"/>
        <v>5.747738158594997E-2</v>
      </c>
      <c r="Q75">
        <f t="shared" si="40"/>
        <v>1.0910058541777541E-2</v>
      </c>
      <c r="R75">
        <f t="shared" si="41"/>
        <v>0.39835018626929219</v>
      </c>
      <c r="S75">
        <f t="shared" si="42"/>
        <v>2.927088877062267E-3</v>
      </c>
      <c r="T75">
        <f t="shared" si="43"/>
        <v>5.2687599787120808E-2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53</v>
      </c>
      <c r="E76">
        <f t="shared" si="50"/>
        <v>54</v>
      </c>
      <c r="F76">
        <f t="shared" si="50"/>
        <v>0</v>
      </c>
      <c r="G76">
        <f t="shared" si="50"/>
        <v>11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8</v>
      </c>
      <c r="L76">
        <f t="shared" si="50"/>
        <v>0</v>
      </c>
      <c r="M76">
        <f t="shared" si="36"/>
        <v>0.24651162790697675</v>
      </c>
      <c r="N76">
        <f t="shared" si="37"/>
        <v>0.25116279069767444</v>
      </c>
      <c r="O76">
        <f t="shared" si="38"/>
        <v>0</v>
      </c>
      <c r="P76">
        <f t="shared" si="39"/>
        <v>5.1162790697674418E-2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3.7209302325581395E-2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5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0.2857142857142857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3.968253968253968E-2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3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6.25E-2</v>
      </c>
      <c r="O81">
        <f t="shared" si="38"/>
        <v>0</v>
      </c>
      <c r="P81">
        <f t="shared" si="39"/>
        <v>0.1875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1021</v>
      </c>
      <c r="E82">
        <f t="shared" si="51"/>
        <v>878</v>
      </c>
      <c r="F82">
        <f t="shared" si="51"/>
        <v>0</v>
      </c>
      <c r="G82">
        <f t="shared" si="51"/>
        <v>227</v>
      </c>
      <c r="H82">
        <f t="shared" si="51"/>
        <v>41</v>
      </c>
      <c r="I82">
        <f t="shared" si="51"/>
        <v>1586</v>
      </c>
      <c r="J82">
        <f t="shared" si="51"/>
        <v>11</v>
      </c>
      <c r="K82">
        <f t="shared" si="51"/>
        <v>206</v>
      </c>
      <c r="L82">
        <f t="shared" si="51"/>
        <v>0</v>
      </c>
      <c r="M82">
        <f t="shared" si="36"/>
        <v>0.25698464636294993</v>
      </c>
      <c r="N82">
        <f t="shared" si="37"/>
        <v>0.22099169393405488</v>
      </c>
      <c r="O82">
        <f t="shared" si="38"/>
        <v>0</v>
      </c>
      <c r="P82">
        <f t="shared" si="39"/>
        <v>5.713566574377045E-2</v>
      </c>
      <c r="Q82">
        <f t="shared" si="40"/>
        <v>1.0319657689403473E-2</v>
      </c>
      <c r="R82">
        <f t="shared" si="41"/>
        <v>0.39919456330229047</v>
      </c>
      <c r="S82">
        <f t="shared" si="42"/>
        <v>2.7686886483765417E-3</v>
      </c>
      <c r="T82">
        <f t="shared" si="43"/>
        <v>5.1849987415051597E-2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1023</v>
      </c>
      <c r="E84">
        <f t="shared" si="52"/>
        <v>880</v>
      </c>
      <c r="F84">
        <f t="shared" si="52"/>
        <v>0</v>
      </c>
      <c r="G84">
        <f t="shared" si="52"/>
        <v>227</v>
      </c>
      <c r="H84">
        <f t="shared" si="52"/>
        <v>41</v>
      </c>
      <c r="I84">
        <f t="shared" si="52"/>
        <v>1589</v>
      </c>
      <c r="J84">
        <f t="shared" si="52"/>
        <v>11</v>
      </c>
      <c r="K84">
        <f t="shared" si="52"/>
        <v>206</v>
      </c>
      <c r="L84">
        <f t="shared" si="52"/>
        <v>0</v>
      </c>
      <c r="M84">
        <f t="shared" si="36"/>
        <v>0.257035175879397</v>
      </c>
      <c r="N84">
        <f t="shared" si="37"/>
        <v>0.22110552763819097</v>
      </c>
      <c r="O84">
        <f t="shared" si="38"/>
        <v>0</v>
      </c>
      <c r="P84">
        <f t="shared" si="39"/>
        <v>5.7035175879396986E-2</v>
      </c>
      <c r="Q84">
        <f t="shared" si="40"/>
        <v>1.0301507537688442E-2</v>
      </c>
      <c r="R84">
        <f t="shared" si="41"/>
        <v>0.3992462311557789</v>
      </c>
      <c r="S84">
        <f t="shared" si="42"/>
        <v>2.7638190954773871E-3</v>
      </c>
      <c r="T84">
        <f t="shared" si="43"/>
        <v>5.1758793969849247E-2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6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3" t="s">
        <v>368</v>
      </c>
    </row>
    <row r="2" spans="1:16">
      <c r="A2" t="str">
        <f>INDEX([1]Calculation!$F:$F,ROW())</f>
        <v>South Carolina</v>
      </c>
      <c r="B2" t="str">
        <f>INDEX([1]Calculation!$D:$D,ROW())</f>
        <v>Data for Progress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1416  lv</v>
      </c>
      <c r="E2" s="20">
        <f>INDEX([1]Calculation!$I:$I,ROW())</f>
        <v>43888</v>
      </c>
      <c r="F2" s="12">
        <f>ROUND(INDEX([1]Calculation!AL:AL,ROW()),1)</f>
        <v>64.5</v>
      </c>
      <c r="G2" s="8">
        <f>ROUND(INDEX([1]Calculation!L:L,ROW()),0)</f>
        <v>34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5</v>
      </c>
      <c r="L2" s="8">
        <f>ROUND(INDEX([1]Calculation!Q:Q,ROW()),0)</f>
        <v>25</v>
      </c>
      <c r="M2" s="8">
        <f>ROUND(INDEX([1]Calculation!R:R,ROW()),0)</f>
        <v>13</v>
      </c>
      <c r="N2" s="8">
        <f>ROUND(INDEX([1]Calculation!S:S,ROW()),0)</f>
        <v>7</v>
      </c>
      <c r="O2" s="8">
        <f>ROUND(INDEX([1]Calculation!T:T,ROW()),0)</f>
        <v>0</v>
      </c>
      <c r="P2" s="8" t="str">
        <f>INDEX([1]Calculation!CB:CB,ROW())</f>
        <v>https://www.dataforprogress.org/blog/2020/2/27/biden-maintains-lead-in-south-carolina</v>
      </c>
    </row>
    <row r="3" spans="1:16">
      <c r="A3" t="str">
        <f>INDEX([1]Calculation!$F:$F,ROW())</f>
        <v>South Carolina</v>
      </c>
      <c r="B3" t="str">
        <f>INDEX([1]Calculation!$D:$D,ROW())</f>
        <v>Emerson College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425  lv</v>
      </c>
      <c r="E3" s="20">
        <f>INDEX([1]Calculation!$I:$I,ROW())</f>
        <v>43888</v>
      </c>
      <c r="F3" s="12">
        <f>ROUND(INDEX([1]Calculation!AL:AL,ROW()),1)</f>
        <v>20.100000000000001</v>
      </c>
      <c r="G3" s="8">
        <f>ROUND(INDEX([1]Calculation!L:L,ROW()),0)</f>
        <v>41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11</v>
      </c>
      <c r="K3" s="8">
        <f>ROUND(INDEX([1]Calculation!P:P,ROW()),0)</f>
        <v>6</v>
      </c>
      <c r="L3" s="8">
        <f>ROUND(INDEX([1]Calculation!Q:Q,ROW()),0)</f>
        <v>25</v>
      </c>
      <c r="M3" s="8">
        <f>ROUND(INDEX([1]Calculation!R:R,ROW()),0)</f>
        <v>11</v>
      </c>
      <c r="N3" s="8">
        <f>ROUND(INDEX([1]Calculation!S:S,ROW()),0)</f>
        <v>5</v>
      </c>
      <c r="O3" s="8">
        <f>ROUND(INDEX([1]Calculation!T:T,ROW()),0)</f>
        <v>0</v>
      </c>
      <c r="P3" s="8" t="str">
        <f>INDEX([1]Calculation!CB:CB,ROW())</f>
        <v>http://emersonpolling.com/2020/02/27/south-carolina-2020-biden-poised-to-win-his-first-contest/</v>
      </c>
    </row>
    <row r="4" spans="1:16">
      <c r="A4" t="str">
        <f>INDEX([1]Calculation!$F:$F,ROW())</f>
        <v>South Carolina</v>
      </c>
      <c r="B4" t="str">
        <f>INDEX([1]Calculation!$D:$D,ROW())</f>
        <v>Change Research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543  lv</v>
      </c>
      <c r="E4" s="20">
        <f>INDEX([1]Calculation!$I:$I,ROW())</f>
        <v>43888</v>
      </c>
      <c r="F4" s="12">
        <f>ROUND(INDEX([1]Calculation!AL:AL,ROW()),1)</f>
        <v>13.6</v>
      </c>
      <c r="G4" s="8">
        <f>ROUND(INDEX([1]Calculation!L:L,ROW()),0)</f>
        <v>28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11</v>
      </c>
      <c r="K4" s="8">
        <f>ROUND(INDEX([1]Calculation!P:P,ROW()),0)</f>
        <v>4</v>
      </c>
      <c r="L4" s="8">
        <f>ROUND(INDEX([1]Calculation!Q:Q,ROW()),0)</f>
        <v>24</v>
      </c>
      <c r="M4" s="8">
        <f>ROUND(INDEX([1]Calculation!R:R,ROW()),0)</f>
        <v>16</v>
      </c>
      <c r="N4" s="8">
        <f>ROUND(INDEX([1]Calculation!S:S,ROW()),0)</f>
        <v>12</v>
      </c>
      <c r="O4" s="8">
        <f>ROUND(INDEX([1]Calculation!T:T,ROW()),0)</f>
        <v>0</v>
      </c>
      <c r="P4" s="8" t="str">
        <f>INDEX([1]Calculation!CB:CB,ROW())</f>
        <v>https://www.changeresearch.com/post/post-and-courier-change-research-south-carolina-primary</v>
      </c>
    </row>
    <row r="5" spans="1:16">
      <c r="A5" t="str">
        <f>INDEX([1]Calculation!$F:$F,ROW())</f>
        <v>Massachusetts</v>
      </c>
      <c r="B5" t="str">
        <f>INDEX([1]Calculation!$D:$D,ROW())</f>
        <v>MassINC Polling Group</v>
      </c>
      <c r="C5" t="str">
        <f>IF(INDEX([1]Calculation!$G:$G,ROW())=0,"-",INDEX([1]Calculation!$G:$G,ROW()))</f>
        <v>A/B</v>
      </c>
      <c r="D5" t="str">
        <f>INDEX([1]Calculation!$J:$J,ROW())&amp;"  "&amp;INDEX([1]Calculation!$K:$K,ROW())</f>
        <v>426  lv</v>
      </c>
      <c r="E5" s="20">
        <f>INDEX([1]Calculation!$I:$I,ROW())</f>
        <v>43887</v>
      </c>
      <c r="F5" s="12">
        <f>ROUND(INDEX([1]Calculation!AL:AL,ROW()),1)</f>
        <v>31.9</v>
      </c>
      <c r="G5" s="8">
        <f>ROUND(INDEX([1]Calculation!L:L,ROW()),0)</f>
        <v>9</v>
      </c>
      <c r="H5" s="8">
        <f>ROUND(INDEX([1]Calculation!M:M,ROW()),0)</f>
        <v>13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6</v>
      </c>
      <c r="L5" s="8">
        <f>ROUND(INDEX([1]Calculation!Q:Q,ROW()),0)</f>
        <v>25</v>
      </c>
      <c r="M5" s="8">
        <f>ROUND(INDEX([1]Calculation!R:R,ROW()),0)</f>
        <v>2</v>
      </c>
      <c r="N5" s="8">
        <f>ROUND(INDEX([1]Calculation!S:S,ROW()),0)</f>
        <v>17</v>
      </c>
      <c r="O5" s="8">
        <f>ROUND(INDEX([1]Calculation!T:T,ROW()),0)</f>
        <v>0</v>
      </c>
      <c r="P5" s="8" t="str">
        <f>INDEX([1]Calculation!CB:CB,ROW())</f>
        <v>https://www.wbur.org/news/2020/02/28/wbur-poll-sanders-opens-substantial-lead-in-massachusetts-challenging-warren-on-her-home-turf</v>
      </c>
    </row>
    <row r="6" spans="1:16">
      <c r="A6" t="str">
        <f>INDEX([1]Calculation!$F:$F,ROW())</f>
        <v>Utah</v>
      </c>
      <c r="B6" t="str">
        <f>INDEX([1]Calculation!$D:$D,ROW())</f>
        <v>Harris Insights &amp; Analytics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298  lv</v>
      </c>
      <c r="E6" s="20">
        <f>INDEX([1]Calculation!$I:$I,ROW())</f>
        <v>43887</v>
      </c>
      <c r="F6" s="12">
        <f>ROUND(INDEX([1]Calculation!AL:AL,ROW()),1)</f>
        <v>12.6</v>
      </c>
      <c r="G6" s="8">
        <f>ROUND(INDEX([1]Calculation!L:L,ROW()),0)</f>
        <v>6</v>
      </c>
      <c r="H6" s="8">
        <f>ROUND(INDEX([1]Calculation!M:M,ROW()),0)</f>
        <v>19</v>
      </c>
      <c r="I6" s="8">
        <f>ROUND(INDEX([1]Calculation!N:N,ROW()),0)</f>
        <v>0</v>
      </c>
      <c r="J6" s="8">
        <f>ROUND(INDEX([1]Calculation!O:O,ROW()),0)</f>
        <v>18</v>
      </c>
      <c r="K6" s="8">
        <f>ROUND(INDEX([1]Calculation!P:P,ROW()),0)</f>
        <v>4</v>
      </c>
      <c r="L6" s="8">
        <f>ROUND(INDEX([1]Calculation!Q:Q,ROW()),0)</f>
        <v>28</v>
      </c>
      <c r="M6" s="8">
        <f>ROUND(INDEX([1]Calculation!R:R,ROW()),0)</f>
        <v>0</v>
      </c>
      <c r="N6" s="8">
        <f>ROUND(INDEX([1]Calculation!S:S,ROW()),0)</f>
        <v>15</v>
      </c>
      <c r="O6" s="8">
        <f>ROUND(INDEX([1]Calculation!T:T,ROW()),0)</f>
        <v>0</v>
      </c>
      <c r="P6" s="8" t="str">
        <f>INDEX([1]Calculation!CB:CB,ROW())</f>
        <v>https://www.deseret.com/utah/2020/2/27/21156476/poll-sanders-bloomberg-buttigieg-warren-biden-utah-super-tuesday-democratic-presidential-primary</v>
      </c>
    </row>
    <row r="7" spans="1:16">
      <c r="A7" t="str">
        <f>INDEX([1]Calculation!$F:$F,ROW())</f>
        <v>US</v>
      </c>
      <c r="B7" t="str">
        <f>INDEX([1]Calculation!$D:$D,ROW())</f>
        <v>Fox News/Beacon Research/Shaw &amp; Co. Research</v>
      </c>
      <c r="C7" t="str">
        <f>IF(INDEX([1]Calculation!$G:$G,ROW())=0,"-",INDEX([1]Calculation!$G:$G,ROW()))</f>
        <v>A-</v>
      </c>
      <c r="D7" t="str">
        <f>INDEX([1]Calculation!$J:$J,ROW())&amp;"  "&amp;INDEX([1]Calculation!$K:$K,ROW())</f>
        <v>507  lv</v>
      </c>
      <c r="E7" s="20">
        <f>INDEX([1]Calculation!$I:$I,ROW())</f>
        <v>43887</v>
      </c>
      <c r="F7" s="12">
        <f>ROUND(INDEX([1]Calculation!AL:AL,ROW()),1)</f>
        <v>38.700000000000003</v>
      </c>
      <c r="G7" s="8">
        <f>ROUND(INDEX([1]Calculation!L:L,ROW()),0)</f>
        <v>18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12</v>
      </c>
      <c r="K7" s="8">
        <f>ROUND(INDEX([1]Calculation!P:P,ROW()),0)</f>
        <v>5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10</v>
      </c>
      <c r="O7" s="8">
        <f>ROUND(INDEX([1]Calculation!T:T,ROW()),0)</f>
        <v>0</v>
      </c>
      <c r="P7" s="8" t="str">
        <f>INDEX([1]Calculation!CB:CB,ROW())</f>
        <v>https://www.foxnews.com/politics/fox-news-poll-february-23-26-2020</v>
      </c>
    </row>
    <row r="8" spans="1:16">
      <c r="A8" t="str">
        <f>INDEX([1]Calculation!$F:$F,ROW())</f>
        <v>South Carolina</v>
      </c>
      <c r="B8" t="str">
        <f>INDEX([1]Calculation!$D:$D,ROW())</f>
        <v>Starboard Communications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1102  lv</v>
      </c>
      <c r="E8" s="20">
        <f>INDEX([1]Calculation!$I:$I,ROW())</f>
        <v>43887</v>
      </c>
      <c r="F8" s="12">
        <f>ROUND(INDEX([1]Calculation!AL:AL,ROW()),1)</f>
        <v>26.1</v>
      </c>
      <c r="G8" s="8">
        <f>ROUND(INDEX([1]Calculation!L:L,ROW()),0)</f>
        <v>40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9</v>
      </c>
      <c r="K8" s="8">
        <f>ROUND(INDEX([1]Calculation!P:P,ROW()),0)</f>
        <v>6</v>
      </c>
      <c r="L8" s="8">
        <f>ROUND(INDEX([1]Calculation!Q:Q,ROW()),0)</f>
        <v>11</v>
      </c>
      <c r="M8" s="8">
        <f>ROUND(INDEX([1]Calculation!R:R,ROW()),0)</f>
        <v>12</v>
      </c>
      <c r="N8" s="8">
        <f>ROUND(INDEX([1]Calculation!S:S,ROW()),0)</f>
        <v>9</v>
      </c>
      <c r="O8" s="8">
        <f>ROUND(INDEX([1]Calculation!T:T,ROW()),0)</f>
        <v>0</v>
      </c>
      <c r="P8" s="8" t="str">
        <f>INDEX([1]Calculation!CB:CB,ROW())</f>
        <v>https://projects.fivethirtyeight.com/polls/20200227_SC.pdf</v>
      </c>
    </row>
    <row r="9" spans="1:16">
      <c r="A9" t="str">
        <f>INDEX([1]Calculation!$F:$F,ROW())</f>
        <v>Florida</v>
      </c>
      <c r="B9" t="str">
        <f>INDEX([1]Calculation!$D:$D,ROW())</f>
        <v>St. Pete Polls</v>
      </c>
      <c r="C9" t="str">
        <f>IF(INDEX([1]Calculation!$G:$G,ROW())=0,"-",INDEX([1]Calculation!$G:$G,ROW()))</f>
        <v>C+</v>
      </c>
      <c r="D9" t="str">
        <f>INDEX([1]Calculation!$J:$J,ROW())&amp;"  "&amp;INDEX([1]Calculation!$K:$K,ROW())</f>
        <v>2788  lv</v>
      </c>
      <c r="E9" s="20">
        <f>INDEX([1]Calculation!$I:$I,ROW())</f>
        <v>43887</v>
      </c>
      <c r="F9" s="12">
        <f>ROUND(INDEX([1]Calculation!AL:AL,ROW()),1)</f>
        <v>34.4</v>
      </c>
      <c r="G9" s="8">
        <f>ROUND(INDEX([1]Calculation!L:L,ROW()),0)</f>
        <v>34</v>
      </c>
      <c r="H9" s="8">
        <f>ROUND(INDEX([1]Calculation!M:M,ROW()),0)</f>
        <v>25</v>
      </c>
      <c r="I9" s="8">
        <f>ROUND(INDEX([1]Calculation!N:N,ROW()),0)</f>
        <v>0</v>
      </c>
      <c r="J9" s="8">
        <f>ROUND(INDEX([1]Calculation!O:O,ROW()),0)</f>
        <v>8</v>
      </c>
      <c r="K9" s="8">
        <f>ROUND(INDEX([1]Calculation!P:P,ROW()),0)</f>
        <v>4</v>
      </c>
      <c r="L9" s="8">
        <f>ROUND(INDEX([1]Calculation!Q:Q,ROW()),0)</f>
        <v>13</v>
      </c>
      <c r="M9" s="8">
        <f>ROUND(INDEX([1]Calculation!R:R,ROW()),0)</f>
        <v>1</v>
      </c>
      <c r="N9" s="8">
        <f>ROUND(INDEX([1]Calculation!S:S,ROW()),0)</f>
        <v>5</v>
      </c>
      <c r="O9" s="8">
        <f>ROUND(INDEX([1]Calculation!T:T,ROW()),0)</f>
        <v>0</v>
      </c>
      <c r="P9" s="8" t="str">
        <f>INDEX([1]Calculation!CB:CB,ROW())</f>
        <v>http://stpetepolls.org/files/StPetePolls_2020_State_DEMprimaryFebruary26_AG3D.pdf</v>
      </c>
    </row>
    <row r="10" spans="1:16">
      <c r="A10" t="str">
        <f>INDEX([1]Calculation!$F:$F,ROW())</f>
        <v>California</v>
      </c>
      <c r="B10" t="str">
        <f>INDEX([1]Calculation!$D:$D,ROW())</f>
        <v>University of California, Berkeley</v>
      </c>
      <c r="C10" t="str">
        <f>IF(INDEX([1]Calculation!$G:$G,ROW())=0,"-",INDEX([1]Calculation!$G:$G,ROW()))</f>
        <v>B/C</v>
      </c>
      <c r="D10" t="str">
        <f>INDEX([1]Calculation!$J:$J,ROW())&amp;"  "&amp;INDEX([1]Calculation!$K:$K,ROW())</f>
        <v>3002  lv</v>
      </c>
      <c r="E10" s="20">
        <f>INDEX([1]Calculation!$I:$I,ROW())</f>
        <v>43886</v>
      </c>
      <c r="F10" s="12">
        <f>ROUND(INDEX([1]Calculation!AL:AL,ROW()),1)</f>
        <v>35.4</v>
      </c>
      <c r="G10" s="8">
        <f>ROUND(INDEX([1]Calculation!L:L,ROW()),0)</f>
        <v>8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11</v>
      </c>
      <c r="K10" s="8">
        <f>ROUND(INDEX([1]Calculation!P:P,ROW()),0)</f>
        <v>6</v>
      </c>
      <c r="L10" s="8">
        <f>ROUND(INDEX([1]Calculation!Q:Q,ROW()),0)</f>
        <v>34</v>
      </c>
      <c r="M10" s="8">
        <f>ROUND(INDEX([1]Calculation!R:R,ROW()),0)</f>
        <v>2</v>
      </c>
      <c r="N10" s="8">
        <f>ROUND(INDEX([1]Calculation!S:S,ROW()),0)</f>
        <v>17</v>
      </c>
      <c r="O10" s="8">
        <f>ROUND(INDEX([1]Calculation!T:T,ROW()),0)</f>
        <v>0</v>
      </c>
      <c r="P10" s="8" t="str">
        <f>INDEX([1]Calculation!CB:CB,ROW())</f>
        <v>http://enewspaper.latimes.com/infinity/article_share.aspx?guid=eba86867-07ff-4b5d-8e3b-0f6e2ae481b7</v>
      </c>
    </row>
    <row r="11" spans="1:16">
      <c r="A11" t="str">
        <f>INDEX([1]Calculation!$F:$F,ROW())</f>
        <v>South Carolina</v>
      </c>
      <c r="B11" t="str">
        <f>INDEX([1]Calculation!$D:$D,ROW())</f>
        <v>Monmouth University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454  lv</v>
      </c>
      <c r="E11" s="20">
        <f>INDEX([1]Calculation!$I:$I,ROW())</f>
        <v>43886</v>
      </c>
      <c r="F11" s="12">
        <f>ROUND(INDEX([1]Calculation!AL:AL,ROW()),1)</f>
        <v>50.6</v>
      </c>
      <c r="G11" s="8">
        <f>ROUND(INDEX([1]Calculation!L:L,ROW()),0)</f>
        <v>36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4</v>
      </c>
      <c r="L11" s="8">
        <f>ROUND(INDEX([1]Calculation!Q:Q,ROW()),0)</f>
        <v>16</v>
      </c>
      <c r="M11" s="8">
        <f>ROUND(INDEX([1]Calculation!R:R,ROW()),0)</f>
        <v>15</v>
      </c>
      <c r="N11" s="8">
        <f>ROUND(INDEX([1]Calculation!S:S,ROW()),0)</f>
        <v>8</v>
      </c>
      <c r="O11" s="8">
        <f>ROUND(INDEX([1]Calculation!T:T,ROW()),0)</f>
        <v>0</v>
      </c>
      <c r="P11" s="8" t="str">
        <f>INDEX([1]Calculation!CB:CB,ROW())</f>
        <v>https://www.monmouth.edu/polling-institute/documents/monmouthpoll_sc_022720.pdf/</v>
      </c>
    </row>
    <row r="12" spans="1:16">
      <c r="A12" t="str">
        <f>INDEX([1]Calculation!$F:$F,ROW())</f>
        <v>Colorado</v>
      </c>
      <c r="B12" t="str">
        <f>INDEX([1]Calculation!$D:$D,ROW())</f>
        <v>Magellan Strategies</v>
      </c>
      <c r="C12" t="str">
        <f>IF(INDEX([1]Calculation!$G:$G,ROW())=0,"-",INDEX([1]Calculation!$G:$G,ROW()))</f>
        <v>B/C</v>
      </c>
      <c r="D12" t="str">
        <f>INDEX([1]Calculation!$J:$J,ROW())&amp;"  "&amp;INDEX([1]Calculation!$K:$K,ROW())</f>
        <v>500  lv</v>
      </c>
      <c r="E12" s="20">
        <f>INDEX([1]Calculation!$I:$I,ROW())</f>
        <v>43886</v>
      </c>
      <c r="F12" s="12">
        <f>ROUND(INDEX([1]Calculation!AL:AL,ROW()),1)</f>
        <v>18.600000000000001</v>
      </c>
      <c r="G12" s="8">
        <f>ROUND(INDEX([1]Calculation!L:L,ROW()),0)</f>
        <v>11</v>
      </c>
      <c r="H12" s="8">
        <f>ROUND(INDEX([1]Calculation!M:M,ROW()),0)</f>
        <v>11</v>
      </c>
      <c r="I12" s="8">
        <f>ROUND(INDEX([1]Calculation!N:N,ROW()),0)</f>
        <v>0</v>
      </c>
      <c r="J12" s="8">
        <f>ROUND(INDEX([1]Calculation!O:O,ROW()),0)</f>
        <v>12</v>
      </c>
      <c r="K12" s="8">
        <f>ROUND(INDEX([1]Calculation!P:P,ROW()),0)</f>
        <v>6</v>
      </c>
      <c r="L12" s="8">
        <f>ROUND(INDEX([1]Calculation!Q:Q,ROW()),0)</f>
        <v>27</v>
      </c>
      <c r="M12" s="8">
        <f>ROUND(INDEX([1]Calculation!R:R,ROW()),0)</f>
        <v>1</v>
      </c>
      <c r="N12" s="8">
        <f>ROUND(INDEX([1]Calculation!S:S,ROW()),0)</f>
        <v>15</v>
      </c>
      <c r="O12" s="8">
        <f>ROUND(INDEX([1]Calculation!T:T,ROW()),0)</f>
        <v>0</v>
      </c>
      <c r="P12" s="8" t="str">
        <f>INDEX([1]Calculation!CB:CB,ROW())</f>
        <v>https://magellanstrategies.com/magellan-strategies-colorado-democratic-presidential-primary/</v>
      </c>
    </row>
    <row r="13" spans="1:16">
      <c r="A13" t="str">
        <f>INDEX([1]Calculation!$F:$F,ROW())</f>
        <v>Colorado</v>
      </c>
      <c r="B13" t="str">
        <f>INDEX([1]Calculation!$D:$D,ROW())</f>
        <v>Data for Progress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471  lv</v>
      </c>
      <c r="E13" s="20">
        <f>INDEX([1]Calculation!$I:$I,ROW())</f>
        <v>43886</v>
      </c>
      <c r="F13" s="12">
        <f>ROUND(INDEX([1]Calculation!AL:AL,ROW()),1)</f>
        <v>36.4</v>
      </c>
      <c r="G13" s="8">
        <f>ROUND(INDEX([1]Calculation!L:L,ROW()),0)</f>
        <v>10</v>
      </c>
      <c r="H13" s="8">
        <f>ROUND(INDEX([1]Calculation!M:M,ROW()),0)</f>
        <v>14</v>
      </c>
      <c r="I13" s="8">
        <f>ROUND(INDEX([1]Calculation!N:N,ROW()),0)</f>
        <v>0</v>
      </c>
      <c r="J13" s="8">
        <f>ROUND(INDEX([1]Calculation!O:O,ROW()),0)</f>
        <v>14</v>
      </c>
      <c r="K13" s="8">
        <f>ROUND(INDEX([1]Calculation!P:P,ROW()),0)</f>
        <v>6</v>
      </c>
      <c r="L13" s="8">
        <f>ROUND(INDEX([1]Calculation!Q:Q,ROW()),0)</f>
        <v>34</v>
      </c>
      <c r="M13" s="8">
        <f>ROUND(INDEX([1]Calculation!R:R,ROW()),0)</f>
        <v>0</v>
      </c>
      <c r="N13" s="8">
        <f>ROUND(INDEX([1]Calculation!S:S,ROW()),0)</f>
        <v>20</v>
      </c>
      <c r="O13" s="8">
        <f>ROUND(INDEX([1]Calculation!T:T,ROW()),0)</f>
        <v>0</v>
      </c>
      <c r="P13" s="8" t="str">
        <f>INDEX([1]Calculation!CB:CB,ROW())</f>
        <v>https://www.dataforprogress.org/blog/2020/2/26/sanders-ahead-in-virginia-and-colorado</v>
      </c>
    </row>
    <row r="14" spans="1:16">
      <c r="A14" t="str">
        <f>INDEX([1]Calculation!$F:$F,ROW())</f>
        <v>Virginia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499  lv</v>
      </c>
      <c r="E14" s="20">
        <f>INDEX([1]Calculation!$I:$I,ROW())</f>
        <v>43886</v>
      </c>
      <c r="F14" s="12">
        <f>ROUND(INDEX([1]Calculation!AL:AL,ROW()),1)</f>
        <v>37.5</v>
      </c>
      <c r="G14" s="8">
        <f>ROUND(INDEX([1]Calculation!L:L,ROW()),0)</f>
        <v>19</v>
      </c>
      <c r="H14" s="8">
        <f>ROUND(INDEX([1]Calculation!M:M,ROW()),0)</f>
        <v>17</v>
      </c>
      <c r="I14" s="8">
        <f>ROUND(INDEX([1]Calculation!N:N,ROW()),0)</f>
        <v>0</v>
      </c>
      <c r="J14" s="8">
        <f>ROUND(INDEX([1]Calculation!O:O,ROW()),0)</f>
        <v>12</v>
      </c>
      <c r="K14" s="8">
        <f>ROUND(INDEX([1]Calculation!P:P,ROW()),0)</f>
        <v>5</v>
      </c>
      <c r="L14" s="8">
        <f>ROUND(INDEX([1]Calculation!Q:Q,ROW()),0)</f>
        <v>28</v>
      </c>
      <c r="M14" s="8">
        <f>ROUND(INDEX([1]Calculation!R:R,ROW()),0)</f>
        <v>1</v>
      </c>
      <c r="N14" s="8">
        <f>ROUND(INDEX([1]Calculation!S:S,ROW()),0)</f>
        <v>17</v>
      </c>
      <c r="O14" s="8">
        <f>ROUND(INDEX([1]Calculation!T:T,ROW()),0)</f>
        <v>0</v>
      </c>
      <c r="P14" s="8" t="str">
        <f>INDEX([1]Calculation!CB:CB,ROW())</f>
        <v>https://www.dataforprogress.org/blog/2020/2/26/sanders-ahead-in-virginia-and-colorado</v>
      </c>
    </row>
    <row r="15" spans="1:16">
      <c r="A15" t="str">
        <f>INDEX([1]Calculation!$F:$F,ROW())</f>
        <v>South Carolina</v>
      </c>
      <c r="B15" t="str">
        <f>INDEX([1]Calculation!$D:$D,ROW())</f>
        <v>Clemson University</v>
      </c>
      <c r="C15" t="str">
        <f>IF(INDEX([1]Calculation!$G:$G,ROW())=0,"-",INDEX([1]Calculation!$G:$G,ROW()))</f>
        <v>B/C</v>
      </c>
      <c r="D15" t="str">
        <f>INDEX([1]Calculation!$J:$J,ROW())&amp;"  "&amp;INDEX([1]Calculation!$K:$K,ROW())</f>
        <v>650  lv</v>
      </c>
      <c r="E15" s="20">
        <f>INDEX([1]Calculation!$I:$I,ROW())</f>
        <v>43886</v>
      </c>
      <c r="F15" s="12">
        <f>ROUND(INDEX([1]Calculation!AL:AL,ROW()),1)</f>
        <v>16.8</v>
      </c>
      <c r="G15" s="8">
        <f>ROUND(INDEX([1]Calculation!L:L,ROW()),0)</f>
        <v>35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13</v>
      </c>
      <c r="M15" s="8">
        <f>ROUND(INDEX([1]Calculation!R:R,ROW()),0)</f>
        <v>17</v>
      </c>
      <c r="N15" s="8">
        <f>ROUND(INDEX([1]Calculation!S:S,ROW()),0)</f>
        <v>8</v>
      </c>
      <c r="O15" s="8">
        <f>ROUND(INDEX([1]Calculation!T:T,ROW()),0)</f>
        <v>0</v>
      </c>
      <c r="P15" s="8" t="str">
        <f>INDEX([1]Calculation!CB:CB,ROW())</f>
        <v>http://newsstand.clemson.edu/wp-content/uploads/2020/02/2020-Palmetto-Poll-Results.pdf</v>
      </c>
    </row>
    <row r="16" spans="1:16">
      <c r="A16" t="str">
        <f>INDEX([1]Calculation!$F:$F,ROW())</f>
        <v>California</v>
      </c>
      <c r="B16" t="str">
        <f>INDEX([1]Calculation!$D:$D,ROW())</f>
        <v>Point Blank Political</v>
      </c>
      <c r="C16" t="str">
        <f>IF(INDEX([1]Calculation!$G:$G,ROW())=0,"-",INDEX([1]Calculation!$G:$G,ROW()))</f>
        <v>-</v>
      </c>
      <c r="D16" t="str">
        <f>INDEX([1]Calculation!$J:$J,ROW())&amp;"  "&amp;INDEX([1]Calculation!$K:$K,ROW())</f>
        <v>2098  lv</v>
      </c>
      <c r="E16" s="20">
        <f>INDEX([1]Calculation!$I:$I,ROW())</f>
        <v>43886</v>
      </c>
      <c r="F16" s="12">
        <f>ROUND(INDEX([1]Calculation!AL:AL,ROW()),1)</f>
        <v>22.3</v>
      </c>
      <c r="G16" s="8">
        <f>ROUND(INDEX([1]Calculation!L:L,ROW()),0)</f>
        <v>11</v>
      </c>
      <c r="H16" s="8">
        <f>ROUND(INDEX([1]Calculation!M:M,ROW()),0)</f>
        <v>11</v>
      </c>
      <c r="I16" s="8">
        <f>ROUND(INDEX([1]Calculation!N:N,ROW()),0)</f>
        <v>0</v>
      </c>
      <c r="J16" s="8">
        <f>ROUND(INDEX([1]Calculation!O:O,ROW()),0)</f>
        <v>9</v>
      </c>
      <c r="K16" s="8">
        <f>ROUND(INDEX([1]Calculation!P:P,ROW()),0)</f>
        <v>4</v>
      </c>
      <c r="L16" s="8">
        <f>ROUND(INDEX([1]Calculation!Q:Q,ROW()),0)</f>
        <v>34</v>
      </c>
      <c r="M16" s="8">
        <f>ROUND(INDEX([1]Calculation!R:R,ROW()),0)</f>
        <v>3</v>
      </c>
      <c r="N16" s="8">
        <f>ROUND(INDEX([1]Calculation!S:S,ROW()),0)</f>
        <v>13</v>
      </c>
      <c r="O16" s="8">
        <f>ROUND(INDEX([1]Calculation!T:T,ROW()),0)</f>
        <v>0</v>
      </c>
      <c r="P16" s="8" t="str">
        <f>INDEX([1]Calculation!CB:CB,ROW())</f>
        <v>https://www.pointblankpolitical.com/2020-ca-dem-primary-pre-debate/</v>
      </c>
    </row>
    <row r="17" spans="1:16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584  lv</v>
      </c>
      <c r="E17" s="20">
        <f>INDEX([1]Calculation!$I:$I,ROW())</f>
        <v>43886</v>
      </c>
      <c r="F17" s="12">
        <f>ROUND(INDEX([1]Calculation!AL:AL,ROW()),1)</f>
        <v>21.5</v>
      </c>
      <c r="G17" s="8">
        <f>ROUND(INDEX([1]Calculation!L:L,ROW()),0)</f>
        <v>20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4</v>
      </c>
      <c r="L17" s="8">
        <f>ROUND(INDEX([1]Calculation!Q:Q,ROW()),0)</f>
        <v>30</v>
      </c>
      <c r="M17" s="8">
        <f>ROUND(INDEX([1]Calculation!R:R,ROW()),0)</f>
        <v>1</v>
      </c>
      <c r="N17" s="8">
        <f>ROUND(INDEX([1]Calculation!S:S,ROW()),0)</f>
        <v>16</v>
      </c>
      <c r="O17" s="8">
        <f>ROUND(INDEX([1]Calculation!T:T,ROW()),0)</f>
        <v>0</v>
      </c>
      <c r="P17" s="8" t="str">
        <f>INDEX([1]Calculation!CB:CB,ROW())</f>
        <v>https://d25d2506sfb94s.cloudfront.net/cumulus_uploads/document/zye3phsf7t/econTabReport.pdf</v>
      </c>
    </row>
    <row r="18" spans="1:16">
      <c r="A18" t="str">
        <f>INDEX([1]Calculation!$F:$F,ROW())</f>
        <v>Texas</v>
      </c>
      <c r="B18" t="str">
        <f>INDEX([1]Calculation!$D:$D,ROW())</f>
        <v>Public Policy Polling</v>
      </c>
      <c r="C18" t="str">
        <f>IF(INDEX([1]Calculation!$G:$G,ROW())=0,"-",INDEX([1]Calculation!$G:$G,ROW()))</f>
        <v>B</v>
      </c>
      <c r="D18" t="str">
        <f>INDEX([1]Calculation!$J:$J,ROW())&amp;"  "&amp;INDEX([1]Calculation!$K:$K,ROW())</f>
        <v>1045  lv</v>
      </c>
      <c r="E18" s="20">
        <f>INDEX([1]Calculation!$I:$I,ROW())</f>
        <v>43886</v>
      </c>
      <c r="F18" s="12">
        <f>ROUND(INDEX([1]Calculation!AL:AL,ROW()),1)</f>
        <v>0</v>
      </c>
      <c r="G18" s="8">
        <f>ROUND(INDEX([1]Calculation!L:L,ROW()),0)</f>
        <v>31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11</v>
      </c>
      <c r="K18" s="8">
        <f>ROUND(INDEX([1]Calculation!P:P,ROW()),0)</f>
        <v>7</v>
      </c>
      <c r="L18" s="8">
        <f>ROUND(INDEX([1]Calculation!Q:Q,ROW()),0)</f>
        <v>25</v>
      </c>
      <c r="M18" s="8">
        <f>ROUND(INDEX([1]Calculation!R:R,ROW()),0)</f>
        <v>3</v>
      </c>
      <c r="N18" s="8">
        <f>ROUND(INDEX([1]Calculation!S:S,ROW()),0)</f>
        <v>17</v>
      </c>
      <c r="O18" s="8">
        <f>ROUND(INDEX([1]Calculation!T:T,ROW()),0)</f>
        <v>0</v>
      </c>
      <c r="P18" s="8" t="str">
        <f>INDEX([1]Calculation!CB:CB,ROW())</f>
        <v>https://progresstexas.org/sites/default/files/February%202020%20Progress%20Texas-PPP%20Poll.pdf</v>
      </c>
    </row>
    <row r="19" spans="1:16">
      <c r="A19" t="str">
        <f>INDEX([1]Calculation!$F:$F,ROW())</f>
        <v>Texas</v>
      </c>
      <c r="B19" t="str">
        <f>INDEX([1]Calculation!$D:$D,ROW())</f>
        <v>Public Policy Polling</v>
      </c>
      <c r="C19" t="str">
        <f>IF(INDEX([1]Calculation!$G:$G,ROW())=0,"-",INDEX([1]Calculation!$G:$G,ROW()))</f>
        <v>B</v>
      </c>
      <c r="D19" t="str">
        <f>INDEX([1]Calculation!$J:$J,ROW())&amp;"  "&amp;INDEX([1]Calculation!$K:$K,ROW())</f>
        <v>1045  lv</v>
      </c>
      <c r="E19" s="20">
        <f>INDEX([1]Calculation!$I:$I,ROW())</f>
        <v>43886</v>
      </c>
      <c r="F19" s="12">
        <f>ROUND(INDEX([1]Calculation!AL:AL,ROW()),1)</f>
        <v>35.5</v>
      </c>
      <c r="G19" s="8">
        <f>ROUND(INDEX([1]Calculation!L:L,ROW()),0)</f>
        <v>24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24</v>
      </c>
      <c r="M19" s="8">
        <f>ROUND(INDEX([1]Calculation!R:R,ROW()),0)</f>
        <v>1</v>
      </c>
      <c r="N19" s="8">
        <f>ROUND(INDEX([1]Calculation!S:S,ROW()),0)</f>
        <v>14</v>
      </c>
      <c r="O19" s="8">
        <f>ROUND(INDEX([1]Calculation!T:T,ROW()),0)</f>
        <v>0</v>
      </c>
      <c r="P19" s="8" t="str">
        <f>INDEX([1]Calculation!CB:CB,ROW())</f>
        <v>https://progresstexas.org/sites/default/files/February%202020%20Progress%20Texas-PPP%20Poll.pdf</v>
      </c>
    </row>
    <row r="20" spans="1:16">
      <c r="A20" t="str">
        <f>INDEX([1]Calculation!$F:$F,ROW())</f>
        <v>US</v>
      </c>
      <c r="B20" t="str">
        <f>INDEX([1]Calculation!$D:$D,ROW())</f>
        <v>Ipsos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2706  a</v>
      </c>
      <c r="E20" s="20">
        <f>INDEX([1]Calculation!$I:$I,ROW())</f>
        <v>43886</v>
      </c>
      <c r="F20" s="12">
        <f>ROUND(INDEX([1]Calculation!AL:AL,ROW()),1)</f>
        <v>0</v>
      </c>
      <c r="G20" s="8">
        <f>ROUND(INDEX([1]Calculation!L:L,ROW()),0)</f>
        <v>13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8</v>
      </c>
      <c r="K20" s="8">
        <f>ROUND(INDEX([1]Calculation!P:P,ROW()),0)</f>
        <v>4</v>
      </c>
      <c r="L20" s="8">
        <f>ROUND(INDEX([1]Calculation!Q:Q,ROW()),0)</f>
        <v>25</v>
      </c>
      <c r="M20" s="8">
        <f>ROUND(INDEX([1]Calculation!R:R,ROW()),0)</f>
        <v>3</v>
      </c>
      <c r="N20" s="8">
        <f>ROUND(INDEX([1]Calculation!S:S,ROW()),0)</f>
        <v>8</v>
      </c>
      <c r="O20" s="8">
        <f>ROUND(INDEX([1]Calculation!T:T,ROW()),0)</f>
        <v>0</v>
      </c>
      <c r="P20" s="8" t="str">
        <f>INDEX([1]Calculation!CB:CB,ROW())</f>
        <v>https://fingfx.thomsonreuters.com/gfx/mkt/13/2507/2475/Topline%20Reuters%202020%20Election%20Tracker%2002%2025%202020.pdf</v>
      </c>
    </row>
    <row r="21" spans="1:16">
      <c r="A21" t="str">
        <f>INDEX([1]Calculation!$F:$F,ROW())</f>
        <v>US</v>
      </c>
      <c r="B21" t="str">
        <f>INDEX([1]Calculation!$D:$D,ROW())</f>
        <v>Ipsos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2244  rv</v>
      </c>
      <c r="E21" s="20">
        <f>INDEX([1]Calculation!$I:$I,ROW())</f>
        <v>43886</v>
      </c>
      <c r="F21" s="12">
        <f>ROUND(INDEX([1]Calculation!AL:AL,ROW()),1)</f>
        <v>53.1</v>
      </c>
      <c r="G21" s="8">
        <f>ROUND(INDEX([1]Calculation!L:L,ROW()),0)</f>
        <v>15</v>
      </c>
      <c r="H21" s="8">
        <f>ROUND(INDEX([1]Calculation!M:M,ROW()),0)</f>
        <v>15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4</v>
      </c>
      <c r="L21" s="8">
        <f>ROUND(INDEX([1]Calculation!Q:Q,ROW()),0)</f>
        <v>26</v>
      </c>
      <c r="M21" s="8">
        <f>ROUND(INDEX([1]Calculation!R:R,ROW()),0)</f>
        <v>3</v>
      </c>
      <c r="N21" s="8">
        <f>ROUND(INDEX([1]Calculation!S:S,ROW()),0)</f>
        <v>10</v>
      </c>
      <c r="O21" s="8">
        <f>ROUND(INDEX([1]Calculation!T:T,ROW()),0)</f>
        <v>0</v>
      </c>
      <c r="P21" s="8" t="str">
        <f>INDEX([1]Calculation!CB:CB,ROW())</f>
        <v>https://fingfx.thomsonreuters.com/gfx/mkt/13/2507/2475/Topline%20Reuters%202020%20Election%20Tracker%2002%2025%202020.pdf</v>
      </c>
    </row>
    <row r="22" spans="1:16">
      <c r="A22" t="str">
        <f>INDEX([1]Calculation!$F:$F,ROW())</f>
        <v>North Carolina</v>
      </c>
      <c r="B22" t="str">
        <f>INDEX([1]Calculation!$D:$D,ROW())</f>
        <v>Meredith College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430  lv</v>
      </c>
      <c r="E22" s="20">
        <f>INDEX([1]Calculation!$I:$I,ROW())</f>
        <v>43885</v>
      </c>
      <c r="F22" s="12">
        <f>ROUND(INDEX([1]Calculation!AL:AL,ROW()),1)</f>
        <v>11.8</v>
      </c>
      <c r="G22" s="8">
        <f>ROUND(INDEX([1]Calculation!L:L,ROW()),0)</f>
        <v>18</v>
      </c>
      <c r="H22" s="8">
        <f>ROUND(INDEX([1]Calculation!M:M,ROW()),0)</f>
        <v>17</v>
      </c>
      <c r="I22" s="8">
        <f>ROUND(INDEX([1]Calculation!N:N,ROW()),0)</f>
        <v>1</v>
      </c>
      <c r="J22" s="8">
        <f>ROUND(INDEX([1]Calculation!O:O,ROW()),0)</f>
        <v>10</v>
      </c>
      <c r="K22" s="8">
        <f>ROUND(INDEX([1]Calculation!P:P,ROW()),0)</f>
        <v>4</v>
      </c>
      <c r="L22" s="8">
        <f>ROUND(INDEX([1]Calculation!Q:Q,ROW()),0)</f>
        <v>20</v>
      </c>
      <c r="M22" s="8">
        <f>ROUND(INDEX([1]Calculation!R:R,ROW()),0)</f>
        <v>1</v>
      </c>
      <c r="N22" s="8">
        <f>ROUND(INDEX([1]Calculation!S:S,ROW()),0)</f>
        <v>11</v>
      </c>
      <c r="O22" s="8">
        <f>ROUND(INDEX([1]Calculation!T:T,ROW()),0)</f>
        <v>1</v>
      </c>
      <c r="P22" s="8" t="str">
        <f>INDEX([1]Calculation!CB:CB,ROW())</f>
        <v>https://www.meredith.edu/assets/images/content/Final_Meredith_College_Poll_Report_February_2020.pdf</v>
      </c>
    </row>
    <row r="23" spans="1:16">
      <c r="A23" t="str">
        <f>INDEX([1]Calculation!$F:$F,ROW())</f>
        <v>Virginia</v>
      </c>
      <c r="B23" t="str">
        <f>INDEX([1]Calculation!$D:$D,ROW())</f>
        <v>Christopher Newport University</v>
      </c>
      <c r="C23" t="str">
        <f>IF(INDEX([1]Calculation!$G:$G,ROW())=0,"-",INDEX([1]Calculation!$G:$G,ROW()))</f>
        <v>A/B</v>
      </c>
      <c r="D23" t="str">
        <f>INDEX([1]Calculation!$J:$J,ROW())&amp;"  "&amp;INDEX([1]Calculation!$K:$K,ROW())</f>
        <v>561  lv</v>
      </c>
      <c r="E23" s="20">
        <f>INDEX([1]Calculation!$I:$I,ROW())</f>
        <v>43885</v>
      </c>
      <c r="F23" s="12">
        <f>ROUND(INDEX([1]Calculation!AL:AL,ROW()),1)</f>
        <v>25.6</v>
      </c>
      <c r="G23" s="8">
        <f>ROUND(INDEX([1]Calculation!L:L,ROW()),0)</f>
        <v>22</v>
      </c>
      <c r="H23" s="8">
        <f>ROUND(INDEX([1]Calculation!M:M,ROW()),0)</f>
        <v>13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17</v>
      </c>
      <c r="M23" s="8">
        <f>ROUND(INDEX([1]Calculation!R:R,ROW()),0)</f>
        <v>1</v>
      </c>
      <c r="N23" s="8">
        <f>ROUND(INDEX([1]Calculation!S:S,ROW()),0)</f>
        <v>8</v>
      </c>
      <c r="O23" s="8">
        <f>ROUND(INDEX([1]Calculation!T:T,ROW()),0)</f>
        <v>5</v>
      </c>
      <c r="P23" s="8" t="str">
        <f>INDEX([1]Calculation!CB:CB,ROW())</f>
        <v>http://cnu.edu/wasoncenter/surveys/2020-02-28/</v>
      </c>
    </row>
    <row r="24" spans="1:16">
      <c r="A24" t="str">
        <f>INDEX([1]Calculation!$F:$F,ROW())</f>
        <v>Massachusetts</v>
      </c>
      <c r="B24" t="str">
        <f>INDEX([1]Calculation!$D:$D,ROW())</f>
        <v>YouGov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400  lv</v>
      </c>
      <c r="E24" s="20">
        <f>INDEX([1]Calculation!$I:$I,ROW())</f>
        <v>43885</v>
      </c>
      <c r="F24" s="12">
        <f>ROUND(INDEX([1]Calculation!AL:AL,ROW()),1)</f>
        <v>16.100000000000001</v>
      </c>
      <c r="G24" s="8">
        <f>ROUND(INDEX([1]Calculation!L:L,ROW()),0)</f>
        <v>12</v>
      </c>
      <c r="H24" s="8">
        <f>ROUND(INDEX([1]Calculation!M:M,ROW()),0)</f>
        <v>9</v>
      </c>
      <c r="I24" s="8">
        <f>ROUND(INDEX([1]Calculation!N:N,ROW()),0)</f>
        <v>0</v>
      </c>
      <c r="J24" s="8">
        <f>ROUND(INDEX([1]Calculation!O:O,ROW()),0)</f>
        <v>14</v>
      </c>
      <c r="K24" s="8">
        <f>ROUND(INDEX([1]Calculation!P:P,ROW()),0)</f>
        <v>7</v>
      </c>
      <c r="L24" s="8">
        <f>ROUND(INDEX([1]Calculation!Q:Q,ROW()),0)</f>
        <v>25</v>
      </c>
      <c r="M24" s="8">
        <f>ROUND(INDEX([1]Calculation!R:R,ROW()),0)</f>
        <v>3</v>
      </c>
      <c r="N24" s="8">
        <f>ROUND(INDEX([1]Calculation!S:S,ROW()),0)</f>
        <v>23</v>
      </c>
      <c r="O24" s="8">
        <f>ROUND(INDEX([1]Calculation!T:T,ROW()),0)</f>
        <v>0</v>
      </c>
      <c r="P24" s="8" t="str">
        <f>INDEX([1]Calculation!CB:CB,ROW())</f>
        <v>https://htv-prod-media.s3.amazonaws.com/files/supertuesdaymatoplines-1582851435.pdf</v>
      </c>
    </row>
    <row r="25" spans="1:16">
      <c r="A25" t="str">
        <f>INDEX([1]Calculation!$F:$F,ROW())</f>
        <v>South Carolina</v>
      </c>
      <c r="B25" t="str">
        <f>INDEX([1]Calculation!$D:$D,ROW())</f>
        <v>East Carolina University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1142  lv</v>
      </c>
      <c r="E25" s="20">
        <f>INDEX([1]Calculation!$I:$I,ROW())</f>
        <v>43885</v>
      </c>
      <c r="F25" s="12">
        <f>ROUND(INDEX([1]Calculation!AL:AL,ROW()),1)</f>
        <v>16.600000000000001</v>
      </c>
      <c r="G25" s="8">
        <f>ROUND(INDEX([1]Calculation!L:L,ROW()),0)</f>
        <v>31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6</v>
      </c>
      <c r="K25" s="8">
        <f>ROUND(INDEX([1]Calculation!P:P,ROW()),0)</f>
        <v>2</v>
      </c>
      <c r="L25" s="8">
        <f>ROUND(INDEX([1]Calculation!Q:Q,ROW()),0)</f>
        <v>23</v>
      </c>
      <c r="M25" s="8">
        <f>ROUND(INDEX([1]Calculation!R:R,ROW()),0)</f>
        <v>20</v>
      </c>
      <c r="N25" s="8">
        <f>ROUND(INDEX([1]Calculation!S:S,ROW()),0)</f>
        <v>8</v>
      </c>
      <c r="O25" s="8">
        <f>ROUND(INDEX([1]Calculation!T:T,ROW()),0)</f>
        <v>0</v>
      </c>
      <c r="P25" s="8" t="str">
        <f>INDEX([1]Calculation!CB:CB,ROW())</f>
        <v>https://surveyresearch-ecu.reportablenews.com/pr/biden-maintains-lead-in-south-carolina-sanders-in-second-steyer-a-close-third</v>
      </c>
    </row>
    <row r="26" spans="1:16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470  rv</v>
      </c>
      <c r="E26" s="20">
        <f>INDEX([1]Calculation!$I:$I,ROW())</f>
        <v>43885</v>
      </c>
      <c r="F26" s="12">
        <f>ROUND(INDEX([1]Calculation!AL:AL,ROW()),1)</f>
        <v>14.1</v>
      </c>
      <c r="G26" s="8">
        <f>ROUND(INDEX([1]Calculation!L:L,ROW()),0)</f>
        <v>17</v>
      </c>
      <c r="H26" s="8">
        <f>ROUND(INDEX([1]Calculation!M:M,ROW()),0)</f>
        <v>19</v>
      </c>
      <c r="I26" s="8">
        <f>ROUND(INDEX([1]Calculation!N:N,ROW()),0)</f>
        <v>0</v>
      </c>
      <c r="J26" s="8">
        <f>ROUND(INDEX([1]Calculation!O:O,ROW()),0)</f>
        <v>12</v>
      </c>
      <c r="K26" s="8">
        <f>ROUND(INDEX([1]Calculation!P:P,ROW()),0)</f>
        <v>3</v>
      </c>
      <c r="L26" s="8">
        <f>ROUND(INDEX([1]Calculation!Q:Q,ROW()),0)</f>
        <v>28</v>
      </c>
      <c r="M26" s="8">
        <f>ROUND(INDEX([1]Calculation!R:R,ROW()),0)</f>
        <v>3</v>
      </c>
      <c r="N26" s="8">
        <f>ROUND(INDEX([1]Calculation!S:S,ROW()),0)</f>
        <v>8</v>
      </c>
      <c r="O26" s="8">
        <f>ROUND(INDEX([1]Calculation!T:T,ROW()),0)</f>
        <v>0</v>
      </c>
      <c r="P26" s="8" t="str">
        <f>INDEX([1]Calculation!CB:CB,ROW())</f>
        <v>https://thehill.com/hilltv/what-americas-thinking/484534-sanders-lead-grows-post-nevada-in-new-hill-harrisx-poll</v>
      </c>
    </row>
    <row r="27" spans="1:16">
      <c r="A27" t="str">
        <f>INDEX([1]Calculation!$F:$F,ROW())</f>
        <v>North Carolina</v>
      </c>
      <c r="B27" t="str">
        <f>INDEX([1]Calculation!$D:$D,ROW())</f>
        <v>Public Policy Polling</v>
      </c>
      <c r="C27" t="str">
        <f>IF(INDEX([1]Calculation!$G:$G,ROW())=0,"-",INDEX([1]Calculation!$G:$G,ROW()))</f>
        <v>B</v>
      </c>
      <c r="D27" t="str">
        <f>INDEX([1]Calculation!$J:$J,ROW())&amp;"  "&amp;INDEX([1]Calculation!$K:$K,ROW())</f>
        <v>852  lv</v>
      </c>
      <c r="E27" s="20">
        <f>INDEX([1]Calculation!$I:$I,ROW())</f>
        <v>43885</v>
      </c>
      <c r="F27" s="12">
        <f>ROUND(INDEX([1]Calculation!AL:AL,ROW()),1)</f>
        <v>30.9</v>
      </c>
      <c r="G27" s="8">
        <f>ROUND(INDEX([1]Calculation!L:L,ROW()),0)</f>
        <v>23</v>
      </c>
      <c r="H27" s="8">
        <f>ROUND(INDEX([1]Calculation!M:M,ROW()),0)</f>
        <v>17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4</v>
      </c>
      <c r="L27" s="8">
        <f>ROUND(INDEX([1]Calculation!Q:Q,ROW()),0)</f>
        <v>20</v>
      </c>
      <c r="M27" s="8">
        <f>ROUND(INDEX([1]Calculation!R:R,ROW()),0)</f>
        <v>3</v>
      </c>
      <c r="N27" s="8">
        <f>ROUND(INDEX([1]Calculation!S:S,ROW()),0)</f>
        <v>11</v>
      </c>
      <c r="O27" s="8">
        <f>ROUND(INDEX([1]Calculation!T:T,ROW()),0)</f>
        <v>0</v>
      </c>
      <c r="P27" s="8" t="str">
        <f>INDEX([1]Calculation!CB:CB,ROW())</f>
        <v>https://www.publicpolicypolling.com/wp-content/uploads/2020/02/NorthCarolinaResultsFebruary2020.pdf</v>
      </c>
    </row>
    <row r="28" spans="1:16">
      <c r="A28" t="str">
        <f>INDEX([1]Calculation!$F:$F,ROW())</f>
        <v>South Carolina</v>
      </c>
      <c r="B28" t="str">
        <f>INDEX([1]Calculation!$D:$D,ROW())</f>
        <v>Public Policy Polling</v>
      </c>
      <c r="C28" t="str">
        <f>IF(INDEX([1]Calculation!$G:$G,ROW())=0,"-",INDEX([1]Calculation!$G:$G,ROW()))</f>
        <v>B</v>
      </c>
      <c r="D28" t="str">
        <f>INDEX([1]Calculation!$J:$J,ROW())&amp;"  "&amp;INDEX([1]Calculation!$K:$K,ROW())</f>
        <v>866  lv</v>
      </c>
      <c r="E28" s="20">
        <f>INDEX([1]Calculation!$I:$I,ROW())</f>
        <v>43885</v>
      </c>
      <c r="F28" s="12">
        <f>ROUND(INDEX([1]Calculation!AL:AL,ROW()),1)</f>
        <v>29.5</v>
      </c>
      <c r="G28" s="8">
        <f>ROUND(INDEX([1]Calculation!L:L,ROW()),0)</f>
        <v>36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7</v>
      </c>
      <c r="K28" s="8">
        <f>ROUND(INDEX([1]Calculation!P:P,ROW()),0)</f>
        <v>3</v>
      </c>
      <c r="L28" s="8">
        <f>ROUND(INDEX([1]Calculation!Q:Q,ROW()),0)</f>
        <v>21</v>
      </c>
      <c r="M28" s="8">
        <f>ROUND(INDEX([1]Calculation!R:R,ROW()),0)</f>
        <v>7</v>
      </c>
      <c r="N28" s="8">
        <f>ROUND(INDEX([1]Calculation!S:S,ROW()),0)</f>
        <v>8</v>
      </c>
      <c r="O28" s="8">
        <f>ROUND(INDEX([1]Calculation!T:T,ROW()),0)</f>
        <v>0</v>
      </c>
      <c r="P28" s="8" t="str">
        <f>INDEX([1]Calculation!CB:CB,ROW())</f>
        <v>https://www.publicpolicypolling.com/wp-content/uploads/2020/02/SouthCarolinaResultsFebruary2020.pdf</v>
      </c>
    </row>
    <row r="29" spans="1:16">
      <c r="A29" t="str">
        <f>INDEX([1]Calculation!$F:$F,ROW())</f>
        <v>Wisconsin</v>
      </c>
      <c r="B29" t="str">
        <f>INDEX([1]Calculation!$D:$D,ROW())</f>
        <v>Marquette University Law School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464  lv</v>
      </c>
      <c r="E29" s="20">
        <f>INDEX([1]Calculation!$I:$I,ROW())</f>
        <v>43884</v>
      </c>
      <c r="F29" s="12">
        <f>ROUND(INDEX([1]Calculation!AL:AL,ROW()),1)</f>
        <v>28.6</v>
      </c>
      <c r="G29" s="8">
        <f>ROUND(INDEX([1]Calculation!L:L,ROW()),0)</f>
        <v>15</v>
      </c>
      <c r="H29" s="8">
        <f>ROUND(INDEX([1]Calculation!M:M,ROW()),0)</f>
        <v>17</v>
      </c>
      <c r="I29" s="8">
        <f>ROUND(INDEX([1]Calculation!N:N,ROW()),0)</f>
        <v>0</v>
      </c>
      <c r="J29" s="8">
        <f>ROUND(INDEX([1]Calculation!O:O,ROW()),0)</f>
        <v>13</v>
      </c>
      <c r="K29" s="8">
        <f>ROUND(INDEX([1]Calculation!P:P,ROW()),0)</f>
        <v>11</v>
      </c>
      <c r="L29" s="8">
        <f>ROUND(INDEX([1]Calculation!Q:Q,ROW()),0)</f>
        <v>29</v>
      </c>
      <c r="M29" s="8">
        <f>ROUND(INDEX([1]Calculation!R:R,ROW()),0)</f>
        <v>1</v>
      </c>
      <c r="N29" s="8">
        <f>ROUND(INDEX([1]Calculation!S:S,ROW()),0)</f>
        <v>9</v>
      </c>
      <c r="O29" s="8">
        <f>ROUND(INDEX([1]Calculation!T:T,ROW()),0)</f>
        <v>0</v>
      </c>
      <c r="P29" s="8" t="str">
        <f>INDEX([1]Calculation!CB:CB,ROW())</f>
        <v>https://law.marquette.edu/poll/wp-content/uploads/2020/02/MLSP58Toplines.pdf</v>
      </c>
    </row>
    <row r="30" spans="1:16">
      <c r="A30" t="str">
        <f>INDEX([1]Calculation!$F:$F,ROW())</f>
        <v>California</v>
      </c>
      <c r="B30" t="str">
        <f>INDEX([1]Calculation!$D:$D,ROW())</f>
        <v>Change Research</v>
      </c>
      <c r="C30" t="str">
        <f>IF(INDEX([1]Calculation!$G:$G,ROW())=0,"-",INDEX([1]Calculation!$G:$G,ROW()))</f>
        <v>C</v>
      </c>
      <c r="D30" t="str">
        <f>INDEX([1]Calculation!$J:$J,ROW())&amp;"  "&amp;INDEX([1]Calculation!$K:$K,ROW())</f>
        <v>1069  lv</v>
      </c>
      <c r="E30" s="20">
        <f>INDEX([1]Calculation!$I:$I,ROW())</f>
        <v>43884</v>
      </c>
      <c r="F30" s="12">
        <f>ROUND(INDEX([1]Calculation!AL:AL,ROW()),1)</f>
        <v>16.5</v>
      </c>
      <c r="G30" s="8">
        <f>ROUND(INDEX([1]Calculation!L:L,ROW()),0)</f>
        <v>12</v>
      </c>
      <c r="H30" s="8">
        <f>ROUND(INDEX([1]Calculation!M:M,ROW()),0)</f>
        <v>6</v>
      </c>
      <c r="I30" s="8">
        <f>ROUND(INDEX([1]Calculation!N:N,ROW()),0)</f>
        <v>0</v>
      </c>
      <c r="J30" s="8">
        <f>ROUND(INDEX([1]Calculation!O:O,ROW()),0)</f>
        <v>11</v>
      </c>
      <c r="K30" s="8">
        <f>ROUND(INDEX([1]Calculation!P:P,ROW()),0)</f>
        <v>5</v>
      </c>
      <c r="L30" s="8">
        <f>ROUND(INDEX([1]Calculation!Q:Q,ROW()),0)</f>
        <v>37</v>
      </c>
      <c r="M30" s="8">
        <f>ROUND(INDEX([1]Calculation!R:R,ROW()),0)</f>
        <v>3</v>
      </c>
      <c r="N30" s="8">
        <f>ROUND(INDEX([1]Calculation!S:S,ROW()),0)</f>
        <v>20</v>
      </c>
      <c r="O30" s="8">
        <f>ROUND(INDEX([1]Calculation!T:T,ROW()),0)</f>
        <v>4</v>
      </c>
      <c r="P30" s="8" t="str">
        <f>INDEX([1]Calculation!CB:CB,ROW())</f>
        <v>https://www.changeresearch.com/post/democratic-primary-california-kqed-poll-february</v>
      </c>
    </row>
    <row r="31" spans="1:16">
      <c r="A31" t="str">
        <f>INDEX([1]Calculation!$F:$F,ROW())</f>
        <v>North Carolina</v>
      </c>
      <c r="B31" t="str">
        <f>INDEX([1]Calculation!$D:$D,ROW())</f>
        <v>Spry Strategies</v>
      </c>
      <c r="C31" t="str">
        <f>IF(INDEX([1]Calculation!$G:$G,ROW())=0,"-",INDEX([1]Calculation!$G:$G,ROW()))</f>
        <v>C/D</v>
      </c>
      <c r="D31" t="str">
        <f>INDEX([1]Calculation!$J:$J,ROW())&amp;"  "&amp;INDEX([1]Calculation!$K:$K,ROW())</f>
        <v>561  lv</v>
      </c>
      <c r="E31" s="20">
        <f>INDEX([1]Calculation!$I:$I,ROW())</f>
        <v>43884</v>
      </c>
      <c r="F31" s="12">
        <f>ROUND(INDEX([1]Calculation!AL:AL,ROW()),1)</f>
        <v>8.8000000000000007</v>
      </c>
      <c r="G31" s="8">
        <f>ROUND(INDEX([1]Calculation!L:L,ROW()),0)</f>
        <v>20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3</v>
      </c>
      <c r="K31" s="8">
        <f>ROUND(INDEX([1]Calculation!P:P,ROW()),0)</f>
        <v>6</v>
      </c>
      <c r="L31" s="8">
        <f>ROUND(INDEX([1]Calculation!Q:Q,ROW()),0)</f>
        <v>20</v>
      </c>
      <c r="M31" s="8">
        <f>ROUND(INDEX([1]Calculation!R:R,ROW()),0)</f>
        <v>0</v>
      </c>
      <c r="N31" s="8">
        <f>ROUND(INDEX([1]Calculation!S:S,ROW()),0)</f>
        <v>9</v>
      </c>
      <c r="O31" s="8">
        <f>ROUND(INDEX([1]Calculation!T:T,ROW()),0)</f>
        <v>0</v>
      </c>
      <c r="P31" s="8" t="str">
        <f>INDEX([1]Calculation!CB:CB,ROW())</f>
        <v>https://mcusercontent.com/259a50ef0a1608ab2bc2cf891/files/0f490596-e46a-4d58-b52d-2c8a9a53d084/DemocraticPrimaryPoll_Civitas_0225.pdf</v>
      </c>
    </row>
    <row r="32" spans="1:16">
      <c r="A32" t="str">
        <f>INDEX([1]Calculation!$F:$F,ROW())</f>
        <v>US</v>
      </c>
      <c r="B32" t="str">
        <f>INDEX([1]Calculation!$D:$D,ROW())</f>
        <v>Morning Consult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2631  lv</v>
      </c>
      <c r="E32" s="20">
        <f>INDEX([1]Calculation!$I:$I,ROW())</f>
        <v>43884</v>
      </c>
      <c r="F32" s="12">
        <f>ROUND(INDEX([1]Calculation!AL:AL,ROW()),1)</f>
        <v>34.200000000000003</v>
      </c>
      <c r="G32" s="8">
        <f>ROUND(INDEX([1]Calculation!L:L,ROW()),0)</f>
        <v>18</v>
      </c>
      <c r="H32" s="8">
        <f>ROUND(INDEX([1]Calculation!M:M,ROW()),0)</f>
        <v>19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4</v>
      </c>
      <c r="L32" s="8">
        <f>ROUND(INDEX([1]Calculation!Q:Q,ROW()),0)</f>
        <v>32</v>
      </c>
      <c r="M32" s="8">
        <f>ROUND(INDEX([1]Calculation!R:R,ROW()),0)</f>
        <v>3</v>
      </c>
      <c r="N32" s="8">
        <f>ROUND(INDEX([1]Calculation!S:S,ROW()),0)</f>
        <v>11</v>
      </c>
      <c r="O32" s="8">
        <f>ROUND(INDEX([1]Calculation!T:T,ROW()),0)</f>
        <v>0</v>
      </c>
      <c r="P32" s="8" t="str">
        <f>INDEX([1]Calculation!CB:CB,ROW())</f>
        <v>https://morningconsult.com/2020/02/24/bernie-sanders-rising-post-nevada-polling/</v>
      </c>
    </row>
    <row r="33" spans="1:16">
      <c r="A33" t="str">
        <f>INDEX([1]Calculation!$F:$F,ROW())</f>
        <v>US</v>
      </c>
      <c r="B33" t="str">
        <f>INDEX([1]Calculation!$D:$D,ROW())</f>
        <v>YouGov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6498  lv</v>
      </c>
      <c r="E33" s="20">
        <f>INDEX([1]Calculation!$I:$I,ROW())</f>
        <v>43883</v>
      </c>
      <c r="F33" s="12">
        <f>ROUND(INDEX([1]Calculation!AL:AL,ROW()),1)</f>
        <v>6.6</v>
      </c>
      <c r="G33" s="8">
        <f>ROUND(INDEX([1]Calculation!L:L,ROW()),0)</f>
        <v>17</v>
      </c>
      <c r="H33" s="8">
        <f>ROUND(INDEX([1]Calculation!M:M,ROW()),0)</f>
        <v>13</v>
      </c>
      <c r="I33" s="8">
        <f>ROUND(INDEX([1]Calculation!N:N,ROW()),0)</f>
        <v>0</v>
      </c>
      <c r="J33" s="8">
        <f>ROUND(INDEX([1]Calculation!O:O,ROW()),0)</f>
        <v>10</v>
      </c>
      <c r="K33" s="8">
        <f>ROUND(INDEX([1]Calculation!P:P,ROW()),0)</f>
        <v>5</v>
      </c>
      <c r="L33" s="8">
        <f>ROUND(INDEX([1]Calculation!Q:Q,ROW()),0)</f>
        <v>28</v>
      </c>
      <c r="M33" s="8">
        <f>ROUND(INDEX([1]Calculation!R:R,ROW()),0)</f>
        <v>2</v>
      </c>
      <c r="N33" s="8">
        <f>ROUND(INDEX([1]Calculation!S:S,ROW()),0)</f>
        <v>19</v>
      </c>
      <c r="O33" s="8">
        <f>ROUND(INDEX([1]Calculation!T:T,ROW()),0)</f>
        <v>0</v>
      </c>
      <c r="P33" s="8" t="str">
        <f>INDEX([1]Calculation!CB:CB,ROW())</f>
        <v>https://drive.google.com/file/d/1OpQxzzYY4MXgQMfo2j_XicB_tEUtt7eI/view</v>
      </c>
    </row>
    <row r="34" spans="1:16">
      <c r="A34" t="str">
        <f>INDEX([1]Calculation!$F:$F,ROW())</f>
        <v>South Carolina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1238  lv</v>
      </c>
      <c r="E34" s="20">
        <f>INDEX([1]Calculation!$I:$I,ROW())</f>
        <v>43883</v>
      </c>
      <c r="F34" s="12">
        <f>ROUND(INDEX([1]Calculation!AL:AL,ROW()),1)</f>
        <v>24.7</v>
      </c>
      <c r="G34" s="8">
        <f>ROUND(INDEX([1]Calculation!L:L,ROW()),0)</f>
        <v>28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10</v>
      </c>
      <c r="K34" s="8">
        <f>ROUND(INDEX([1]Calculation!P:P,ROW()),0)</f>
        <v>4</v>
      </c>
      <c r="L34" s="8">
        <f>ROUND(INDEX([1]Calculation!Q:Q,ROW()),0)</f>
        <v>23</v>
      </c>
      <c r="M34" s="8">
        <f>ROUND(INDEX([1]Calculation!R:R,ROW()),0)</f>
        <v>18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https://drive.google.com/file/d/1af1YadukuDouIbnoGHCAkIDgaRAXjr8M/view</v>
      </c>
    </row>
    <row r="35" spans="1:16">
      <c r="A35" t="str">
        <f>INDEX([1]Calculation!$F:$F,ROW())</f>
        <v>Missouri</v>
      </c>
      <c r="B35" t="str">
        <f>INDEX([1]Calculation!$D:$D,ROW())</f>
        <v>Americana Analytics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1198  lv</v>
      </c>
      <c r="E35" s="20">
        <f>INDEX([1]Calculation!$I:$I,ROW())</f>
        <v>43882</v>
      </c>
      <c r="F35" s="12">
        <f>ROUND(INDEX([1]Calculation!AL:AL,ROW()),1)</f>
        <v>15.7</v>
      </c>
      <c r="G35" s="8">
        <f>ROUND(INDEX([1]Calculation!L:L,ROW()),0)</f>
        <v>22</v>
      </c>
      <c r="H35" s="8">
        <f>ROUND(INDEX([1]Calculation!M:M,ROW()),0)</f>
        <v>17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9</v>
      </c>
      <c r="L35" s="8">
        <f>ROUND(INDEX([1]Calculation!Q:Q,ROW()),0)</f>
        <v>11</v>
      </c>
      <c r="M35" s="8">
        <f>ROUND(INDEX([1]Calculation!R:R,ROW()),0)</f>
        <v>1</v>
      </c>
      <c r="N35" s="8">
        <f>ROUND(INDEX([1]Calculation!S:S,ROW()),0)</f>
        <v>10</v>
      </c>
      <c r="O35" s="8">
        <f>ROUND(INDEX([1]Calculation!T:T,ROW()),0)</f>
        <v>0</v>
      </c>
      <c r="P35" s="8" t="str">
        <f>INDEX([1]Calculation!CB:CB,ROW())</f>
        <v>https://bloximages.newyork1.vip.townnews.com/kmov.com/content/tncms/assets/v3/editorial/0/b1/0b1dde3a-582a-11ea-bf4c-1fb275dfcdc2/5e55b447ac2f1.pdf.pdf</v>
      </c>
    </row>
    <row r="36" spans="1:16">
      <c r="A36" t="str">
        <f>INDEX([1]Calculation!$F:$F,ROW())</f>
        <v>Oklahoma</v>
      </c>
      <c r="B36" t="str">
        <f>INDEX([1]Calculation!$D:$D,ROW())</f>
        <v>SoonerPoll.com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409  lv</v>
      </c>
      <c r="E36" s="20">
        <f>INDEX([1]Calculation!$I:$I,ROW())</f>
        <v>43882</v>
      </c>
      <c r="F36" s="12">
        <f>ROUND(INDEX([1]Calculation!AL:AL,ROW()),1)</f>
        <v>14.3</v>
      </c>
      <c r="G36" s="8">
        <f>ROUND(INDEX([1]Calculation!L:L,ROW()),0)</f>
        <v>21</v>
      </c>
      <c r="H36" s="8">
        <f>ROUND(INDEX([1]Calculation!M:M,ROW()),0)</f>
        <v>20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7</v>
      </c>
      <c r="L36" s="8">
        <f>ROUND(INDEX([1]Calculation!Q:Q,ROW()),0)</f>
        <v>13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https://soonerpoll.com/wpcontent/uploads/2020/02/News9-6_DemocratPrezPrimary_Final.pdf</v>
      </c>
    </row>
    <row r="37" spans="1:16">
      <c r="A37" t="str">
        <f>INDEX([1]Calculation!$F:$F,ROW())</f>
        <v>South Carolina</v>
      </c>
      <c r="B37" t="str">
        <f>INDEX([1]Calculation!$D:$D,ROW())</f>
        <v>Marist College</v>
      </c>
      <c r="C37" t="str">
        <f>IF(INDEX([1]Calculation!$G:$G,ROW())=0,"-",INDEX([1]Calculation!$G:$G,ROW()))</f>
        <v>A+</v>
      </c>
      <c r="D37" t="str">
        <f>INDEX([1]Calculation!$J:$J,ROW())&amp;"  "&amp;INDEX([1]Calculation!$K:$K,ROW())</f>
        <v>539  lv</v>
      </c>
      <c r="E37" s="20">
        <f>INDEX([1]Calculation!$I:$I,ROW())</f>
        <v>43882</v>
      </c>
      <c r="F37" s="12">
        <f>ROUND(INDEX([1]Calculation!AL:AL,ROW()),1)</f>
        <v>46.5</v>
      </c>
      <c r="G37" s="8">
        <f>ROUND(INDEX([1]Calculation!L:L,ROW()),0)</f>
        <v>27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9</v>
      </c>
      <c r="K37" s="8">
        <f>ROUND(INDEX([1]Calculation!P:P,ROW()),0)</f>
        <v>5</v>
      </c>
      <c r="L37" s="8">
        <f>ROUND(INDEX([1]Calculation!Q:Q,ROW()),0)</f>
        <v>23</v>
      </c>
      <c r="M37" s="8">
        <f>ROUND(INDEX([1]Calculation!R:R,ROW()),0)</f>
        <v>15</v>
      </c>
      <c r="N37" s="8">
        <f>ROUND(INDEX([1]Calculation!S:S,ROW()),0)</f>
        <v>8</v>
      </c>
      <c r="O37" s="8">
        <f>ROUND(INDEX([1]Calculation!T:T,ROW()),0)</f>
        <v>0</v>
      </c>
      <c r="P37" s="8" t="str">
        <f>INDEX([1]Calculation!CB:CB,ROW())</f>
        <v>http://maristpoll.marist.edu/wp-content/uploads/2020/02/NBC-News_Marist-Poll_SC-NOS-and-Tables_2002241049.pdf</v>
      </c>
    </row>
    <row r="38" spans="1:16">
      <c r="A38" t="str">
        <f>INDEX([1]Calculation!$F:$F,ROW())</f>
        <v>South Carolina</v>
      </c>
      <c r="B38" t="str">
        <f>INDEX([1]Calculation!$D:$D,ROW())</f>
        <v>Marist College</v>
      </c>
      <c r="C38" t="str">
        <f>IF(INDEX([1]Calculation!$G:$G,ROW())=0,"-",INDEX([1]Calculation!$G:$G,ROW()))</f>
        <v>A+</v>
      </c>
      <c r="D38" t="str">
        <f>INDEX([1]Calculation!$J:$J,ROW())&amp;"  "&amp;INDEX([1]Calculation!$K:$K,ROW())</f>
        <v>997  rv</v>
      </c>
      <c r="E38" s="20">
        <f>INDEX([1]Calculation!$I:$I,ROW())</f>
        <v>43882</v>
      </c>
      <c r="F38" s="12">
        <f>ROUND(INDEX([1]Calculation!AL:AL,ROW()),1)</f>
        <v>0</v>
      </c>
      <c r="G38" s="8">
        <f>ROUND(INDEX([1]Calculation!L:L,ROW()),0)</f>
        <v>25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9</v>
      </c>
      <c r="K38" s="8">
        <f>ROUND(INDEX([1]Calculation!P:P,ROW()),0)</f>
        <v>5</v>
      </c>
      <c r="L38" s="8">
        <f>ROUND(INDEX([1]Calculation!Q:Q,ROW()),0)</f>
        <v>24</v>
      </c>
      <c r="M38" s="8">
        <f>ROUND(INDEX([1]Calculation!R:R,ROW()),0)</f>
        <v>15</v>
      </c>
      <c r="N38" s="8">
        <f>ROUND(INDEX([1]Calculation!S:S,ROW()),0)</f>
        <v>8</v>
      </c>
      <c r="O38" s="8">
        <f>ROUND(INDEX([1]Calculation!T:T,ROW()),0)</f>
        <v>0</v>
      </c>
      <c r="P38" s="8" t="str">
        <f>INDEX([1]Calculation!CB:CB,ROW())</f>
        <v>http://maristpoll.marist.edu/wp-content/uploads/2020/02/NBC-News_Marist-Poll_SC-NOS-and-Tables_2002241049.pdf</v>
      </c>
    </row>
    <row r="39" spans="1:16">
      <c r="A39" t="str">
        <f>INDEX([1]Calculation!$F:$F,ROW())</f>
        <v>Florida</v>
      </c>
      <c r="B39" t="str">
        <f>INDEX([1]Calculation!$D:$D,ROW())</f>
        <v>Florida Southern College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313  lv</v>
      </c>
      <c r="E39" s="20">
        <f>INDEX([1]Calculation!$I:$I,ROW())</f>
        <v>43882</v>
      </c>
      <c r="F39" s="12">
        <f>ROUND(INDEX([1]Calculation!AL:AL,ROW()),1)</f>
        <v>9.1</v>
      </c>
      <c r="G39" s="8">
        <f>ROUND(INDEX([1]Calculation!L:L,ROW()),0)</f>
        <v>22</v>
      </c>
      <c r="H39" s="8">
        <f>ROUND(INDEX([1]Calculation!M:M,ROW()),0)</f>
        <v>23</v>
      </c>
      <c r="I39" s="8">
        <f>ROUND(INDEX([1]Calculation!N:N,ROW()),0)</f>
        <v>0</v>
      </c>
      <c r="J39" s="8">
        <f>ROUND(INDEX([1]Calculation!O:O,ROW()),0)</f>
        <v>9</v>
      </c>
      <c r="K39" s="8">
        <f>ROUND(INDEX([1]Calculation!P:P,ROW()),0)</f>
        <v>5</v>
      </c>
      <c r="L39" s="8">
        <f>ROUND(INDEX([1]Calculation!Q:Q,ROW()),0)</f>
        <v>18</v>
      </c>
      <c r="M39" s="8">
        <f>ROUND(INDEX([1]Calculation!R:R,ROW()),0)</f>
        <v>0</v>
      </c>
      <c r="N39" s="8">
        <f>ROUND(INDEX([1]Calculation!S:S,ROW()),0)</f>
        <v>12</v>
      </c>
      <c r="O39" s="8">
        <f>ROUND(INDEX([1]Calculation!T:T,ROW()),0)</f>
        <v>0</v>
      </c>
      <c r="P39" s="8" t="str">
        <f>INDEX([1]Calculation!CB:CB,ROW())</f>
        <v>https://floridapolitics.com/archives/320403-poll-of-floridas-democratic-presidential-primary-2-24-20</v>
      </c>
    </row>
    <row r="40" spans="1:16">
      <c r="A40" t="str">
        <f>INDEX([1]Calculation!$F:$F,ROW())</f>
        <v>Nevada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1010  lv</v>
      </c>
      <c r="E40" s="20">
        <f>INDEX([1]Calculation!$I:$I,ROW())</f>
        <v>43882</v>
      </c>
      <c r="F40" s="12">
        <f>ROUND(INDEX([1]Calculation!AL:AL,ROW()),1)</f>
        <v>43.6</v>
      </c>
      <c r="G40" s="8">
        <f>ROUND(INDEX([1]Calculation!L:L,ROW()),0)</f>
        <v>16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15</v>
      </c>
      <c r="K40" s="8">
        <f>ROUND(INDEX([1]Calculation!P:P,ROW()),0)</f>
        <v>8</v>
      </c>
      <c r="L40" s="8">
        <f>ROUND(INDEX([1]Calculation!Q:Q,ROW()),0)</f>
        <v>35</v>
      </c>
      <c r="M40" s="8">
        <f>ROUND(INDEX([1]Calculation!R:R,ROW()),0)</f>
        <v>8</v>
      </c>
      <c r="N40" s="8">
        <f>ROUND(INDEX([1]Calculation!S:S,ROW()),0)</f>
        <v>16</v>
      </c>
      <c r="O40" s="8">
        <f>ROUND(INDEX([1]Calculation!T:T,ROW()),0)</f>
        <v>0</v>
      </c>
      <c r="P40" s="8" t="str">
        <f>INDEX([1]Calculation!CB:CB,ROW())</f>
        <v>http://filesforprogress.org/datasets/2020/2/nv/nv_2_21_2020.pdf</v>
      </c>
    </row>
    <row r="41" spans="1:16">
      <c r="A41" t="str">
        <f>INDEX([1]Calculation!$F:$F,ROW())</f>
        <v>Nevada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517  lv</v>
      </c>
      <c r="E41" s="20">
        <f>INDEX([1]Calculation!$I:$I,ROW())</f>
        <v>43882</v>
      </c>
      <c r="F41" s="12">
        <f>ROUND(INDEX([1]Calculation!AL:AL,ROW()),1)</f>
        <v>10.8</v>
      </c>
      <c r="G41" s="8">
        <f>ROUND(INDEX([1]Calculation!L:L,ROW()),0)</f>
        <v>11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14</v>
      </c>
      <c r="K41" s="8">
        <f>ROUND(INDEX([1]Calculation!P:P,ROW()),0)</f>
        <v>5</v>
      </c>
      <c r="L41" s="8">
        <f>ROUND(INDEX([1]Calculation!Q:Q,ROW()),0)</f>
        <v>38</v>
      </c>
      <c r="M41" s="8">
        <f>ROUND(INDEX([1]Calculation!R:R,ROW()),0)</f>
        <v>11</v>
      </c>
      <c r="N41" s="8">
        <f>ROUND(INDEX([1]Calculation!S:S,ROW()),0)</f>
        <v>9</v>
      </c>
      <c r="O41" s="8">
        <f>ROUND(INDEX([1]Calculation!T:T,ROW()),0)</f>
        <v>0</v>
      </c>
      <c r="P41" s="8" t="str">
        <f>INDEX([1]Calculation!CB:CB,ROW())</f>
        <v>https://projects.fivethirtyeight.com/polls/20200221_NV.pdf</v>
      </c>
    </row>
    <row r="42" spans="1:16">
      <c r="A42" t="str">
        <f>INDEX([1]Calculation!$F:$F,ROW())</f>
        <v>New York</v>
      </c>
      <c r="B42" t="str">
        <f>INDEX([1]Calculation!$D:$D,ROW())</f>
        <v>Siena College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315  rv</v>
      </c>
      <c r="E42" s="20">
        <f>INDEX([1]Calculation!$I:$I,ROW())</f>
        <v>43881</v>
      </c>
      <c r="F42" s="12">
        <f>ROUND(INDEX([1]Calculation!AL:AL,ROW()),1)</f>
        <v>21</v>
      </c>
      <c r="G42" s="8">
        <f>ROUND(INDEX([1]Calculation!L:L,ROW()),0)</f>
        <v>13</v>
      </c>
      <c r="H42" s="8">
        <f>ROUND(INDEX([1]Calculation!M:M,ROW()),0)</f>
        <v>21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9</v>
      </c>
      <c r="L42" s="8">
        <f>ROUND(INDEX([1]Calculation!Q:Q,ROW()),0)</f>
        <v>25</v>
      </c>
      <c r="M42" s="8">
        <f>ROUND(INDEX([1]Calculation!R:R,ROW()),0)</f>
        <v>0</v>
      </c>
      <c r="N42" s="8">
        <f>ROUND(INDEX([1]Calculation!S:S,ROW()),0)</f>
        <v>11</v>
      </c>
      <c r="O42" s="8">
        <f>ROUND(INDEX([1]Calculation!T:T,ROW()),0)</f>
        <v>0</v>
      </c>
      <c r="P42" s="8" t="str">
        <f>INDEX([1]Calculation!CB:CB,ROW())</f>
        <v>https://scri.siena.edu/wp-content/uploads/2020/02/SNY0220-Crosstabs-1.pdf</v>
      </c>
    </row>
    <row r="43" spans="1:16">
      <c r="A43" t="str">
        <f>INDEX([1]Calculation!$F:$F,ROW())</f>
        <v>Wisconsin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428  lv</v>
      </c>
      <c r="E43" s="20">
        <f>INDEX([1]Calculation!$I:$I,ROW())</f>
        <v>43881</v>
      </c>
      <c r="F43" s="12">
        <f>ROUND(INDEX([1]Calculation!AL:AL,ROW()),1)</f>
        <v>12.9</v>
      </c>
      <c r="G43" s="8">
        <f>ROUND(INDEX([1]Calculation!L:L,ROW()),0)</f>
        <v>13</v>
      </c>
      <c r="H43" s="8">
        <f>ROUND(INDEX([1]Calculation!M:M,ROW()),0)</f>
        <v>13</v>
      </c>
      <c r="I43" s="8">
        <f>ROUND(INDEX([1]Calculation!N:N,ROW()),0)</f>
        <v>0</v>
      </c>
      <c r="J43" s="8">
        <f>ROUND(INDEX([1]Calculation!O:O,ROW()),0)</f>
        <v>12</v>
      </c>
      <c r="K43" s="8">
        <f>ROUND(INDEX([1]Calculation!P:P,ROW()),0)</f>
        <v>9</v>
      </c>
      <c r="L43" s="8">
        <f>ROUND(INDEX([1]Calculation!Q:Q,ROW()),0)</f>
        <v>30</v>
      </c>
      <c r="M43" s="8">
        <f>ROUND(INDEX([1]Calculation!R:R,ROW()),0)</f>
        <v>0</v>
      </c>
      <c r="N43" s="8">
        <f>ROUND(INDEX([1]Calculation!S:S,ROW()),0)</f>
        <v>12</v>
      </c>
      <c r="O43" s="8">
        <f>ROUND(INDEX([1]Calculation!T:T,ROW()),0)</f>
        <v>0</v>
      </c>
      <c r="P43" s="8" t="str">
        <f>INDEX([1]Calculation!CB:CB,ROW())</f>
        <v>https://elections.wisc.edu/first-2020-election-survey/</v>
      </c>
    </row>
    <row r="44" spans="1:16">
      <c r="A44" t="str">
        <f>INDEX([1]Calculation!$F:$F,ROW())</f>
        <v>Michigan</v>
      </c>
      <c r="B44" t="str">
        <f>INDEX([1]Calculation!$D:$D,ROW())</f>
        <v>YouGov</v>
      </c>
      <c r="C44" t="str">
        <f>IF(INDEX([1]Calculation!$G:$G,ROW())=0,"-",INDEX([1]Calculation!$G:$G,ROW()))</f>
        <v>B-</v>
      </c>
      <c r="D44" t="str">
        <f>INDEX([1]Calculation!$J:$J,ROW())&amp;"  "&amp;INDEX([1]Calculation!$K:$K,ROW())</f>
        <v>662  lv</v>
      </c>
      <c r="E44" s="20">
        <f>INDEX([1]Calculation!$I:$I,ROW())</f>
        <v>43881</v>
      </c>
      <c r="F44" s="12">
        <f>ROUND(INDEX([1]Calculation!AL:AL,ROW()),1)</f>
        <v>15.5</v>
      </c>
      <c r="G44" s="8">
        <f>ROUND(INDEX([1]Calculation!L:L,ROW()),0)</f>
        <v>16</v>
      </c>
      <c r="H44" s="8">
        <f>ROUND(INDEX([1]Calculation!M:M,ROW()),0)</f>
        <v>13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8</v>
      </c>
      <c r="L44" s="8">
        <f>ROUND(INDEX([1]Calculation!Q:Q,ROW()),0)</f>
        <v>25</v>
      </c>
      <c r="M44" s="8">
        <f>ROUND(INDEX([1]Calculation!R:R,ROW()),0)</f>
        <v>0</v>
      </c>
      <c r="N44" s="8">
        <f>ROUND(INDEX([1]Calculation!S:S,ROW()),0)</f>
        <v>13</v>
      </c>
      <c r="O44" s="8">
        <f>ROUND(INDEX([1]Calculation!T:T,ROW()),0)</f>
        <v>0</v>
      </c>
      <c r="P44" s="8" t="str">
        <f>INDEX([1]Calculation!CB:CB,ROW())</f>
        <v>https://elections.wisc.edu/first-2020-election-survey/</v>
      </c>
    </row>
    <row r="45" spans="1:16">
      <c r="A45" t="str">
        <f>INDEX([1]Calculation!$F:$F,ROW())</f>
        <v>Pennsylvania</v>
      </c>
      <c r="B45" t="str">
        <f>INDEX([1]Calculation!$D:$D,ROW())</f>
        <v>YouGov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537  lv</v>
      </c>
      <c r="E45" s="20">
        <f>INDEX([1]Calculation!$I:$I,ROW())</f>
        <v>43881</v>
      </c>
      <c r="F45" s="12">
        <f>ROUND(INDEX([1]Calculation!AL:AL,ROW()),1)</f>
        <v>14.2</v>
      </c>
      <c r="G45" s="8">
        <f>ROUND(INDEX([1]Calculation!L:L,ROW()),0)</f>
        <v>20</v>
      </c>
      <c r="H45" s="8">
        <f>ROUND(INDEX([1]Calculation!M:M,ROW()),0)</f>
        <v>19</v>
      </c>
      <c r="I45" s="8">
        <f>ROUND(INDEX([1]Calculation!N:N,ROW()),0)</f>
        <v>0</v>
      </c>
      <c r="J45" s="8">
        <f>ROUND(INDEX([1]Calculation!O:O,ROW()),0)</f>
        <v>12</v>
      </c>
      <c r="K45" s="8">
        <f>ROUND(INDEX([1]Calculation!P:P,ROW()),0)</f>
        <v>5</v>
      </c>
      <c r="L45" s="8">
        <f>ROUND(INDEX([1]Calculation!Q:Q,ROW()),0)</f>
        <v>25</v>
      </c>
      <c r="M45" s="8">
        <f>ROUND(INDEX([1]Calculation!R:R,ROW()),0)</f>
        <v>0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https://elections.wisc.edu/first-2020-election-survey/</v>
      </c>
    </row>
    <row r="46" spans="1:16">
      <c r="A46" t="str">
        <f>INDEX([1]Calculation!$F:$F,ROW())</f>
        <v>Minnesota</v>
      </c>
      <c r="B46" t="str">
        <f>INDEX([1]Calculation!$D:$D,ROW())</f>
        <v>Mason-Dixon Polling &amp; Research Inc.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500  lv</v>
      </c>
      <c r="E46" s="20">
        <f>INDEX([1]Calculation!$I:$I,ROW())</f>
        <v>43881</v>
      </c>
      <c r="F46" s="12">
        <f>ROUND(INDEX([1]Calculation!AL:AL,ROW()),1)</f>
        <v>24.3</v>
      </c>
      <c r="G46" s="8">
        <f>ROUND(INDEX([1]Calculation!L:L,ROW()),0)</f>
        <v>8</v>
      </c>
      <c r="H46" s="8">
        <f>ROUND(INDEX([1]Calculation!M:M,ROW()),0)</f>
        <v>3</v>
      </c>
      <c r="I46" s="8">
        <f>ROUND(INDEX([1]Calculation!N:N,ROW()),0)</f>
        <v>0</v>
      </c>
      <c r="J46" s="8">
        <f>ROUND(INDEX([1]Calculation!O:O,ROW()),0)</f>
        <v>3</v>
      </c>
      <c r="K46" s="8">
        <f>ROUND(INDEX([1]Calculation!P:P,ROW()),0)</f>
        <v>29</v>
      </c>
      <c r="L46" s="8">
        <f>ROUND(INDEX([1]Calculation!Q:Q,ROW()),0)</f>
        <v>23</v>
      </c>
      <c r="M46" s="8">
        <f>ROUND(INDEX([1]Calculation!R:R,ROW()),0)</f>
        <v>1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http://www.startribune.com/star-tribune-mpr-news-minnesota-poll-results-democratic-primary-klobuchar-sanders-warren-buttigieg-biden/567940781/</v>
      </c>
    </row>
    <row r="47" spans="1:16">
      <c r="A47" t="str">
        <f>INDEX([1]Calculation!$F:$F,ROW())</f>
        <v>California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450  lv</v>
      </c>
      <c r="E47" s="20">
        <f>INDEX([1]Calculation!$I:$I,ROW())</f>
        <v>43881</v>
      </c>
      <c r="F47" s="12">
        <f>ROUND(INDEX([1]Calculation!AL:AL,ROW()),1)</f>
        <v>23.5</v>
      </c>
      <c r="G47" s="8">
        <f>ROUND(INDEX([1]Calculation!L:L,ROW()),0)</f>
        <v>13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12</v>
      </c>
      <c r="K47" s="8">
        <f>ROUND(INDEX([1]Calculation!P:P,ROW()),0)</f>
        <v>7</v>
      </c>
      <c r="L47" s="8">
        <f>ROUND(INDEX([1]Calculation!Q:Q,ROW()),0)</f>
        <v>24</v>
      </c>
      <c r="M47" s="8">
        <f>ROUND(INDEX([1]Calculation!R:R,ROW()),0)</f>
        <v>2</v>
      </c>
      <c r="N47" s="8">
        <f>ROUND(INDEX([1]Calculation!S:S,ROW()),0)</f>
        <v>16</v>
      </c>
      <c r="O47" s="8">
        <f>ROUND(INDEX([1]Calculation!T:T,ROW()),0)</f>
        <v>0</v>
      </c>
      <c r="P47" s="8" t="str">
        <f>INDEX([1]Calculation!CB:CB,ROW())</f>
        <v>https://www.uml.edu/docs/2020-California-topline_tcm18-322536.pdf</v>
      </c>
    </row>
    <row r="48" spans="1:16">
      <c r="A48" t="str">
        <f>INDEX([1]Calculation!$F:$F,ROW())</f>
        <v>US</v>
      </c>
      <c r="B48" t="str">
        <f>INDEX([1]Calculation!$D:$D,ROW())</f>
        <v>Morning Consult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2609  lv</v>
      </c>
      <c r="E48" s="20">
        <f>INDEX([1]Calculation!$I:$I,ROW())</f>
        <v>43881</v>
      </c>
      <c r="F48" s="12">
        <f>ROUND(INDEX([1]Calculation!AL:AL,ROW()),1)</f>
        <v>3.8</v>
      </c>
      <c r="G48" s="8">
        <f>ROUND(INDEX([1]Calculation!L:L,ROW()),0)</f>
        <v>19</v>
      </c>
      <c r="H48" s="8">
        <f>ROUND(INDEX([1]Calculation!M:M,ROW()),0)</f>
        <v>17</v>
      </c>
      <c r="I48" s="8">
        <f>ROUND(INDEX([1]Calculation!N:N,ROW()),0)</f>
        <v>0</v>
      </c>
      <c r="J48" s="8">
        <f>ROUND(INDEX([1]Calculation!O:O,ROW()),0)</f>
        <v>11</v>
      </c>
      <c r="K48" s="8">
        <f>ROUND(INDEX([1]Calculation!P:P,ROW()),0)</f>
        <v>5</v>
      </c>
      <c r="L48" s="8">
        <f>ROUND(INDEX([1]Calculation!Q:Q,ROW()),0)</f>
        <v>30</v>
      </c>
      <c r="M48" s="8">
        <f>ROUND(INDEX([1]Calculation!R:R,ROW()),0)</f>
        <v>3</v>
      </c>
      <c r="N48" s="8">
        <f>ROUND(INDEX([1]Calculation!S:S,ROW()),0)</f>
        <v>12</v>
      </c>
      <c r="O48" s="8">
        <f>ROUND(INDEX([1]Calculation!T:T,ROW()),0)</f>
        <v>0</v>
      </c>
      <c r="P48" s="8" t="str">
        <f>INDEX([1]Calculation!CB:CB,ROW())</f>
        <v>https://morningconsult.com/2020/02/21/michael-bloomberg-polling-post-debate-las-vegas/</v>
      </c>
    </row>
    <row r="49" spans="1:16">
      <c r="A49" t="str">
        <f>INDEX([1]Calculation!$F:$F,ROW())</f>
        <v>Nevada</v>
      </c>
      <c r="B49" t="str">
        <f>INDEX([1]Calculation!$D:$D,ROW())</f>
        <v>Emerson College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425  lv</v>
      </c>
      <c r="E49" s="20">
        <f>INDEX([1]Calculation!$I:$I,ROW())</f>
        <v>43881</v>
      </c>
      <c r="F49" s="12">
        <f>ROUND(INDEX([1]Calculation!AL:AL,ROW()),1)</f>
        <v>14.8</v>
      </c>
      <c r="G49" s="8">
        <f>ROUND(INDEX([1]Calculation!L:L,ROW()),0)</f>
        <v>16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17</v>
      </c>
      <c r="K49" s="8">
        <f>ROUND(INDEX([1]Calculation!P:P,ROW()),0)</f>
        <v>11</v>
      </c>
      <c r="L49" s="8">
        <f>ROUND(INDEX([1]Calculation!Q:Q,ROW()),0)</f>
        <v>30</v>
      </c>
      <c r="M49" s="8">
        <f>ROUND(INDEX([1]Calculation!R:R,ROW()),0)</f>
        <v>10</v>
      </c>
      <c r="N49" s="8">
        <f>ROUND(INDEX([1]Calculation!S:S,ROW()),0)</f>
        <v>12</v>
      </c>
      <c r="O49" s="8">
        <f>ROUND(INDEX([1]Calculation!T:T,ROW()),0)</f>
        <v>0</v>
      </c>
      <c r="P49" s="8" t="str">
        <f>INDEX([1]Calculation!CB:CB,ROW())</f>
        <v>http://emersonpolling.com/2020/02/20/nevada-2020-sanders-with-comfortable-lead-heading-into-caucus-tight-race-for-second-place/</v>
      </c>
    </row>
    <row r="50" spans="1:16">
      <c r="A50" t="str">
        <f>INDEX([1]Calculation!$F:$F,ROW())</f>
        <v>Maryland</v>
      </c>
      <c r="B50" t="str">
        <f>INDEX([1]Calculation!$D:$D,ROW())</f>
        <v>Goucher College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371  lv</v>
      </c>
      <c r="E50" s="20">
        <f>INDEX([1]Calculation!$I:$I,ROW())</f>
        <v>43880</v>
      </c>
      <c r="F50" s="12">
        <f>ROUND(INDEX([1]Calculation!AL:AL,ROW()),1)</f>
        <v>8.8000000000000007</v>
      </c>
      <c r="G50" s="8">
        <f>ROUND(INDEX([1]Calculation!L:L,ROW()),0)</f>
        <v>18</v>
      </c>
      <c r="H50" s="8">
        <f>ROUND(INDEX([1]Calculation!M:M,ROW()),0)</f>
        <v>16</v>
      </c>
      <c r="I50" s="8">
        <f>ROUND(INDEX([1]Calculation!N:N,ROW()),0)</f>
        <v>0</v>
      </c>
      <c r="J50" s="8">
        <f>ROUND(INDEX([1]Calculation!O:O,ROW()),0)</f>
        <v>7</v>
      </c>
      <c r="K50" s="8">
        <f>ROUND(INDEX([1]Calculation!P:P,ROW()),0)</f>
        <v>6</v>
      </c>
      <c r="L50" s="8">
        <f>ROUND(INDEX([1]Calculation!Q:Q,ROW()),0)</f>
        <v>24</v>
      </c>
      <c r="M50" s="8">
        <f>ROUND(INDEX([1]Calculation!R:R,ROW()),0)</f>
        <v>0</v>
      </c>
      <c r="N50" s="8">
        <f>ROUND(INDEX([1]Calculation!S:S,ROW()),0)</f>
        <v>6</v>
      </c>
      <c r="O50" s="8">
        <f>ROUND(INDEX([1]Calculation!T:T,ROW()),0)</f>
        <v>0</v>
      </c>
      <c r="P50" s="8" t="str">
        <f>INDEX([1]Calculation!CB:CB,ROW())</f>
        <v>https://www.goucher.edu/hughes-center/documents/Goucher-College-Poll-Feb-2020-Part-2.pdf</v>
      </c>
    </row>
    <row r="51" spans="1:16">
      <c r="A51" t="str">
        <f>INDEX([1]Calculation!$F:$F,ROW())</f>
        <v>Massachusetts</v>
      </c>
      <c r="B51" t="str">
        <f>INDEX([1]Calculation!$D:$D,ROW())</f>
        <v>University of Massachusetts Lowell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450  lv</v>
      </c>
      <c r="E51" s="20">
        <f>INDEX([1]Calculation!$I:$I,ROW())</f>
        <v>43880</v>
      </c>
      <c r="F51" s="12">
        <f>ROUND(INDEX([1]Calculation!AL:AL,ROW()),1)</f>
        <v>23.1</v>
      </c>
      <c r="G51" s="8">
        <f>ROUND(INDEX([1]Calculation!L:L,ROW()),0)</f>
        <v>14</v>
      </c>
      <c r="H51" s="8">
        <f>ROUND(INDEX([1]Calculation!M:M,ROW()),0)</f>
        <v>12</v>
      </c>
      <c r="I51" s="8">
        <f>ROUND(INDEX([1]Calculation!N:N,ROW()),0)</f>
        <v>0</v>
      </c>
      <c r="J51" s="8">
        <f>ROUND(INDEX([1]Calculation!O:O,ROW()),0)</f>
        <v>15</v>
      </c>
      <c r="K51" s="8">
        <f>ROUND(INDEX([1]Calculation!P:P,ROW()),0)</f>
        <v>9</v>
      </c>
      <c r="L51" s="8">
        <f>ROUND(INDEX([1]Calculation!Q:Q,ROW()),0)</f>
        <v>21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  <c r="P51" s="8" t="str">
        <f>INDEX([1]Calculation!CB:CB,ROW())</f>
        <v>https://www.uml.edu/docs/2020-Mass-topline_tcm18-322473.pdf</v>
      </c>
    </row>
    <row r="52" spans="1:16">
      <c r="A52" t="str">
        <f>INDEX([1]Calculation!$F:$F,ROW())</f>
        <v>Illinois</v>
      </c>
      <c r="B52" t="str">
        <f>INDEX([1]Calculation!$D:$D,ROW())</f>
        <v>Victory Research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1208  lv</v>
      </c>
      <c r="E52" s="20">
        <f>INDEX([1]Calculation!$I:$I,ROW())</f>
        <v>43880</v>
      </c>
      <c r="F52" s="12">
        <f>ROUND(INDEX([1]Calculation!AL:AL,ROW()),1)</f>
        <v>20.5</v>
      </c>
      <c r="G52" s="8">
        <f>ROUND(INDEX([1]Calculation!L:L,ROW()),0)</f>
        <v>20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11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3</v>
      </c>
      <c r="N52" s="8">
        <f>ROUND(INDEX([1]Calculation!S:S,ROW()),0)</f>
        <v>7</v>
      </c>
      <c r="O52" s="8">
        <f>ROUND(INDEX([1]Calculation!T:T,ROW()),0)</f>
        <v>0</v>
      </c>
      <c r="P52" s="8" t="str">
        <f>INDEX([1]Calculation!CB:CB,ROW())</f>
        <v>https://projects.fivethirtyeight.com/polls/20200221_IL.pdf</v>
      </c>
    </row>
    <row r="53" spans="1:16">
      <c r="A53" t="str">
        <f>INDEX([1]Calculation!$F:$F,ROW())</f>
        <v>South Carolina</v>
      </c>
      <c r="B53" t="str">
        <f>INDEX([1]Calculation!$D:$D,ROW())</f>
        <v>Winthrop University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443  lv</v>
      </c>
      <c r="E53" s="20">
        <f>INDEX([1]Calculation!$I:$I,ROW())</f>
        <v>43880</v>
      </c>
      <c r="F53" s="12">
        <f>ROUND(INDEX([1]Calculation!AL:AL,ROW()),1)</f>
        <v>21.8</v>
      </c>
      <c r="G53" s="8">
        <f>ROUND(INDEX([1]Calculation!L:L,ROW()),0)</f>
        <v>24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4</v>
      </c>
      <c r="L53" s="8">
        <f>ROUND(INDEX([1]Calculation!Q:Q,ROW()),0)</f>
        <v>19</v>
      </c>
      <c r="M53" s="8">
        <f>ROUND(INDEX([1]Calculation!R:R,ROW()),0)</f>
        <v>15</v>
      </c>
      <c r="N53" s="8">
        <f>ROUND(INDEX([1]Calculation!S:S,ROW()),0)</f>
        <v>6</v>
      </c>
      <c r="O53" s="8">
        <f>ROUND(INDEX([1]Calculation!T:T,ROW()),0)</f>
        <v>1</v>
      </c>
      <c r="P53" s="8" t="str">
        <f>INDEX([1]Calculation!CB:CB,ROW())</f>
        <v>https://www.winthrop.edu/winthroppoll/current-findings.aspx</v>
      </c>
    </row>
    <row r="54" spans="1:16">
      <c r="A54" t="str">
        <f>INDEX([1]Calculation!$F:$F,ROW())</f>
        <v>Minnesota</v>
      </c>
      <c r="B54" t="str">
        <f>INDEX([1]Calculation!$D:$D,ROW())</f>
        <v>University of Massachusetts Lowell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450  lv</v>
      </c>
      <c r="E54" s="20">
        <f>INDEX([1]Calculation!$I:$I,ROW())</f>
        <v>43880</v>
      </c>
      <c r="F54" s="12">
        <f>ROUND(INDEX([1]Calculation!AL:AL,ROW()),1)</f>
        <v>23.1</v>
      </c>
      <c r="G54" s="8">
        <f>ROUND(INDEX([1]Calculation!L:L,ROW()),0)</f>
        <v>9</v>
      </c>
      <c r="H54" s="8">
        <f>ROUND(INDEX([1]Calculation!M:M,ROW()),0)</f>
        <v>9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27</v>
      </c>
      <c r="L54" s="8">
        <f>ROUND(INDEX([1]Calculation!Q:Q,ROW()),0)</f>
        <v>21</v>
      </c>
      <c r="M54" s="8">
        <f>ROUND(INDEX([1]Calculation!R:R,ROW()),0)</f>
        <v>0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https://www.uml.edu/docs/2020-MN-topline_tcm18-322443.pdf</v>
      </c>
    </row>
    <row r="55" spans="1:16">
      <c r="A55" t="str">
        <f>INDEX([1]Calculation!$F:$F,ROW())</f>
        <v>California</v>
      </c>
      <c r="B55" t="str">
        <f>INDEX([1]Calculation!$D:$D,ROW())</f>
        <v>Monmouth University</v>
      </c>
      <c r="C55" t="str">
        <f>IF(INDEX([1]Calculation!$G:$G,ROW())=0,"-",INDEX([1]Calculation!$G:$G,ROW()))</f>
        <v>A+</v>
      </c>
      <c r="D55" t="str">
        <f>INDEX([1]Calculation!$J:$J,ROW())&amp;"  "&amp;INDEX([1]Calculation!$K:$K,ROW())</f>
        <v>408  lv</v>
      </c>
      <c r="E55" s="20">
        <f>INDEX([1]Calculation!$I:$I,ROW())</f>
        <v>43880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31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48</v>
      </c>
      <c r="M55" s="8">
        <f>ROUND(INDEX([1]Calculation!R:R,ROW()),0)</f>
        <v>0</v>
      </c>
      <c r="N55" s="8">
        <f>ROUND(INDEX([1]Calculation!S:S,ROW()),0)</f>
        <v>0</v>
      </c>
      <c r="O55" s="8">
        <f>ROUND(INDEX([1]Calculation!T:T,ROW()),0)</f>
        <v>0</v>
      </c>
      <c r="P55" s="8" t="str">
        <f>INDEX([1]Calculation!CB:CB,ROW())</f>
        <v>https://www.monmouth.edu/polling-institute/documents/monmouthpoll_ca_022020.pdf/</v>
      </c>
    </row>
    <row r="56" spans="1:16">
      <c r="A56" t="str">
        <f>INDEX([1]Calculation!$F:$F,ROW())</f>
        <v>California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408  lv</v>
      </c>
      <c r="E56" s="20">
        <f>INDEX([1]Calculation!$I:$I,ROW())</f>
        <v>43880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24</v>
      </c>
      <c r="L56" s="8">
        <f>ROUND(INDEX([1]Calculation!Q:Q,ROW()),0)</f>
        <v>54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https://www.monmouth.edu/polling-institute/documents/monmouthpoll_ca_022020.pdf/</v>
      </c>
    </row>
    <row r="57" spans="1:16">
      <c r="A57" t="str">
        <f>INDEX([1]Calculation!$F:$F,ROW())</f>
        <v>California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408  lv</v>
      </c>
      <c r="E57" s="20">
        <f>INDEX([1]Calculation!$I:$I,ROW())</f>
        <v>43880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26</v>
      </c>
      <c r="K57" s="8">
        <f>ROUND(INDEX([1]Calculation!P:P,ROW()),0)</f>
        <v>0</v>
      </c>
      <c r="L57" s="8">
        <f>ROUND(INDEX([1]Calculation!Q:Q,ROW()),0)</f>
        <v>51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https://www.monmouth.edu/polling-institute/documents/monmouthpoll_ca_022020.pdf/</v>
      </c>
    </row>
    <row r="58" spans="1:16">
      <c r="A58" t="str">
        <f>INDEX([1]Calculation!$F:$F,ROW())</f>
        <v>California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408  lv</v>
      </c>
      <c r="E58" s="20">
        <f>INDEX([1]Calculation!$I:$I,ROW())</f>
        <v>43880</v>
      </c>
      <c r="F58" s="12">
        <f>ROUND(INDEX([1]Calculation!AL:AL,ROW()),1)</f>
        <v>0</v>
      </c>
      <c r="G58" s="8">
        <f>ROUND(INDEX([1]Calculation!L:L,ROW()),0)</f>
        <v>36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44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  <c r="P58" s="8" t="str">
        <f>INDEX([1]Calculation!CB:CB,ROW())</f>
        <v>https://www.monmouth.edu/polling-institute/documents/monmouthpoll_ca_022020.pdf/</v>
      </c>
    </row>
    <row r="59" spans="1:16">
      <c r="A59" t="str">
        <f>INDEX([1]Calculation!$F:$F,ROW())</f>
        <v>California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408  lv</v>
      </c>
      <c r="E59" s="20">
        <f>INDEX([1]Calculation!$I:$I,ROW())</f>
        <v>43880</v>
      </c>
      <c r="F59" s="12">
        <f>ROUND(INDEX([1]Calculation!AL:AL,ROW()),1)</f>
        <v>38.700000000000003</v>
      </c>
      <c r="G59" s="8">
        <f>ROUND(INDEX([1]Calculation!L:L,ROW()),0)</f>
        <v>17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9</v>
      </c>
      <c r="K59" s="8">
        <f>ROUND(INDEX([1]Calculation!P:P,ROW()),0)</f>
        <v>4</v>
      </c>
      <c r="L59" s="8">
        <f>ROUND(INDEX([1]Calculation!Q:Q,ROW()),0)</f>
        <v>24</v>
      </c>
      <c r="M59" s="8">
        <f>ROUND(INDEX([1]Calculation!R:R,ROW()),0)</f>
        <v>5</v>
      </c>
      <c r="N59" s="8">
        <f>ROUND(INDEX([1]Calculation!S:S,ROW()),0)</f>
        <v>10</v>
      </c>
      <c r="O59" s="8">
        <f>ROUND(INDEX([1]Calculation!T:T,ROW()),0)</f>
        <v>0</v>
      </c>
      <c r="P59" s="8" t="str">
        <f>INDEX([1]Calculation!CB:CB,ROW())</f>
        <v>https://www.monmouth.edu/polling-institute/documents/monmouthpoll_ca_022020.pdf/</v>
      </c>
    </row>
    <row r="60" spans="1:16">
      <c r="A60" t="str">
        <f>INDEX([1]Calculation!$F:$F,ROW())</f>
        <v>Florida</v>
      </c>
      <c r="B60" t="str">
        <f>INDEX([1]Calculation!$D:$D,ROW())</f>
        <v>St. Pete Polls</v>
      </c>
      <c r="C60" t="str">
        <f>IF(INDEX([1]Calculation!$G:$G,ROW())=0,"-",INDEX([1]Calculation!$G:$G,ROW()))</f>
        <v>C+</v>
      </c>
      <c r="D60" t="str">
        <f>INDEX([1]Calculation!$J:$J,ROW())&amp;"  "&amp;INDEX([1]Calculation!$K:$K,ROW())</f>
        <v>2412  lv</v>
      </c>
      <c r="E60" s="20">
        <f>INDEX([1]Calculation!$I:$I,ROW())</f>
        <v>43880</v>
      </c>
      <c r="F60" s="12">
        <f>ROUND(INDEX([1]Calculation!AL:AL,ROW()),1)</f>
        <v>3</v>
      </c>
      <c r="G60" s="8">
        <f>ROUND(INDEX([1]Calculation!L:L,ROW()),0)</f>
        <v>27</v>
      </c>
      <c r="H60" s="8">
        <f>ROUND(INDEX([1]Calculation!M:M,ROW()),0)</f>
        <v>32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7</v>
      </c>
      <c r="L60" s="8">
        <f>ROUND(INDEX([1]Calculation!Q:Q,ROW()),0)</f>
        <v>11</v>
      </c>
      <c r="M60" s="8">
        <f>ROUND(INDEX([1]Calculation!R:R,ROW()),0)</f>
        <v>2</v>
      </c>
      <c r="N60" s="8">
        <f>ROUND(INDEX([1]Calculation!S:S,ROW()),0)</f>
        <v>5</v>
      </c>
      <c r="O60" s="8">
        <f>ROUND(INDEX([1]Calculation!T:T,ROW()),0)</f>
        <v>0</v>
      </c>
      <c r="P60" s="8" t="str">
        <f>INDEX([1]Calculation!CB:CB,ROW())</f>
        <v>http://stpetepolls.org/files/StPetePolls_2020_State_DEMprimaryFebruary19_Z8U3J.pdf</v>
      </c>
    </row>
    <row r="61" spans="1:16">
      <c r="A61" t="str">
        <f>INDEX([1]Calculation!$F:$F,ROW())</f>
        <v>Washington</v>
      </c>
      <c r="B61" t="str">
        <f>INDEX([1]Calculation!$D:$D,ROW())</f>
        <v>Elway Research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404  lv</v>
      </c>
      <c r="E61" s="20">
        <f>INDEX([1]Calculation!$I:$I,ROW())</f>
        <v>43879</v>
      </c>
      <c r="F61" s="12">
        <f>ROUND(INDEX([1]Calculation!AL:AL,ROW()),1)</f>
        <v>25</v>
      </c>
      <c r="G61" s="8">
        <f>ROUND(INDEX([1]Calculation!L:L,ROW()),0)</f>
        <v>10</v>
      </c>
      <c r="H61" s="8">
        <f>ROUND(INDEX([1]Calculation!M:M,ROW()),0)</f>
        <v>15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11</v>
      </c>
      <c r="L61" s="8">
        <f>ROUND(INDEX([1]Calculation!Q:Q,ROW()),0)</f>
        <v>21</v>
      </c>
      <c r="M61" s="8">
        <f>ROUND(INDEX([1]Calculation!R:R,ROW()),0)</f>
        <v>0</v>
      </c>
      <c r="N61" s="8">
        <f>ROUND(INDEX([1]Calculation!S:S,ROW()),0)</f>
        <v>11</v>
      </c>
      <c r="O61" s="8">
        <f>ROUND(INDEX([1]Calculation!T:T,ROW()),0)</f>
        <v>0</v>
      </c>
      <c r="P61" s="8" t="str">
        <f>INDEX([1]Calculation!CB:CB,ROW())</f>
        <v>https://crosscut.com/sites/default/files/files/crosscutelway0220.pdf</v>
      </c>
    </row>
    <row r="62" spans="1:16">
      <c r="A62" t="str">
        <f>INDEX([1]Calculation!$F:$F,ROW())</f>
        <v>Texas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1352  lv</v>
      </c>
      <c r="E62" s="20">
        <f>INDEX([1]Calculation!$I:$I,ROW())</f>
        <v>43879</v>
      </c>
      <c r="F62" s="12">
        <f>ROUND(INDEX([1]Calculation!AL:AL,ROW()),1)</f>
        <v>20</v>
      </c>
      <c r="G62" s="8">
        <f>ROUND(INDEX([1]Calculation!L:L,ROW()),0)</f>
        <v>20</v>
      </c>
      <c r="H62" s="8">
        <f>ROUND(INDEX([1]Calculation!M:M,ROW()),0)</f>
        <v>12</v>
      </c>
      <c r="I62" s="8">
        <f>ROUND(INDEX([1]Calculation!N:N,ROW()),0)</f>
        <v>0</v>
      </c>
      <c r="J62" s="8">
        <f>ROUND(INDEX([1]Calculation!O:O,ROW()),0)</f>
        <v>11</v>
      </c>
      <c r="K62" s="8">
        <f>ROUND(INDEX([1]Calculation!P:P,ROW()),0)</f>
        <v>7</v>
      </c>
      <c r="L62" s="8">
        <f>ROUND(INDEX([1]Calculation!Q:Q,ROW()),0)</f>
        <v>20</v>
      </c>
      <c r="M62" s="8">
        <f>ROUND(INDEX([1]Calculation!R:R,ROW()),0)</f>
        <v>1</v>
      </c>
      <c r="N62" s="8">
        <f>ROUND(INDEX([1]Calculation!S:S,ROW()),0)</f>
        <v>17</v>
      </c>
      <c r="O62" s="8">
        <f>ROUND(INDEX([1]Calculation!T:T,ROW()),0)</f>
        <v>0</v>
      </c>
      <c r="P62" s="8" t="str">
        <f>INDEX([1]Calculation!CB:CB,ROW())</f>
        <v>https://uh.edu/hobby/texasprimary2020/icons/texaspresidentialvote.pdf</v>
      </c>
    </row>
    <row r="63" spans="1:16">
      <c r="A63" t="str">
        <f>INDEX([1]Calculation!$F:$F,ROW())</f>
        <v>Florida</v>
      </c>
      <c r="B63" t="str">
        <f>INDEX([1]Calculation!$D:$D,ROW())</f>
        <v>Tel Opinion Research</v>
      </c>
      <c r="C63" t="str">
        <f>IF(INDEX([1]Calculation!$G:$G,ROW())=0,"-",INDEX([1]Calculation!$G:$G,ROW()))</f>
        <v>B/C</v>
      </c>
      <c r="D63" t="str">
        <f>INDEX([1]Calculation!$J:$J,ROW())&amp;"  "&amp;INDEX([1]Calculation!$K:$K,ROW())</f>
        <v>800  lv</v>
      </c>
      <c r="E63" s="20">
        <f>INDEX([1]Calculation!$I:$I,ROW())</f>
        <v>43879</v>
      </c>
      <c r="F63" s="12">
        <f>ROUND(INDEX([1]Calculation!AL:AL,ROW()),1)</f>
        <v>16.7</v>
      </c>
      <c r="G63" s="8">
        <f>ROUND(INDEX([1]Calculation!L:L,ROW()),0)</f>
        <v>20</v>
      </c>
      <c r="H63" s="8">
        <f>ROUND(INDEX([1]Calculation!M:M,ROW()),0)</f>
        <v>26</v>
      </c>
      <c r="I63" s="8">
        <f>ROUND(INDEX([1]Calculation!N:N,ROW()),0)</f>
        <v>0</v>
      </c>
      <c r="J63" s="8">
        <f>ROUND(INDEX([1]Calculation!O:O,ROW()),0)</f>
        <v>8</v>
      </c>
      <c r="K63" s="8">
        <f>ROUND(INDEX([1]Calculation!P:P,ROW()),0)</f>
        <v>5</v>
      </c>
      <c r="L63" s="8">
        <f>ROUND(INDEX([1]Calculation!Q:Q,ROW()),0)</f>
        <v>13</v>
      </c>
      <c r="M63" s="8">
        <f>ROUND(INDEX([1]Calculation!R:R,ROW()),0)</f>
        <v>2</v>
      </c>
      <c r="N63" s="8">
        <f>ROUND(INDEX([1]Calculation!S:S,ROW()),0)</f>
        <v>7</v>
      </c>
      <c r="O63" s="8">
        <f>ROUND(INDEX([1]Calculation!T:T,ROW()),0)</f>
        <v>1</v>
      </c>
      <c r="P63" s="8" t="str">
        <f>INDEX([1]Calculation!CB:CB,ROW())</f>
        <v>https://www.politico.com/f/?id=00000170-63be-d956-a770-f7bf93630000</v>
      </c>
    </row>
    <row r="64" spans="1:16">
      <c r="A64" t="str">
        <f>INDEX([1]Calculation!$F:$F,ROW())</f>
        <v>Texas</v>
      </c>
      <c r="B64" t="str">
        <f>INDEX([1]Calculation!$D:$D,ROW())</f>
        <v>University of Massachusetts Lowell</v>
      </c>
      <c r="C64" t="str">
        <f>IF(INDEX([1]Calculation!$G:$G,ROW())=0,"-",INDEX([1]Calculation!$G:$G,ROW()))</f>
        <v>A/B</v>
      </c>
      <c r="D64" t="str">
        <f>INDEX([1]Calculation!$J:$J,ROW())&amp;"  "&amp;INDEX([1]Calculation!$K:$K,ROW())</f>
        <v>600  lv</v>
      </c>
      <c r="E64" s="20">
        <f>INDEX([1]Calculation!$I:$I,ROW())</f>
        <v>43879</v>
      </c>
      <c r="F64" s="12">
        <f>ROUND(INDEX([1]Calculation!AL:AL,ROW()),1)</f>
        <v>26.3</v>
      </c>
      <c r="G64" s="8">
        <f>ROUND(INDEX([1]Calculation!L:L,ROW()),0)</f>
        <v>20</v>
      </c>
      <c r="H64" s="8">
        <f>ROUND(INDEX([1]Calculation!M:M,ROW()),0)</f>
        <v>18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9</v>
      </c>
      <c r="L64" s="8">
        <f>ROUND(INDEX([1]Calculation!Q:Q,ROW()),0)</f>
        <v>23</v>
      </c>
      <c r="M64" s="8">
        <f>ROUND(INDEX([1]Calculation!R:R,ROW()),0)</f>
        <v>2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https://www.uml.edu/docs/2020-TX-topline_tcm18-322450.pdf</v>
      </c>
    </row>
    <row r="65" spans="1:16">
      <c r="A65" t="str">
        <f>INDEX([1]Calculation!$F:$F,ROW())</f>
        <v>North Carolina</v>
      </c>
      <c r="B65" t="str">
        <f>INDEX([1]Calculation!$D:$D,ROW())</f>
        <v>University of Massachusetts Lowell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450  lv</v>
      </c>
      <c r="E65" s="20">
        <f>INDEX([1]Calculation!$I:$I,ROW())</f>
        <v>43879</v>
      </c>
      <c r="F65" s="12">
        <f>ROUND(INDEX([1]Calculation!AL:AL,ROW()),1)</f>
        <v>22.7</v>
      </c>
      <c r="G65" s="8">
        <f>ROUND(INDEX([1]Calculation!L:L,ROW()),0)</f>
        <v>16</v>
      </c>
      <c r="H65" s="8">
        <f>ROUND(INDEX([1]Calculation!M:M,ROW()),0)</f>
        <v>19</v>
      </c>
      <c r="I65" s="8">
        <f>ROUND(INDEX([1]Calculation!N:N,ROW()),0)</f>
        <v>0</v>
      </c>
      <c r="J65" s="8">
        <f>ROUND(INDEX([1]Calculation!O:O,ROW()),0)</f>
        <v>10</v>
      </c>
      <c r="K65" s="8">
        <f>ROUND(INDEX([1]Calculation!P:P,ROW()),0)</f>
        <v>7</v>
      </c>
      <c r="L65" s="8">
        <f>ROUND(INDEX([1]Calculation!Q:Q,ROW()),0)</f>
        <v>23</v>
      </c>
      <c r="M65" s="8">
        <f>ROUND(INDEX([1]Calculation!R:R,ROW()),0)</f>
        <v>3</v>
      </c>
      <c r="N65" s="8">
        <f>ROUND(INDEX([1]Calculation!S:S,ROW()),0)</f>
        <v>13</v>
      </c>
      <c r="O65" s="8">
        <f>ROUND(INDEX([1]Calculation!T:T,ROW()),0)</f>
        <v>0</v>
      </c>
      <c r="P65" s="8" t="str">
        <f>INDEX([1]Calculation!CB:CB,ROW())</f>
        <v>https://www.uml.edu/docs/2020-NC-topline_tcm18-322447.pdf</v>
      </c>
    </row>
    <row r="66" spans="1:16">
      <c r="A66" t="str">
        <f>INDEX([1]Calculation!$F:$F,ROW())</f>
        <v>South Carolina</v>
      </c>
      <c r="B66" t="str">
        <f>INDEX([1]Calculation!$D:$D,ROW())</f>
        <v>University of Massachusetts Lowell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400  lv</v>
      </c>
      <c r="E66" s="20">
        <f>INDEX([1]Calculation!$I:$I,ROW())</f>
        <v>43879</v>
      </c>
      <c r="F66" s="12">
        <f>ROUND(INDEX([1]Calculation!AL:AL,ROW()),1)</f>
        <v>20.2</v>
      </c>
      <c r="G66" s="8">
        <f>ROUND(INDEX([1]Calculation!L:L,ROW()),0)</f>
        <v>23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11</v>
      </c>
      <c r="K66" s="8">
        <f>ROUND(INDEX([1]Calculation!P:P,ROW()),0)</f>
        <v>9</v>
      </c>
      <c r="L66" s="8">
        <f>ROUND(INDEX([1]Calculation!Q:Q,ROW()),0)</f>
        <v>21</v>
      </c>
      <c r="M66" s="8">
        <f>ROUND(INDEX([1]Calculation!R:R,ROW()),0)</f>
        <v>13</v>
      </c>
      <c r="N66" s="8">
        <f>ROUND(INDEX([1]Calculation!S:S,ROW()),0)</f>
        <v>11</v>
      </c>
      <c r="O66" s="8">
        <f>ROUND(INDEX([1]Calculation!T:T,ROW()),0)</f>
        <v>0</v>
      </c>
      <c r="P66" s="8" t="str">
        <f>INDEX([1]Calculation!CB:CB,ROW())</f>
        <v>https://www.uml.edu/docs/2020-SC-Primary-topline_tcm18-322374.pdf</v>
      </c>
    </row>
    <row r="67" spans="1:16">
      <c r="A67" t="str">
        <f>INDEX([1]Calculation!$F:$F,ROW())</f>
        <v>US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555  lv</v>
      </c>
      <c r="E67" s="20">
        <f>INDEX([1]Calculation!$I:$I,ROW())</f>
        <v>43879</v>
      </c>
      <c r="F67" s="12">
        <f>ROUND(INDEX([1]Calculation!AL:AL,ROW()),1)</f>
        <v>0.6</v>
      </c>
      <c r="G67" s="8">
        <f>ROUND(INDEX([1]Calculation!L:L,ROW()),0)</f>
        <v>18</v>
      </c>
      <c r="H67" s="8">
        <f>ROUND(INDEX([1]Calculation!M:M,ROW()),0)</f>
        <v>12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7</v>
      </c>
      <c r="L67" s="8">
        <f>ROUND(INDEX([1]Calculation!Q:Q,ROW()),0)</f>
        <v>24</v>
      </c>
      <c r="M67" s="8">
        <f>ROUND(INDEX([1]Calculation!R:R,ROW()),0)</f>
        <v>2</v>
      </c>
      <c r="N67" s="8">
        <f>ROUND(INDEX([1]Calculation!S:S,ROW()),0)</f>
        <v>16</v>
      </c>
      <c r="O67" s="8">
        <f>ROUND(INDEX([1]Calculation!T:T,ROW()),0)</f>
        <v>0</v>
      </c>
      <c r="P67" s="8" t="str">
        <f>INDEX([1]Calculation!CB:CB,ROW())</f>
        <v>https://d25d2506sfb94s.cloudfront.net/cumulus_uploads/document/m3wzkd0n59/econTabReport.pdf</v>
      </c>
    </row>
    <row r="68" spans="1:16">
      <c r="A68" t="str">
        <f>INDEX([1]Calculation!$F:$F,ROW())</f>
        <v>Massachusetts</v>
      </c>
      <c r="B68" t="str">
        <f>INDEX([1]Calculation!$D:$D,ROW())</f>
        <v>Evan Falchuk and Lou DiNatale</v>
      </c>
      <c r="C68" t="str">
        <f>IF(INDEX([1]Calculation!$G:$G,ROW())=0,"-",INDEX([1]Calculation!$G:$G,ROW()))</f>
        <v>-</v>
      </c>
      <c r="D68" t="str">
        <f>INDEX([1]Calculation!$J:$J,ROW())&amp;"  "&amp;INDEX([1]Calculation!$K:$K,ROW())</f>
        <v>453  lv</v>
      </c>
      <c r="E68" s="20">
        <f>INDEX([1]Calculation!$I:$I,ROW())</f>
        <v>43879</v>
      </c>
      <c r="F68" s="12">
        <f>ROUND(INDEX([1]Calculation!AL:AL,ROW()),1)</f>
        <v>9.6999999999999993</v>
      </c>
      <c r="G68" s="8">
        <f>ROUND(INDEX([1]Calculation!L:L,ROW()),0)</f>
        <v>13</v>
      </c>
      <c r="H68" s="8">
        <f>ROUND(INDEX([1]Calculation!M:M,ROW()),0)</f>
        <v>13</v>
      </c>
      <c r="I68" s="8">
        <f>ROUND(INDEX([1]Calculation!N:N,ROW()),0)</f>
        <v>0</v>
      </c>
      <c r="J68" s="8">
        <f>ROUND(INDEX([1]Calculation!O:O,ROW()),0)</f>
        <v>13</v>
      </c>
      <c r="K68" s="8">
        <f>ROUND(INDEX([1]Calculation!P:P,ROW()),0)</f>
        <v>14</v>
      </c>
      <c r="L68" s="8">
        <f>ROUND(INDEX([1]Calculation!Q:Q,ROW()),0)</f>
        <v>17</v>
      </c>
      <c r="M68" s="8">
        <f>ROUND(INDEX([1]Calculation!R:R,ROW()),0)</f>
        <v>2</v>
      </c>
      <c r="N68" s="8">
        <f>ROUND(INDEX([1]Calculation!S:S,ROW()),0)</f>
        <v>16</v>
      </c>
      <c r="O68" s="8">
        <f>ROUND(INDEX([1]Calculation!T:T,ROW()),0)</f>
        <v>0</v>
      </c>
      <c r="P68" s="8" t="str">
        <f>INDEX([1]Calculation!CB:CB,ROW())</f>
        <v>https://projects.fivethirtyeight.com/polls/20200218_MA.xlsx</v>
      </c>
    </row>
    <row r="69" spans="1:16">
      <c r="A69" t="str">
        <f>INDEX([1]Calculation!$F:$F,ROW())</f>
        <v>US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573  lv</v>
      </c>
      <c r="E69" s="20">
        <f>INDEX([1]Calculation!$I:$I,ROW())</f>
        <v>43879</v>
      </c>
      <c r="F69" s="12">
        <f>ROUND(INDEX([1]Calculation!AL:AL,ROW()),1)</f>
        <v>16.2</v>
      </c>
      <c r="G69" s="8">
        <f>ROUND(INDEX([1]Calculation!L:L,ROW()),0)</f>
        <v>22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6</v>
      </c>
      <c r="L69" s="8">
        <f>ROUND(INDEX([1]Calculation!Q:Q,ROW()),0)</f>
        <v>29</v>
      </c>
      <c r="M69" s="8">
        <f>ROUND(INDEX([1]Calculation!R:R,ROW()),0)</f>
        <v>3</v>
      </c>
      <c r="N69" s="8">
        <f>ROUND(INDEX([1]Calculation!S:S,ROW()),0)</f>
        <v>12</v>
      </c>
      <c r="O69" s="8">
        <f>ROUND(INDEX([1]Calculation!T:T,ROW()),0)</f>
        <v>0</v>
      </c>
      <c r="P69" s="8" t="str">
        <f>INDEX([1]Calculation!CB:CB,ROW())</f>
        <v>http://emersonpolling.com/2020/02/19/february-national-poll-sanders-takes-the-lead-for-democratic-nomination-bloomberg-on-the-rise/</v>
      </c>
    </row>
    <row r="70" spans="1:16">
      <c r="A70" t="str">
        <f>INDEX([1]Calculation!$F:$F,ROW())</f>
        <v>Illinois</v>
      </c>
      <c r="B70" t="str">
        <f>INDEX([1]Calculation!$D:$D,ROW())</f>
        <v>Southern Illinois University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475  lv</v>
      </c>
      <c r="E70" s="20">
        <f>INDEX([1]Calculation!$I:$I,ROW())</f>
        <v>43878</v>
      </c>
      <c r="F70" s="12">
        <f>ROUND(INDEX([1]Calculation!AL:AL,ROW()),1)</f>
        <v>9.3000000000000007</v>
      </c>
      <c r="G70" s="8">
        <f>ROUND(INDEX([1]Calculation!L:L,ROW()),0)</f>
        <v>14</v>
      </c>
      <c r="H70" s="8">
        <f>ROUND(INDEX([1]Calculation!M:M,ROW()),0)</f>
        <v>17</v>
      </c>
      <c r="I70" s="8">
        <f>ROUND(INDEX([1]Calculation!N:N,ROW()),0)</f>
        <v>0</v>
      </c>
      <c r="J70" s="8">
        <f>ROUND(INDEX([1]Calculation!O:O,ROW()),0)</f>
        <v>13</v>
      </c>
      <c r="K70" s="8">
        <f>ROUND(INDEX([1]Calculation!P:P,ROW()),0)</f>
        <v>8</v>
      </c>
      <c r="L70" s="8">
        <f>ROUND(INDEX([1]Calculation!Q:Q,ROW()),0)</f>
        <v>22</v>
      </c>
      <c r="M70" s="8">
        <f>ROUND(INDEX([1]Calculation!R:R,ROW()),0)</f>
        <v>1</v>
      </c>
      <c r="N70" s="8">
        <f>ROUND(INDEX([1]Calculation!S:S,ROW()),0)</f>
        <v>6</v>
      </c>
      <c r="O70" s="8">
        <f>ROUND(INDEX([1]Calculation!T:T,ROW()),0)</f>
        <v>1</v>
      </c>
      <c r="P70" s="8" t="str">
        <f>INDEX([1]Calculation!CB:CB,ROW())</f>
        <v>https://paulsimoninstitute.siu.edu/_common/documents/opinion-polling/simon-institute-poll/2020/PSPPI-Simon-Poll-2020-Election-Job-Approval.pdf</v>
      </c>
    </row>
    <row r="71" spans="1:16">
      <c r="A71" t="str">
        <f>INDEX([1]Calculation!$F:$F,ROW())</f>
        <v>US</v>
      </c>
      <c r="B71" t="str">
        <f>INDEX([1]Calculation!$D:$D,ROW())</f>
        <v>ABC News/Washington Post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350  lv</v>
      </c>
      <c r="E71" s="20">
        <f>INDEX([1]Calculation!$I:$I,ROW())</f>
        <v>43878</v>
      </c>
      <c r="F71" s="12">
        <f>ROUND(INDEX([1]Calculation!AL:AL,ROW()),1)</f>
        <v>33</v>
      </c>
      <c r="G71" s="8">
        <f>ROUND(INDEX([1]Calculation!L:L,ROW()),0)</f>
        <v>15</v>
      </c>
      <c r="H71" s="8">
        <f>ROUND(INDEX([1]Calculation!M:M,ROW()),0)</f>
        <v>15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7</v>
      </c>
      <c r="L71" s="8">
        <f>ROUND(INDEX([1]Calculation!Q:Q,ROW()),0)</f>
        <v>33</v>
      </c>
      <c r="M71" s="8">
        <f>ROUND(INDEX([1]Calculation!R:R,ROW()),0)</f>
        <v>2</v>
      </c>
      <c r="N71" s="8">
        <f>ROUND(INDEX([1]Calculation!S:S,ROW()),0)</f>
        <v>13</v>
      </c>
      <c r="O71" s="8">
        <f>ROUND(INDEX([1]Calculation!T:T,ROW()),0)</f>
        <v>0</v>
      </c>
      <c r="P71" s="8" t="str">
        <f>INDEX([1]Calculation!CB:CB,ROW())</f>
        <v>https://docs.google.com/spreadsheets/d/1wB1N64r9A3Qwij9ds3b2jzdqvcPRWdgDbtEVY30troQ/edit</v>
      </c>
    </row>
    <row r="72" spans="1:16">
      <c r="A72" t="str">
        <f>INDEX([1]Calculation!$F:$F,ROW())</f>
        <v>US</v>
      </c>
      <c r="B72" t="str">
        <f>INDEX([1]Calculation!$D:$D,ROW())</f>
        <v>ABC News/Washington Post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408  rv</v>
      </c>
      <c r="E72" s="20">
        <f>INDEX([1]Calculation!$I:$I,ROW())</f>
        <v>43878</v>
      </c>
      <c r="F72" s="12">
        <f>ROUND(INDEX([1]Calculation!AL:AL,ROW()),1)</f>
        <v>0</v>
      </c>
      <c r="G72" s="8">
        <f>ROUND(INDEX([1]Calculation!L:L,ROW()),0)</f>
        <v>16</v>
      </c>
      <c r="H72" s="8">
        <f>ROUND(INDEX([1]Calculation!M:M,ROW()),0)</f>
        <v>14</v>
      </c>
      <c r="I72" s="8">
        <f>ROUND(INDEX([1]Calculation!N:N,ROW()),0)</f>
        <v>0</v>
      </c>
      <c r="J72" s="8">
        <f>ROUND(INDEX([1]Calculation!O:O,ROW()),0)</f>
        <v>8</v>
      </c>
      <c r="K72" s="8">
        <f>ROUND(INDEX([1]Calculation!P:P,ROW()),0)</f>
        <v>7</v>
      </c>
      <c r="L72" s="8">
        <f>ROUND(INDEX([1]Calculation!Q:Q,ROW()),0)</f>
        <v>32</v>
      </c>
      <c r="M72" s="8">
        <f>ROUND(INDEX([1]Calculation!R:R,ROW()),0)</f>
        <v>2</v>
      </c>
      <c r="N72" s="8">
        <f>ROUND(INDEX([1]Calculation!S:S,ROW()),0)</f>
        <v>12</v>
      </c>
      <c r="O72" s="8">
        <f>ROUND(INDEX([1]Calculation!T:T,ROW()),0)</f>
        <v>0</v>
      </c>
      <c r="P72" s="8" t="str">
        <f>INDEX([1]Calculation!CB:CB,ROW())</f>
        <v>https://www.washingtonpost.com/context/washington-post-abc-news-poll-feb-14-17-2020/99074fb9-691e-4399-af1e-e6534d53a9d8/</v>
      </c>
    </row>
    <row r="73" spans="1:16">
      <c r="A73" t="str">
        <f>INDEX([1]Calculation!$F:$F,ROW())</f>
        <v>US</v>
      </c>
      <c r="B73" t="str">
        <f>INDEX([1]Calculation!$D:$D,ROW())</f>
        <v>ABC News/Washington Post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466  a</v>
      </c>
      <c r="E73" s="20">
        <f>INDEX([1]Calculation!$I:$I,ROW())</f>
        <v>43878</v>
      </c>
      <c r="F73" s="12">
        <f>ROUND(INDEX([1]Calculation!AL:AL,ROW()),1)</f>
        <v>0</v>
      </c>
      <c r="G73" s="8">
        <f>ROUND(INDEX([1]Calculation!L:L,ROW()),0)</f>
        <v>17</v>
      </c>
      <c r="H73" s="8">
        <f>ROUND(INDEX([1]Calculation!M:M,ROW()),0)</f>
        <v>14</v>
      </c>
      <c r="I73" s="8">
        <f>ROUND(INDEX([1]Calculation!N:N,ROW()),0)</f>
        <v>0</v>
      </c>
      <c r="J73" s="8">
        <f>ROUND(INDEX([1]Calculation!O:O,ROW()),0)</f>
        <v>7</v>
      </c>
      <c r="K73" s="8">
        <f>ROUND(INDEX([1]Calculation!P:P,ROW()),0)</f>
        <v>6</v>
      </c>
      <c r="L73" s="8">
        <f>ROUND(INDEX([1]Calculation!Q:Q,ROW()),0)</f>
        <v>32</v>
      </c>
      <c r="M73" s="8">
        <f>ROUND(INDEX([1]Calculation!R:R,ROW()),0)</f>
        <v>2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https://www.washingtonpost.com/context/washington-post-abc-news-poll-feb-14-17-2020/99074fb9-691e-4399-af1e-e6534d53a9d8/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15974  lv</v>
      </c>
      <c r="E74" s="20">
        <f>INDEX([1]Calculation!$I:$I,ROW())</f>
        <v>43878</v>
      </c>
      <c r="F74" s="12">
        <f>ROUND(INDEX([1]Calculation!AL:AL,ROW()),1)</f>
        <v>1.9</v>
      </c>
      <c r="G74" s="8">
        <f>ROUND(INDEX([1]Calculation!L:L,ROW()),0)</f>
        <v>19</v>
      </c>
      <c r="H74" s="8">
        <f>ROUND(INDEX([1]Calculation!M:M,ROW()),0)</f>
        <v>20</v>
      </c>
      <c r="I74" s="8">
        <f>ROUND(INDEX([1]Calculation!N:N,ROW()),0)</f>
        <v>0</v>
      </c>
      <c r="J74" s="8">
        <f>ROUND(INDEX([1]Calculation!O:O,ROW()),0)</f>
        <v>12</v>
      </c>
      <c r="K74" s="8">
        <f>ROUND(INDEX([1]Calculation!P:P,ROW()),0)</f>
        <v>6</v>
      </c>
      <c r="L74" s="8">
        <f>ROUND(INDEX([1]Calculation!Q:Q,ROW()),0)</f>
        <v>28</v>
      </c>
      <c r="M74" s="8">
        <f>ROUND(INDEX([1]Calculation!R:R,ROW()),0)</f>
        <v>3</v>
      </c>
      <c r="N74" s="8">
        <f>ROUND(INDEX([1]Calculation!S:S,ROW()),0)</f>
        <v>10</v>
      </c>
      <c r="O74" s="8">
        <f>ROUND(INDEX([1]Calculation!T:T,ROW()),0)</f>
        <v>0</v>
      </c>
      <c r="P74" s="8" t="str">
        <f>INDEX([1]Calculation!CB:CB,ROW())</f>
        <v>https://morningconsult.com/2020-democratic-primary/</v>
      </c>
    </row>
    <row r="75" spans="1:16">
      <c r="A75" t="str">
        <f>INDEX([1]Calculation!$F:$F,ROW())</f>
        <v>California</v>
      </c>
      <c r="B75" t="str">
        <f>INDEX([1]Calculation!$D:$D,ROW())</f>
        <v>Public Policy Institute of California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573  lv</v>
      </c>
      <c r="E75" s="20">
        <f>INDEX([1]Calculation!$I:$I,ROW())</f>
        <v>43878</v>
      </c>
      <c r="F75" s="12">
        <f>ROUND(INDEX([1]Calculation!AL:AL,ROW()),1)</f>
        <v>23.4</v>
      </c>
      <c r="G75" s="8">
        <f>ROUND(INDEX([1]Calculation!L:L,ROW()),0)</f>
        <v>14</v>
      </c>
      <c r="H75" s="8">
        <f>ROUND(INDEX([1]Calculation!M:M,ROW()),0)</f>
        <v>12</v>
      </c>
      <c r="I75" s="8">
        <f>ROUND(INDEX([1]Calculation!N:N,ROW()),0)</f>
        <v>0</v>
      </c>
      <c r="J75" s="8">
        <f>ROUND(INDEX([1]Calculation!O:O,ROW()),0)</f>
        <v>12</v>
      </c>
      <c r="K75" s="8">
        <f>ROUND(INDEX([1]Calculation!P:P,ROW()),0)</f>
        <v>5</v>
      </c>
      <c r="L75" s="8">
        <f>ROUND(INDEX([1]Calculation!Q:Q,ROW()),0)</f>
        <v>32</v>
      </c>
      <c r="M75" s="8">
        <f>ROUND(INDEX([1]Calculation!R:R,ROW()),0)</f>
        <v>3</v>
      </c>
      <c r="N75" s="8">
        <f>ROUND(INDEX([1]Calculation!S:S,ROW()),0)</f>
        <v>13</v>
      </c>
      <c r="O75" s="8">
        <f>ROUND(INDEX([1]Calculation!T:T,ROW()),0)</f>
        <v>0</v>
      </c>
      <c r="P75" s="8" t="str">
        <f>INDEX([1]Calculation!CB:CB,ROW())</f>
        <v>https://www.ppic.org/wp-content/uploads/crosstabs-time-trends-methodology-0220.pdf</v>
      </c>
    </row>
    <row r="76" spans="1:16">
      <c r="A76" t="str">
        <f>INDEX([1]Calculation!$F:$F,ROW())</f>
        <v>US</v>
      </c>
      <c r="B76" t="str">
        <f>INDEX([1]Calculation!$D:$D,ROW())</f>
        <v>SurveyUSA</v>
      </c>
      <c r="C76" t="str">
        <f>IF(INDEX([1]Calculation!$G:$G,ROW())=0,"-",INDEX([1]Calculation!$G:$G,ROW()))</f>
        <v>A</v>
      </c>
      <c r="D76" t="str">
        <f>INDEX([1]Calculation!$J:$J,ROW())&amp;"  "&amp;INDEX([1]Calculation!$K:$K,ROW())</f>
        <v>1022  lv</v>
      </c>
      <c r="E76" s="20">
        <f>INDEX([1]Calculation!$I:$I,ROW())</f>
        <v>43878</v>
      </c>
      <c r="F76" s="12">
        <f>ROUND(INDEX([1]Calculation!AL:AL,ROW()),1)</f>
        <v>48.7</v>
      </c>
      <c r="G76" s="8">
        <f>ROUND(INDEX([1]Calculation!L:L,ROW()),0)</f>
        <v>18</v>
      </c>
      <c r="H76" s="8">
        <f>ROUND(INDEX([1]Calculation!M:M,ROW()),0)</f>
        <v>18</v>
      </c>
      <c r="I76" s="8">
        <f>ROUND(INDEX([1]Calculation!N:N,ROW()),0)</f>
        <v>0</v>
      </c>
      <c r="J76" s="8">
        <f>ROUND(INDEX([1]Calculation!O:O,ROW()),0)</f>
        <v>12</v>
      </c>
      <c r="K76" s="8">
        <f>ROUND(INDEX([1]Calculation!P:P,ROW()),0)</f>
        <v>4</v>
      </c>
      <c r="L76" s="8">
        <f>ROUND(INDEX([1]Calculation!Q:Q,ROW()),0)</f>
        <v>29</v>
      </c>
      <c r="M76" s="8">
        <f>ROUND(INDEX([1]Calculation!R:R,ROW()),0)</f>
        <v>2</v>
      </c>
      <c r="N76" s="8">
        <f>ROUND(INDEX([1]Calculation!S:S,ROW()),0)</f>
        <v>10</v>
      </c>
      <c r="O76" s="8">
        <f>ROUND(INDEX([1]Calculation!T:T,ROW()),0)</f>
        <v>0</v>
      </c>
      <c r="P76" s="8" t="str">
        <f>INDEX([1]Calculation!CB:CB,ROW())</f>
        <v>http://www.surveyusa.com/client/PollReport.aspx?g=e7feecd9-5374-42de-bfff-d16dba2dae6a</v>
      </c>
    </row>
    <row r="77" spans="1:16">
      <c r="A77" t="str">
        <f>INDEX([1]Calculation!$F:$F,ROW())</f>
        <v>US</v>
      </c>
      <c r="B77" t="str">
        <f>INDEX([1]Calculation!$D:$D,ROW())</f>
        <v>NBC News/Wall Street Journal</v>
      </c>
      <c r="C77" t="str">
        <f>IF(INDEX([1]Calculation!$G:$G,ROW())=0,"-",INDEX([1]Calculation!$G:$G,ROW()))</f>
        <v>A/B</v>
      </c>
      <c r="D77" t="str">
        <f>INDEX([1]Calculation!$J:$J,ROW())&amp;"  "&amp;INDEX([1]Calculation!$K:$K,ROW())</f>
        <v>426  lv</v>
      </c>
      <c r="E77" s="20">
        <f>INDEX([1]Calculation!$I:$I,ROW())</f>
        <v>43878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38</v>
      </c>
      <c r="K77" s="8">
        <f>ROUND(INDEX([1]Calculation!P:P,ROW()),0)</f>
        <v>0</v>
      </c>
      <c r="L77" s="8">
        <f>ROUND(INDEX([1]Calculation!Q:Q,ROW()),0)</f>
        <v>54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https://www.nbcnews.com/politics/meet-the-press/nbc-news-wsj-poll-sanders-opens-double-digit-national-lead-n1138191</v>
      </c>
    </row>
    <row r="78" spans="1:16">
      <c r="A78" t="str">
        <f>INDEX([1]Calculation!$F:$F,ROW())</f>
        <v>US</v>
      </c>
      <c r="B78" t="str">
        <f>INDEX([1]Calculation!$D:$D,ROW())</f>
        <v>NBC News/Wall Street Journal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426  lv</v>
      </c>
      <c r="E78" s="20">
        <f>INDEX([1]Calculation!$I:$I,ROW())</f>
        <v>43878</v>
      </c>
      <c r="F78" s="12">
        <f>ROUND(INDEX([1]Calculation!AL:AL,ROW()),1)</f>
        <v>0</v>
      </c>
      <c r="G78" s="8">
        <f>ROUND(INDEX([1]Calculation!L:L,ROW()),0)</f>
        <v>0</v>
      </c>
      <c r="H78" s="8">
        <f>ROUND(INDEX([1]Calculation!M:M,ROW()),0)</f>
        <v>37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57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  <c r="P78" s="8" t="str">
        <f>INDEX([1]Calculation!CB:CB,ROW())</f>
        <v>https://www.nbcnews.com/politics/meet-the-press/nbc-news-wsj-poll-sanders-opens-double-digit-national-lead-n1138191</v>
      </c>
    </row>
    <row r="79" spans="1:16">
      <c r="A79" t="str">
        <f>INDEX([1]Calculation!$F:$F,ROW())</f>
        <v>US</v>
      </c>
      <c r="B79" t="str">
        <f>INDEX([1]Calculation!$D:$D,ROW())</f>
        <v>NBC News/Wall Street Journal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426  lv</v>
      </c>
      <c r="E79" s="20">
        <f>INDEX([1]Calculation!$I:$I,ROW())</f>
        <v>43878</v>
      </c>
      <c r="F79" s="12">
        <f>ROUND(INDEX([1]Calculation!AL:AL,ROW()),1)</f>
        <v>22.4</v>
      </c>
      <c r="G79" s="8">
        <f>ROUND(INDEX([1]Calculation!L:L,ROW()),0)</f>
        <v>15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13</v>
      </c>
      <c r="K79" s="8">
        <f>ROUND(INDEX([1]Calculation!P:P,ROW()),0)</f>
        <v>7</v>
      </c>
      <c r="L79" s="8">
        <f>ROUND(INDEX([1]Calculation!Q:Q,ROW()),0)</f>
        <v>27</v>
      </c>
      <c r="M79" s="8">
        <f>ROUND(INDEX([1]Calculation!R:R,ROW()),0)</f>
        <v>2</v>
      </c>
      <c r="N79" s="8">
        <f>ROUND(INDEX([1]Calculation!S:S,ROW()),0)</f>
        <v>14</v>
      </c>
      <c r="O79" s="8">
        <f>ROUND(INDEX([1]Calculation!T:T,ROW()),0)</f>
        <v>0</v>
      </c>
      <c r="P79" s="8" t="str">
        <f>INDEX([1]Calculation!CB:CB,ROW())</f>
        <v>https://www.nbcnews.com/politics/meet-the-press/nbc-news-wsj-poll-sanders-opens-double-digit-national-lead-n1138191</v>
      </c>
    </row>
    <row r="80" spans="1:16">
      <c r="A80" t="str">
        <f>INDEX([1]Calculation!$F:$F,ROW())</f>
        <v>US</v>
      </c>
      <c r="B80" t="str">
        <f>INDEX([1]Calculation!$D:$D,ROW())</f>
        <v>Ipsos</v>
      </c>
      <c r="C80" t="str">
        <f>IF(INDEX([1]Calculation!$G:$G,ROW())=0,"-",INDEX([1]Calculation!$G:$G,ROW()))</f>
        <v>B+</v>
      </c>
      <c r="D80" t="str">
        <f>INDEX([1]Calculation!$J:$J,ROW())&amp;"  "&amp;INDEX([1]Calculation!$K:$K,ROW())</f>
        <v>543  rv</v>
      </c>
      <c r="E80" s="20">
        <f>INDEX([1]Calculation!$I:$I,ROW())</f>
        <v>43878</v>
      </c>
      <c r="F80" s="12">
        <f>ROUND(INDEX([1]Calculation!AL:AL,ROW()),1)</f>
        <v>0.8</v>
      </c>
      <c r="G80" s="8">
        <f>ROUND(INDEX([1]Calculation!L:L,ROW()),0)</f>
        <v>13</v>
      </c>
      <c r="H80" s="8">
        <f>ROUND(INDEX([1]Calculation!M:M,ROW()),0)</f>
        <v>17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5</v>
      </c>
      <c r="L80" s="8">
        <f>ROUND(INDEX([1]Calculation!Q:Q,ROW()),0)</f>
        <v>25</v>
      </c>
      <c r="M80" s="8">
        <f>ROUND(INDEX([1]Calculation!R:R,ROW()),0)</f>
        <v>3</v>
      </c>
      <c r="N80" s="8">
        <f>ROUND(INDEX([1]Calculation!S:S,ROW()),0)</f>
        <v>9</v>
      </c>
      <c r="O80" s="8">
        <f>ROUND(INDEX([1]Calculation!T:T,ROW()),0)</f>
        <v>0</v>
      </c>
      <c r="P80" s="8" t="str">
        <f>INDEX([1]Calculation!CB:CB,ROW())</f>
        <v>https://www.ipsos.com/sites/default/files/ct/news/documents/2020-02/topline_reuters_2020_election_tracker_02_18_2020_wu1.pdf</v>
      </c>
    </row>
    <row r="81" spans="1:16">
      <c r="A81" t="str">
        <f>INDEX([1]Calculation!$F:$F,ROW())</f>
        <v>California</v>
      </c>
      <c r="B81" t="str">
        <f>INDEX([1]Calculation!$D:$D,ROW())</f>
        <v>SurveyUSA</v>
      </c>
      <c r="C81" t="str">
        <f>IF(INDEX([1]Calculation!$G:$G,ROW())=0,"-",INDEX([1]Calculation!$G:$G,ROW()))</f>
        <v>A</v>
      </c>
      <c r="D81" t="str">
        <f>INDEX([1]Calculation!$J:$J,ROW())&amp;"  "&amp;INDEX([1]Calculation!$K:$K,ROW())</f>
        <v>520  lv</v>
      </c>
      <c r="E81" s="20">
        <f>INDEX([1]Calculation!$I:$I,ROW())</f>
        <v>43877</v>
      </c>
      <c r="F81" s="12">
        <f>ROUND(INDEX([1]Calculation!AL:AL,ROW()),1)</f>
        <v>32.9</v>
      </c>
      <c r="G81" s="8">
        <f>ROUND(INDEX([1]Calculation!L:L,ROW()),0)</f>
        <v>15</v>
      </c>
      <c r="H81" s="8">
        <f>ROUND(INDEX([1]Calculation!M:M,ROW()),0)</f>
        <v>21</v>
      </c>
      <c r="I81" s="8">
        <f>ROUND(INDEX([1]Calculation!N:N,ROW()),0)</f>
        <v>0</v>
      </c>
      <c r="J81" s="8">
        <f>ROUND(INDEX([1]Calculation!O:O,ROW()),0)</f>
        <v>12</v>
      </c>
      <c r="K81" s="8">
        <f>ROUND(INDEX([1]Calculation!P:P,ROW()),0)</f>
        <v>6</v>
      </c>
      <c r="L81" s="8">
        <f>ROUND(INDEX([1]Calculation!Q:Q,ROW()),0)</f>
        <v>25</v>
      </c>
      <c r="M81" s="8">
        <f>ROUND(INDEX([1]Calculation!R:R,ROW()),0)</f>
        <v>3</v>
      </c>
      <c r="N81" s="8">
        <f>ROUND(INDEX([1]Calculation!S:S,ROW()),0)</f>
        <v>9</v>
      </c>
      <c r="O81" s="8">
        <f>ROUND(INDEX([1]Calculation!T:T,ROW()),0)</f>
        <v>0</v>
      </c>
      <c r="P81" s="8" t="str">
        <f>INDEX([1]Calculation!CB:CB,ROW())</f>
        <v>http://www.surveyusa.com/client/PollReport.aspx?g=00eb4f81-c6dd-4c7c-a22e-c32a3b4f2c7e</v>
      </c>
    </row>
    <row r="82" spans="1:16">
      <c r="A82" t="str">
        <f>INDEX([1]Calculation!$F:$F,ROW())</f>
        <v>New Jersey</v>
      </c>
      <c r="B82" t="str">
        <f>INDEX([1]Calculation!$D:$D,ROW())</f>
        <v>Fairleigh Dickinson University (PublicMind)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357  rv</v>
      </c>
      <c r="E82" s="20">
        <f>INDEX([1]Calculation!$I:$I,ROW())</f>
        <v>43877</v>
      </c>
      <c r="F82" s="12">
        <f>ROUND(INDEX([1]Calculation!AL:AL,ROW()),1)</f>
        <v>17.8</v>
      </c>
      <c r="G82" s="8">
        <f>ROUND(INDEX([1]Calculation!L:L,ROW()),0)</f>
        <v>16</v>
      </c>
      <c r="H82" s="8">
        <f>ROUND(INDEX([1]Calculation!M:M,ROW()),0)</f>
        <v>23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3</v>
      </c>
      <c r="L82" s="8">
        <f>ROUND(INDEX([1]Calculation!Q:Q,ROW()),0)</f>
        <v>25</v>
      </c>
      <c r="M82" s="8">
        <f>ROUND(INDEX([1]Calculation!R:R,ROW()),0)</f>
        <v>2</v>
      </c>
      <c r="N82" s="8">
        <f>ROUND(INDEX([1]Calculation!S:S,ROW()),0)</f>
        <v>8</v>
      </c>
      <c r="O82" s="8">
        <f>ROUND(INDEX([1]Calculation!T:T,ROW()),0)</f>
        <v>0</v>
      </c>
      <c r="P82" s="8" t="str">
        <f>INDEX([1]Calculation!CB:CB,ROW())</f>
        <v>http://publicmind.fdu.edu/2020/200218/final.pdf</v>
      </c>
    </row>
    <row r="83" spans="1:16">
      <c r="A83" t="str">
        <f>INDEX([1]Calculation!$F:$F,ROW())</f>
        <v>New Jersey</v>
      </c>
      <c r="B83" t="str">
        <f>INDEX([1]Calculation!$D:$D,ROW())</f>
        <v>Fairleigh Dickinson University (PublicMind)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379  a</v>
      </c>
      <c r="E83" s="20">
        <f>INDEX([1]Calculation!$I:$I,ROW())</f>
        <v>43877</v>
      </c>
      <c r="F83" s="12">
        <f>ROUND(INDEX([1]Calculation!AL:AL,ROW()),1)</f>
        <v>0</v>
      </c>
      <c r="G83" s="8">
        <f>ROUND(INDEX([1]Calculation!L:L,ROW()),0)</f>
        <v>16</v>
      </c>
      <c r="H83" s="8">
        <f>ROUND(INDEX([1]Calculation!M:M,ROW()),0)</f>
        <v>23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3</v>
      </c>
      <c r="L83" s="8">
        <f>ROUND(INDEX([1]Calculation!Q:Q,ROW()),0)</f>
        <v>24</v>
      </c>
      <c r="M83" s="8">
        <f>ROUND(INDEX([1]Calculation!R:R,ROW()),0)</f>
        <v>2</v>
      </c>
      <c r="N83" s="8">
        <f>ROUND(INDEX([1]Calculation!S:S,ROW()),0)</f>
        <v>7</v>
      </c>
      <c r="O83" s="8">
        <f>ROUND(INDEX([1]Calculation!T:T,ROW()),0)</f>
        <v>0</v>
      </c>
      <c r="P83" s="8" t="str">
        <f>INDEX([1]Calculation!CB:CB,ROW())</f>
        <v>http://publicmind.fdu.edu/2020/200218/final.pdf</v>
      </c>
    </row>
    <row r="84" spans="1:16">
      <c r="A84" t="str">
        <f>INDEX([1]Calculation!$F:$F,ROW())</f>
        <v>North Carolina</v>
      </c>
      <c r="B84" t="str">
        <f>INDEX([1]Calculation!$D:$D,ROW())</f>
        <v>SurveyUSA</v>
      </c>
      <c r="C84" t="str">
        <f>IF(INDEX([1]Calculation!$G:$G,ROW())=0,"-",INDEX([1]Calculation!$G:$G,ROW()))</f>
        <v>A</v>
      </c>
      <c r="D84" t="str">
        <f>INDEX([1]Calculation!$J:$J,ROW())&amp;"  "&amp;INDEX([1]Calculation!$K:$K,ROW())</f>
        <v>698  lv</v>
      </c>
      <c r="E84" s="20">
        <f>INDEX([1]Calculation!$I:$I,ROW())</f>
        <v>43877</v>
      </c>
      <c r="F84" s="12">
        <f>ROUND(INDEX([1]Calculation!AL:AL,ROW()),1)</f>
        <v>36.700000000000003</v>
      </c>
      <c r="G84" s="8">
        <f>ROUND(INDEX([1]Calculation!L:L,ROW()),0)</f>
        <v>20</v>
      </c>
      <c r="H84" s="8">
        <f>ROUND(INDEX([1]Calculation!M:M,ROW()),0)</f>
        <v>22</v>
      </c>
      <c r="I84" s="8">
        <f>ROUND(INDEX([1]Calculation!N:N,ROW()),0)</f>
        <v>0</v>
      </c>
      <c r="J84" s="8">
        <f>ROUND(INDEX([1]Calculation!O:O,ROW()),0)</f>
        <v>11</v>
      </c>
      <c r="K84" s="8">
        <f>ROUND(INDEX([1]Calculation!P:P,ROW()),0)</f>
        <v>5</v>
      </c>
      <c r="L84" s="8">
        <f>ROUND(INDEX([1]Calculation!Q:Q,ROW()),0)</f>
        <v>22</v>
      </c>
      <c r="M84" s="8">
        <f>ROUND(INDEX([1]Calculation!R:R,ROW()),0)</f>
        <v>0</v>
      </c>
      <c r="N84" s="8">
        <f>ROUND(INDEX([1]Calculation!S:S,ROW()),0)</f>
        <v>8</v>
      </c>
      <c r="O84" s="8">
        <f>ROUND(INDEX([1]Calculation!T:T,ROW()),0)</f>
        <v>0</v>
      </c>
      <c r="P84" s="8" t="str">
        <f>INDEX([1]Calculation!CB:CB,ROW())</f>
        <v>http://www.surveyusa.com/client/PollReport.aspx?g=9dabc033-4e80-4d26-87db-2e2014623ac2</v>
      </c>
    </row>
    <row r="85" spans="1:16">
      <c r="A85" t="str">
        <f>INDEX([1]Calculation!$F:$F,ROW())</f>
        <v>Virginia</v>
      </c>
      <c r="B85" t="str">
        <f>INDEX([1]Calculation!$D:$D,ROW())</f>
        <v>Monmouth University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400  lv</v>
      </c>
      <c r="E85" s="20">
        <f>INDEX([1]Calculation!$I:$I,ROW())</f>
        <v>43877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47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41</v>
      </c>
      <c r="M85" s="8">
        <f>ROUND(INDEX([1]Calculation!R:R,ROW()),0)</f>
        <v>0</v>
      </c>
      <c r="N85" s="8">
        <f>ROUND(INDEX([1]Calculation!S:S,ROW()),0)</f>
        <v>0</v>
      </c>
      <c r="O85" s="8">
        <f>ROUND(INDEX([1]Calculation!T:T,ROW()),0)</f>
        <v>0</v>
      </c>
      <c r="P85" s="8" t="str">
        <f>INDEX([1]Calculation!CB:CB,ROW())</f>
        <v>https://www.monmouth.edu/polling-institute/documents/monmouthpoll_va_021820.pdf/</v>
      </c>
    </row>
    <row r="86" spans="1:16">
      <c r="A86" t="str">
        <f>INDEX([1]Calculation!$F:$F,ROW())</f>
        <v>Virginia</v>
      </c>
      <c r="B86" t="str">
        <f>INDEX([1]Calculation!$D:$D,ROW())</f>
        <v>Monmouth University</v>
      </c>
      <c r="C86" t="str">
        <f>IF(INDEX([1]Calculation!$G:$G,ROW())=0,"-",INDEX([1]Calculation!$G:$G,ROW()))</f>
        <v>A+</v>
      </c>
      <c r="D86" t="str">
        <f>INDEX([1]Calculation!$J:$J,ROW())&amp;"  "&amp;INDEX([1]Calculation!$K:$K,ROW())</f>
        <v>400  lv</v>
      </c>
      <c r="E86" s="20">
        <f>INDEX([1]Calculation!$I:$I,ROW())</f>
        <v>43877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42</v>
      </c>
      <c r="L86" s="8">
        <f>ROUND(INDEX([1]Calculation!Q:Q,ROW()),0)</f>
        <v>45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  <c r="P86" s="8" t="str">
        <f>INDEX([1]Calculation!CB:CB,ROW())</f>
        <v>https://www.monmouth.edu/polling-institute/documents/monmouthpoll_va_021820.pdf/</v>
      </c>
    </row>
    <row r="87" spans="1:16">
      <c r="A87" t="str">
        <f>INDEX([1]Calculation!$F:$F,ROW())</f>
        <v>Virginia</v>
      </c>
      <c r="B87" t="str">
        <f>INDEX([1]Calculation!$D:$D,ROW())</f>
        <v>Monmouth University</v>
      </c>
      <c r="C87" t="str">
        <f>IF(INDEX([1]Calculation!$G:$G,ROW())=0,"-",INDEX([1]Calculation!$G:$G,ROW()))</f>
        <v>A+</v>
      </c>
      <c r="D87" t="str">
        <f>INDEX([1]Calculation!$J:$J,ROW())&amp;"  "&amp;INDEX([1]Calculation!$K:$K,ROW())</f>
        <v>400  lv</v>
      </c>
      <c r="E87" s="20">
        <f>INDEX([1]Calculation!$I:$I,ROW())</f>
        <v>43877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42</v>
      </c>
      <c r="K87" s="8">
        <f>ROUND(INDEX([1]Calculation!P:P,ROW()),0)</f>
        <v>0</v>
      </c>
      <c r="L87" s="8">
        <f>ROUND(INDEX([1]Calculation!Q:Q,ROW()),0)</f>
        <v>44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  <c r="P87" s="8" t="str">
        <f>INDEX([1]Calculation!CB:CB,ROW())</f>
        <v>https://www.monmouth.edu/polling-institute/documents/monmouthpoll_va_021820.pdf/</v>
      </c>
    </row>
    <row r="88" spans="1:16">
      <c r="A88" t="str">
        <f>INDEX([1]Calculation!$F:$F,ROW())</f>
        <v>Virginia</v>
      </c>
      <c r="B88" t="str">
        <f>INDEX([1]Calculation!$D:$D,ROW())</f>
        <v>Monmouth University</v>
      </c>
      <c r="C88" t="str">
        <f>IF(INDEX([1]Calculation!$G:$G,ROW())=0,"-",INDEX([1]Calculation!$G:$G,ROW()))</f>
        <v>A+</v>
      </c>
      <c r="D88" t="str">
        <f>INDEX([1]Calculation!$J:$J,ROW())&amp;"  "&amp;INDEX([1]Calculation!$K:$K,ROW())</f>
        <v>400  lv</v>
      </c>
      <c r="E88" s="20">
        <f>INDEX([1]Calculation!$I:$I,ROW())</f>
        <v>43877</v>
      </c>
      <c r="F88" s="12">
        <f>ROUND(INDEX([1]Calculation!AL:AL,ROW()),1)</f>
        <v>0</v>
      </c>
      <c r="G88" s="8">
        <f>ROUND(INDEX([1]Calculation!L:L,ROW()),0)</f>
        <v>51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0</v>
      </c>
      <c r="L88" s="8">
        <f>ROUND(INDEX([1]Calculation!Q:Q,ROW()),0)</f>
        <v>38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  <c r="P88" s="8" t="str">
        <f>INDEX([1]Calculation!CB:CB,ROW())</f>
        <v>https://www.monmouth.edu/polling-institute/documents/monmouthpoll_va_021820.pdf/</v>
      </c>
    </row>
    <row r="89" spans="1:16">
      <c r="A89" t="str">
        <f>INDEX([1]Calculation!$F:$F,ROW())</f>
        <v>Virginia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400  lv</v>
      </c>
      <c r="E89" s="20">
        <f>INDEX([1]Calculation!$I:$I,ROW())</f>
        <v>43877</v>
      </c>
      <c r="F89" s="12">
        <f>ROUND(INDEX([1]Calculation!AL:AL,ROW()),1)</f>
        <v>34.5</v>
      </c>
      <c r="G89" s="8">
        <f>ROUND(INDEX([1]Calculation!L:L,ROW()),0)</f>
        <v>18</v>
      </c>
      <c r="H89" s="8">
        <f>ROUND(INDEX([1]Calculation!M:M,ROW()),0)</f>
        <v>22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9</v>
      </c>
      <c r="L89" s="8">
        <f>ROUND(INDEX([1]Calculation!Q:Q,ROW()),0)</f>
        <v>22</v>
      </c>
      <c r="M89" s="8">
        <f>ROUND(INDEX([1]Calculation!R:R,ROW()),0)</f>
        <v>0</v>
      </c>
      <c r="N89" s="8">
        <f>ROUND(INDEX([1]Calculation!S:S,ROW()),0)</f>
        <v>5</v>
      </c>
      <c r="O89" s="8">
        <f>ROUND(INDEX([1]Calculation!T:T,ROW()),0)</f>
        <v>0</v>
      </c>
      <c r="P89" s="8" t="str">
        <f>INDEX([1]Calculation!CB:CB,ROW())</f>
        <v>https://www.monmouth.edu/polling-institute/documents/monmouthpoll_va_021820.pdf/</v>
      </c>
    </row>
    <row r="90" spans="1:16">
      <c r="A90" t="str">
        <f>INDEX([1]Calculation!$F:$F,ROW())</f>
        <v>US</v>
      </c>
      <c r="B90" t="str">
        <f>INDEX([1]Calculation!$D:$D,ROW())</f>
        <v>Marist College</v>
      </c>
      <c r="C90" t="str">
        <f>IF(INDEX([1]Calculation!$G:$G,ROW())=0,"-",INDEX([1]Calculation!$G:$G,ROW()))</f>
        <v>A+</v>
      </c>
      <c r="D90" t="str">
        <f>INDEX([1]Calculation!$J:$J,ROW())&amp;"  "&amp;INDEX([1]Calculation!$K:$K,ROW())</f>
        <v>527  rv</v>
      </c>
      <c r="E90" s="20">
        <f>INDEX([1]Calculation!$I:$I,ROW())</f>
        <v>43877</v>
      </c>
      <c r="F90" s="12">
        <f>ROUND(INDEX([1]Calculation!AL:AL,ROW()),1)</f>
        <v>37</v>
      </c>
      <c r="G90" s="8">
        <f>ROUND(INDEX([1]Calculation!L:L,ROW()),0)</f>
        <v>15</v>
      </c>
      <c r="H90" s="8">
        <f>ROUND(INDEX([1]Calculation!M:M,ROW()),0)</f>
        <v>19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9</v>
      </c>
      <c r="L90" s="8">
        <f>ROUND(INDEX([1]Calculation!Q:Q,ROW()),0)</f>
        <v>31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0</v>
      </c>
      <c r="P90" s="8" t="str">
        <f>INDEX([1]Calculation!CB:CB,ROW())</f>
        <v>http://maristpoll.marist.edu/wp-content/uploads/2020/02/UPDATED_Tuesday-Release_NPR_PBS-NewsHour_Marist-Poll_USA-NOS-and-Tables_2002171446.pdf</v>
      </c>
    </row>
    <row r="91" spans="1:16">
      <c r="A91" t="str">
        <f>INDEX([1]Calculation!$F:$F,ROW())</f>
        <v>California</v>
      </c>
      <c r="B91" t="str">
        <f>INDEX([1]Calculation!$D:$D,ROW())</f>
        <v>YouGov</v>
      </c>
      <c r="C91" t="str">
        <f>IF(INDEX([1]Calculation!$G:$G,ROW())=0,"-",INDEX([1]Calculation!$G:$G,ROW()))</f>
        <v>B-</v>
      </c>
      <c r="D91" t="str">
        <f>INDEX([1]Calculation!$J:$J,ROW())&amp;"  "&amp;INDEX([1]Calculation!$K:$K,ROW())</f>
        <v>803  lv</v>
      </c>
      <c r="E91" s="20">
        <f>INDEX([1]Calculation!$I:$I,ROW())</f>
        <v>43876</v>
      </c>
      <c r="F91" s="12">
        <f>ROUND(INDEX([1]Calculation!AL:AL,ROW()),1)</f>
        <v>14.3</v>
      </c>
      <c r="G91" s="8">
        <f>ROUND(INDEX([1]Calculation!L:L,ROW()),0)</f>
        <v>21</v>
      </c>
      <c r="H91" s="8">
        <f>ROUND(INDEX([1]Calculation!M:M,ROW()),0)</f>
        <v>8</v>
      </c>
      <c r="I91" s="8">
        <f>ROUND(INDEX([1]Calculation!N:N,ROW()),0)</f>
        <v>0</v>
      </c>
      <c r="J91" s="8">
        <f>ROUND(INDEX([1]Calculation!O:O,ROW()),0)</f>
        <v>6</v>
      </c>
      <c r="K91" s="8">
        <f>ROUND(INDEX([1]Calculation!P:P,ROW()),0)</f>
        <v>3</v>
      </c>
      <c r="L91" s="8">
        <f>ROUND(INDEX([1]Calculation!Q:Q,ROW()),0)</f>
        <v>29</v>
      </c>
      <c r="M91" s="8">
        <f>ROUND(INDEX([1]Calculation!R:R,ROW()),0)</f>
        <v>2</v>
      </c>
      <c r="N91" s="8">
        <f>ROUND(INDEX([1]Calculation!S:S,ROW()),0)</f>
        <v>20</v>
      </c>
      <c r="O91" s="8">
        <f>ROUND(INDEX([1]Calculation!T:T,ROW()),0)</f>
        <v>0</v>
      </c>
      <c r="P91" s="8" t="str">
        <f>INDEX([1]Calculation!CB:CB,ROW())</f>
        <v>https://priceschool.usc.edu/wp-content/uploads/2020/02/USC-Price-USC-Schwarzenegger-CA-Issues-Poll_Full.pdf</v>
      </c>
    </row>
    <row r="92" spans="1:16">
      <c r="A92" t="str">
        <f>INDEX([1]Calculation!$F:$F,ROW())</f>
        <v>US</v>
      </c>
      <c r="B92" t="str">
        <f>INDEX([1]Calculation!$D:$D,ROW())</f>
        <v>Harris Insights &amp; Analytics</v>
      </c>
      <c r="C92" t="str">
        <f>IF(INDEX([1]Calculation!$G:$G,ROW())=0,"-",INDEX([1]Calculation!$G:$G,ROW()))</f>
        <v>C+</v>
      </c>
      <c r="D92" t="str">
        <f>INDEX([1]Calculation!$J:$J,ROW())&amp;"  "&amp;INDEX([1]Calculation!$K:$K,ROW())</f>
        <v>449  rv</v>
      </c>
      <c r="E92" s="20">
        <f>INDEX([1]Calculation!$I:$I,ROW())</f>
        <v>43876</v>
      </c>
      <c r="F92" s="12">
        <f>ROUND(INDEX([1]Calculation!AL:AL,ROW()),1)</f>
        <v>1.2</v>
      </c>
      <c r="G92" s="8">
        <f>ROUND(INDEX([1]Calculation!L:L,ROW()),0)</f>
        <v>19</v>
      </c>
      <c r="H92" s="8">
        <f>ROUND(INDEX([1]Calculation!M:M,ROW()),0)</f>
        <v>18</v>
      </c>
      <c r="I92" s="8">
        <f>ROUND(INDEX([1]Calculation!N:N,ROW()),0)</f>
        <v>0</v>
      </c>
      <c r="J92" s="8">
        <f>ROUND(INDEX([1]Calculation!O:O,ROW()),0)</f>
        <v>10</v>
      </c>
      <c r="K92" s="8">
        <f>ROUND(INDEX([1]Calculation!P:P,ROW()),0)</f>
        <v>5</v>
      </c>
      <c r="L92" s="8">
        <f>ROUND(INDEX([1]Calculation!Q:Q,ROW()),0)</f>
        <v>22</v>
      </c>
      <c r="M92" s="8">
        <f>ROUND(INDEX([1]Calculation!R:R,ROW()),0)</f>
        <v>3</v>
      </c>
      <c r="N92" s="8">
        <f>ROUND(INDEX([1]Calculation!S:S,ROW()),0)</f>
        <v>12</v>
      </c>
      <c r="O92" s="8">
        <f>ROUND(INDEX([1]Calculation!T:T,ROW()),0)</f>
        <v>0</v>
      </c>
      <c r="P92" s="8" t="str">
        <f>INDEX([1]Calculation!CB:CB,ROW())</f>
        <v>https://thehill.com/hilltv/rising/483646-sanders-leads-in-new-hill-harrisx-poll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437  rv</v>
      </c>
      <c r="E93" s="20">
        <f>INDEX([1]Calculation!$I:$I,ROW())</f>
        <v>43875</v>
      </c>
      <c r="F93" s="12">
        <f>ROUND(INDEX([1]Calculation!AL:AL,ROW()),1)</f>
        <v>0</v>
      </c>
      <c r="G93" s="8">
        <f>ROUND(INDEX([1]Calculation!L:L,ROW()),0)</f>
        <v>22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3</v>
      </c>
      <c r="L93" s="8">
        <f>ROUND(INDEX([1]Calculation!Q:Q,ROW()),0)</f>
        <v>20</v>
      </c>
      <c r="M93" s="8">
        <f>ROUND(INDEX([1]Calculation!R:R,ROW()),0)</f>
        <v>1</v>
      </c>
      <c r="N93" s="8">
        <f>ROUND(INDEX([1]Calculation!S:S,ROW()),0)</f>
        <v>15</v>
      </c>
      <c r="O93" s="8">
        <f>ROUND(INDEX([1]Calculation!T:T,ROW()),0)</f>
        <v>4</v>
      </c>
      <c r="P93" s="8" t="str">
        <f>INDEX([1]Calculation!CB:CB,ROW())</f>
        <v>https://smpa.gwu.edu/sites/g/files/zaxdzs2046/f/downloads/GW%20Politics%20Poll%20February%202020%20Toplines%20Final%20%281%29%20%283%29%20%281%29.pdf</v>
      </c>
    </row>
    <row r="94" spans="1:16">
      <c r="A94" t="str">
        <f>INDEX([1]Calculation!$F:$F,ROW())</f>
        <v>Nevada</v>
      </c>
      <c r="B94" t="str">
        <f>INDEX([1]Calculation!$D:$D,ROW())</f>
        <v>Beacon Research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600  lv</v>
      </c>
      <c r="E94" s="20">
        <f>INDEX([1]Calculation!$I:$I,ROW())</f>
        <v>43876</v>
      </c>
      <c r="F94" s="12">
        <f>ROUND(INDEX([1]Calculation!AL:AL,ROW()),1)</f>
        <v>9.1</v>
      </c>
      <c r="G94" s="8">
        <f>ROUND(INDEX([1]Calculation!L:L,ROW()),0)</f>
        <v>19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13</v>
      </c>
      <c r="K94" s="8">
        <f>ROUND(INDEX([1]Calculation!P:P,ROW()),0)</f>
        <v>7</v>
      </c>
      <c r="L94" s="8">
        <f>ROUND(INDEX([1]Calculation!Q:Q,ROW()),0)</f>
        <v>24</v>
      </c>
      <c r="M94" s="8">
        <f>ROUND(INDEX([1]Calculation!R:R,ROW()),0)</f>
        <v>18</v>
      </c>
      <c r="N94" s="8">
        <f>ROUND(INDEX([1]Calculation!S:S,ROW()),0)</f>
        <v>10</v>
      </c>
      <c r="O94" s="8">
        <f>ROUND(INDEX([1]Calculation!T:T,ROW()),0)</f>
        <v>0</v>
      </c>
      <c r="P94" s="8" t="str">
        <f>INDEX([1]Calculation!CB:CB,ROW())</f>
        <v>https://twitter.com/RalstonReports/status/1229792062683267072</v>
      </c>
    </row>
    <row r="95" spans="1:16">
      <c r="A95" t="str">
        <f>INDEX([1]Calculation!$F:$F,ROW())</f>
        <v>Nevada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766  lv</v>
      </c>
      <c r="E95" s="20">
        <f>INDEX([1]Calculation!$I:$I,ROW())</f>
        <v>43876</v>
      </c>
      <c r="F95" s="12">
        <f>ROUND(INDEX([1]Calculation!AL:AL,ROW()),1)</f>
        <v>3.8</v>
      </c>
      <c r="G95" s="8">
        <f>ROUND(INDEX([1]Calculation!L:L,ROW()),0)</f>
        <v>14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15</v>
      </c>
      <c r="K95" s="8">
        <f>ROUND(INDEX([1]Calculation!P:P,ROW()),0)</f>
        <v>9</v>
      </c>
      <c r="L95" s="8">
        <f>ROUND(INDEX([1]Calculation!Q:Q,ROW()),0)</f>
        <v>35</v>
      </c>
      <c r="M95" s="8">
        <f>ROUND(INDEX([1]Calculation!R:R,ROW()),0)</f>
        <v>10</v>
      </c>
      <c r="N95" s="8">
        <f>ROUND(INDEX([1]Calculation!S:S,ROW()),0)</f>
        <v>16</v>
      </c>
      <c r="O95" s="8">
        <f>ROUND(INDEX([1]Calculation!T:T,ROW()),0)</f>
        <v>0</v>
      </c>
      <c r="P95" s="8" t="str">
        <f>INDEX([1]Calculation!CB:CB,ROW())</f>
        <v>https://www.dataforprogress.org/memos/sanders-has-strong-lead-in-nevada</v>
      </c>
    </row>
    <row r="96" spans="1:16">
      <c r="A96" t="str">
        <f>INDEX([1]Calculation!$F:$F,ROW())</f>
        <v>Nevada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256  lv</v>
      </c>
      <c r="E96" s="20">
        <f>INDEX([1]Calculation!$I:$I,ROW())</f>
        <v>43876</v>
      </c>
      <c r="F96" s="12">
        <f>ROUND(INDEX([1]Calculation!AL:AL,ROW()),1)</f>
        <v>6.8</v>
      </c>
      <c r="G96" s="8">
        <f>ROUND(INDEX([1]Calculation!L:L,ROW()),0)</f>
        <v>14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13</v>
      </c>
      <c r="K96" s="8">
        <f>ROUND(INDEX([1]Calculation!P:P,ROW()),0)</f>
        <v>16</v>
      </c>
      <c r="L96" s="8">
        <f>ROUND(INDEX([1]Calculation!Q:Q,ROW()),0)</f>
        <v>13</v>
      </c>
      <c r="M96" s="8">
        <f>ROUND(INDEX([1]Calculation!R:R,ROW()),0)</f>
        <v>19</v>
      </c>
      <c r="N96" s="8">
        <f>ROUND(INDEX([1]Calculation!S:S,ROW()),0)</f>
        <v>7</v>
      </c>
      <c r="O96" s="8">
        <f>ROUND(INDEX([1]Calculation!T:T,ROW()),0)</f>
        <v>0</v>
      </c>
      <c r="P96" s="8" t="str">
        <f>INDEX([1]Calculation!CB:CB,ROW())</f>
        <v>https://www.pointblankpolitical.com/nv-democratic-caucus-2020/</v>
      </c>
    </row>
    <row r="97" spans="1:16">
      <c r="A97" t="str">
        <f>INDEX([1]Calculation!$F:$F,ROW())</f>
        <v>South Carolina</v>
      </c>
      <c r="B97" t="str">
        <f>INDEX([1]Calculation!$D:$D,ROW())</f>
        <v>Change Research</v>
      </c>
      <c r="C97" t="str">
        <f>IF(INDEX([1]Calculation!$G:$G,ROW())=0,"-",INDEX([1]Calculation!$G:$G,ROW()))</f>
        <v>C</v>
      </c>
      <c r="D97" t="str">
        <f>INDEX([1]Calculation!$J:$J,ROW())&amp;"  "&amp;INDEX([1]Calculation!$K:$K,ROW())</f>
        <v>1015  lv</v>
      </c>
      <c r="E97" s="20">
        <f>INDEX([1]Calculation!$I:$I,ROW())</f>
        <v>43875</v>
      </c>
      <c r="F97" s="12">
        <f>ROUND(INDEX([1]Calculation!AL:AL,ROW()),1)</f>
        <v>1.4</v>
      </c>
      <c r="G97" s="8">
        <f>ROUND(INDEX([1]Calculation!L:L,ROW()),0)</f>
        <v>23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15</v>
      </c>
      <c r="K97" s="8">
        <f>ROUND(INDEX([1]Calculation!P:P,ROW()),0)</f>
        <v>8</v>
      </c>
      <c r="L97" s="8">
        <f>ROUND(INDEX([1]Calculation!Q:Q,ROW()),0)</f>
        <v>23</v>
      </c>
      <c r="M97" s="8">
        <f>ROUND(INDEX([1]Calculation!R:R,ROW()),0)</f>
        <v>20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https://twitter.com/WelcomePartyNow/status/1230123279479910400</v>
      </c>
    </row>
    <row r="98" spans="1:16">
      <c r="A98" t="str">
        <f>INDEX([1]Calculation!$F:$F,ROW())</f>
        <v>US</v>
      </c>
      <c r="B98" t="str">
        <f>INDEX([1]Calculation!$D:$D,ROW())</f>
        <v>Zogby Interactive/JZ Analytics</v>
      </c>
      <c r="C98" t="str">
        <f>IF(INDEX([1]Calculation!$G:$G,ROW())=0,"-",INDEX([1]Calculation!$G:$G,ROW()))</f>
        <v>C</v>
      </c>
      <c r="D98" t="str">
        <f>INDEX([1]Calculation!$J:$J,ROW())&amp;"  "&amp;INDEX([1]Calculation!$K:$K,ROW())</f>
        <v>732  lv</v>
      </c>
      <c r="E98" s="20">
        <f>INDEX([1]Calculation!$I:$I,ROW())</f>
        <v>43875</v>
      </c>
      <c r="F98" s="12">
        <f>ROUND(INDEX([1]Calculation!AL:AL,ROW()),1)</f>
        <v>10.3</v>
      </c>
      <c r="G98" s="8">
        <f>ROUND(INDEX([1]Calculation!L:L,ROW()),0)</f>
        <v>18</v>
      </c>
      <c r="H98" s="8">
        <f>ROUND(INDEX([1]Calculation!M:M,ROW()),0)</f>
        <v>20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5</v>
      </c>
      <c r="L98" s="8">
        <f>ROUND(INDEX([1]Calculation!Q:Q,ROW()),0)</f>
        <v>24</v>
      </c>
      <c r="M98" s="8">
        <f>ROUND(INDEX([1]Calculation!R:R,ROW()),0)</f>
        <v>4</v>
      </c>
      <c r="N98" s="8">
        <f>ROUND(INDEX([1]Calculation!S:S,ROW()),0)</f>
        <v>10</v>
      </c>
      <c r="O98" s="8">
        <f>ROUND(INDEX([1]Calculation!T:T,ROW()),0)</f>
        <v>0</v>
      </c>
      <c r="P98" s="8" t="str">
        <f>INDEX([1]Calculation!CB:CB,ROW())</f>
        <v>https://zogbyanalytics.com/news/916-the-zogby-poll-bernie-sanders-is-the-frontrunner-michael-bloomberg-powers-into-second-place</v>
      </c>
    </row>
    <row r="99" spans="1:16">
      <c r="A99" t="str">
        <f>INDEX([1]Calculation!$F:$F,ROW())</f>
        <v>Maine</v>
      </c>
      <c r="B99" t="str">
        <f>INDEX([1]Calculation!$D:$D,ROW())</f>
        <v>SocialSphere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350  lv</v>
      </c>
      <c r="E99" s="20">
        <f>INDEX([1]Calculation!$I:$I,ROW())</f>
        <v>43874</v>
      </c>
      <c r="F99" s="12">
        <f>ROUND(INDEX([1]Calculation!AL:AL,ROW()),1)</f>
        <v>10.5</v>
      </c>
      <c r="G99" s="8">
        <f>ROUND(INDEX([1]Calculation!L:L,ROW()),0)</f>
        <v>12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16</v>
      </c>
      <c r="K99" s="8">
        <f>ROUND(INDEX([1]Calculation!P:P,ROW()),0)</f>
        <v>4</v>
      </c>
      <c r="L99" s="8">
        <f>ROUND(INDEX([1]Calculation!Q:Q,ROW()),0)</f>
        <v>25</v>
      </c>
      <c r="M99" s="8">
        <f>ROUND(INDEX([1]Calculation!R:R,ROW()),0)</f>
        <v>2</v>
      </c>
      <c r="N99" s="8">
        <f>ROUND(INDEX([1]Calculation!S:S,ROW()),0)</f>
        <v>9</v>
      </c>
      <c r="O99" s="8">
        <f>ROUND(INDEX([1]Calculation!T:T,ROW()),0)</f>
        <v>2</v>
      </c>
      <c r="P99" s="8" t="str">
        <f>INDEX([1]Calculation!CB:CB,ROW())</f>
        <v>https://www.colby.edu/government/wp-content/uploads/sites/66/2020/02/200216_Colby_College_Maine_Topline_Final.pdf</v>
      </c>
    </row>
    <row r="100" spans="1:16">
      <c r="A100" t="str">
        <f>INDEX([1]Calculation!$F:$F,ROW())</f>
        <v>Oklahoma</v>
      </c>
      <c r="B100" t="str">
        <f>INDEX([1]Calculation!$D:$D,ROW())</f>
        <v>Cole Hargrave Snodgrass &amp; Associates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172  lv</v>
      </c>
      <c r="E100" s="20">
        <f>INDEX([1]Calculation!$I:$I,ROW())</f>
        <v>43874</v>
      </c>
      <c r="F100" s="12">
        <f>ROUND(INDEX([1]Calculation!AL:AL,ROW()),1)</f>
        <v>7.1</v>
      </c>
      <c r="G100" s="8">
        <f>ROUND(INDEX([1]Calculation!L:L,ROW()),0)</f>
        <v>12</v>
      </c>
      <c r="H100" s="8">
        <f>ROUND(INDEX([1]Calculation!M:M,ROW()),0)</f>
        <v>20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14</v>
      </c>
      <c r="M100" s="8">
        <f>ROUND(INDEX([1]Calculation!R:R,ROW()),0)</f>
        <v>0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https://projects.fivethirtyeight.com/polls/20200218_OK_2.pdf</v>
      </c>
    </row>
    <row r="101" spans="1:16">
      <c r="A101" t="str">
        <f>INDEX([1]Calculation!$F:$F,ROW())</f>
        <v>Oklahoma</v>
      </c>
      <c r="B101" t="str">
        <f>INDEX([1]Calculation!$D:$D,ROW())</f>
        <v>Cole Hargrave Snodgrass &amp; Associates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242  rv</v>
      </c>
      <c r="E101" s="20">
        <f>INDEX([1]Calculation!$I:$I,ROW())</f>
        <v>43874</v>
      </c>
      <c r="F101" s="12">
        <f>ROUND(INDEX([1]Calculation!AL:AL,ROW()),1)</f>
        <v>0</v>
      </c>
      <c r="G101" s="8">
        <f>ROUND(INDEX([1]Calculation!L:L,ROW()),0)</f>
        <v>11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9</v>
      </c>
      <c r="K101" s="8">
        <f>ROUND(INDEX([1]Calculation!P:P,ROW()),0)</f>
        <v>7</v>
      </c>
      <c r="L101" s="8">
        <f>ROUND(INDEX([1]Calculation!Q:Q,ROW()),0)</f>
        <v>17</v>
      </c>
      <c r="M101" s="8">
        <f>ROUND(INDEX([1]Calculation!R:R,ROW()),0)</f>
        <v>0</v>
      </c>
      <c r="N101" s="8">
        <f>ROUND(INDEX([1]Calculation!S:S,ROW()),0)</f>
        <v>8</v>
      </c>
      <c r="O101" s="8">
        <f>ROUND(INDEX([1]Calculation!T:T,ROW()),0)</f>
        <v>3</v>
      </c>
      <c r="P101" s="8" t="str">
        <f>INDEX([1]Calculation!CB:CB,ROW())</f>
        <v>https://projects.fivethirtyeight.com/polls/20200218_OK_2.pdf</v>
      </c>
    </row>
    <row r="102" spans="1:16">
      <c r="A102" t="str">
        <f>INDEX([1]Calculation!$F:$F,ROW())</f>
        <v>US</v>
      </c>
      <c r="B102" t="str">
        <f>INDEX([1]Calculation!$D:$D,ROW())</f>
        <v>YouGov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344  lv</v>
      </c>
      <c r="E102" s="20">
        <f>INDEX([1]Calculation!$I:$I,ROW())</f>
        <v>43874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0</v>
      </c>
      <c r="K102" s="8">
        <f>ROUND(INDEX([1]Calculation!P:P,ROW()),0)</f>
        <v>31</v>
      </c>
      <c r="L102" s="8">
        <f>ROUND(INDEX([1]Calculation!Q:Q,ROW()),0)</f>
        <v>0</v>
      </c>
      <c r="M102" s="8">
        <f>ROUND(INDEX([1]Calculation!R:R,ROW()),0)</f>
        <v>0</v>
      </c>
      <c r="N102" s="8">
        <f>ROUND(INDEX([1]Calculation!S:S,ROW()),0)</f>
        <v>50</v>
      </c>
      <c r="O102" s="8">
        <f>ROUND(INDEX([1]Calculation!T:T,ROW()),0)</f>
        <v>0</v>
      </c>
      <c r="P102" s="8" t="str">
        <f>INDEX([1]Calculation!CB:CB,ROW())</f>
        <v>https://d25d2506sfb94s.cloudfront.net/cumulus_uploads/document/we97h9ywxh/20200213_yahoo_primary_crosstabs.pdf</v>
      </c>
    </row>
    <row r="103" spans="1:16">
      <c r="A103" t="str">
        <f>INDEX([1]Calculation!$F:$F,ROW())</f>
        <v>US</v>
      </c>
      <c r="B103" t="str">
        <f>INDEX([1]Calculation!$D:$D,ROW())</f>
        <v>YouGov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388  lv</v>
      </c>
      <c r="E103" s="20">
        <f>INDEX([1]Calculation!$I:$I,ROW())</f>
        <v>43874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33</v>
      </c>
      <c r="K103" s="8">
        <f>ROUND(INDEX([1]Calculation!P:P,ROW()),0)</f>
        <v>44</v>
      </c>
      <c r="L103" s="8">
        <f>ROUND(INDEX([1]Calculation!Q:Q,ROW()),0)</f>
        <v>0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https://d25d2506sfb94s.cloudfront.net/cumulus_uploads/document/we97h9ywxh/20200213_yahoo_primary_crosstabs.pdf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347  lv</v>
      </c>
      <c r="E104" s="20">
        <f>INDEX([1]Calculation!$I:$I,ROW())</f>
        <v>43874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34</v>
      </c>
      <c r="K104" s="8">
        <f>ROUND(INDEX([1]Calculation!P:P,ROW()),0)</f>
        <v>0</v>
      </c>
      <c r="L104" s="8">
        <f>ROUND(INDEX([1]Calculation!Q:Q,ROW()),0)</f>
        <v>0</v>
      </c>
      <c r="M104" s="8">
        <f>ROUND(INDEX([1]Calculation!R:R,ROW()),0)</f>
        <v>0</v>
      </c>
      <c r="N104" s="8">
        <f>ROUND(INDEX([1]Calculation!S:S,ROW()),0)</f>
        <v>52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https://d25d2506sfb94s.cloudfront.net/cumulus_uploads/document/we97h9ywxh/20200213_yahoo_primary_crosstabs.pdf</v>
      </c>
    </row>
    <row r="105" spans="1:16">
      <c r="A105" t="str">
        <f>INDEX([1]Calculation!$F:$F,ROW())</f>
        <v>US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362  lv</v>
      </c>
      <c r="E105" s="20">
        <f>INDEX([1]Calculation!$I:$I,ROW())</f>
        <v>43874</v>
      </c>
      <c r="F105" s="12">
        <f>ROUND(INDEX([1]Calculation!AL:AL,ROW()),1)</f>
        <v>0</v>
      </c>
      <c r="G105" s="8">
        <f>ROUND(INDEX([1]Calculation!L:L,ROW()),0)</f>
        <v>43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45</v>
      </c>
      <c r="L105" s="8">
        <f>ROUND(INDEX([1]Calculation!Q:Q,ROW()),0)</f>
        <v>0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  <c r="P105" s="8" t="str">
        <f>INDEX([1]Calculation!CB:CB,ROW())</f>
        <v>https://d25d2506sfb94s.cloudfront.net/cumulus_uploads/document/we97h9ywxh/20200213_yahoo_primary_crosstabs.pdf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347  lv</v>
      </c>
      <c r="E106" s="20">
        <f>INDEX([1]Calculation!$I:$I,ROW())</f>
        <v>43874</v>
      </c>
      <c r="F106" s="12">
        <f>ROUND(INDEX([1]Calculation!AL:AL,ROW()),1)</f>
        <v>0</v>
      </c>
      <c r="G106" s="8">
        <f>ROUND(INDEX([1]Calculation!L:L,ROW()),0)</f>
        <v>45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42</v>
      </c>
      <c r="K106" s="8">
        <f>ROUND(INDEX([1]Calculation!P:P,ROW()),0)</f>
        <v>0</v>
      </c>
      <c r="L106" s="8">
        <f>ROUND(INDEX([1]Calculation!Q:Q,ROW()),0)</f>
        <v>0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https://d25d2506sfb94s.cloudfront.net/cumulus_uploads/document/we97h9ywxh/20200213_yahoo_primary_crosstabs.pdf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366  lv</v>
      </c>
      <c r="E107" s="20">
        <f>INDEX([1]Calculation!$I:$I,ROW())</f>
        <v>43874</v>
      </c>
      <c r="F107" s="12">
        <f>ROUND(INDEX([1]Calculation!AL:AL,ROW()),1)</f>
        <v>0</v>
      </c>
      <c r="G107" s="8">
        <f>ROUND(INDEX([1]Calculation!L:L,ROW()),0)</f>
        <v>41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49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https://d25d2506sfb94s.cloudfront.net/cumulus_uploads/document/we97h9ywxh/20200213_yahoo_primary_crosstabs.pdf</v>
      </c>
    </row>
    <row r="108" spans="1:16">
      <c r="A108" t="str">
        <f>INDEX([1]Calculation!$F:$F,ROW())</f>
        <v>South Carolina</v>
      </c>
      <c r="B108" t="str">
        <f>INDEX([1]Calculation!$D:$D,ROW())</f>
        <v>East Carolina University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703  lv</v>
      </c>
      <c r="E108" s="20">
        <f>INDEX([1]Calculation!$I:$I,ROW())</f>
        <v>43874</v>
      </c>
      <c r="F108" s="12">
        <f>ROUND(INDEX([1]Calculation!AL:AL,ROW()),1)</f>
        <v>1.2</v>
      </c>
      <c r="G108" s="8">
        <f>ROUND(INDEX([1]Calculation!L:L,ROW()),0)</f>
        <v>28</v>
      </c>
      <c r="H108" s="8">
        <f>ROUND(INDEX([1]Calculation!M:M,ROW()),0)</f>
        <v>6</v>
      </c>
      <c r="I108" s="8">
        <f>ROUND(INDEX([1]Calculation!N:N,ROW()),0)</f>
        <v>0</v>
      </c>
      <c r="J108" s="8">
        <f>ROUND(INDEX([1]Calculation!O:O,ROW()),0)</f>
        <v>8</v>
      </c>
      <c r="K108" s="8">
        <f>ROUND(INDEX([1]Calculation!P:P,ROW()),0)</f>
        <v>7</v>
      </c>
      <c r="L108" s="8">
        <f>ROUND(INDEX([1]Calculation!Q:Q,ROW()),0)</f>
        <v>20</v>
      </c>
      <c r="M108" s="8">
        <f>ROUND(INDEX([1]Calculation!R:R,ROW()),0)</f>
        <v>14</v>
      </c>
      <c r="N108" s="8">
        <f>ROUND(INDEX([1]Calculation!S:S,ROW()),0)</f>
        <v>7</v>
      </c>
      <c r="O108" s="8">
        <f>ROUND(INDEX([1]Calculation!T:T,ROW()),0)</f>
        <v>0</v>
      </c>
      <c r="P108" s="8" t="str">
        <f>INDEX([1]Calculation!CB:CB,ROW())</f>
        <v>https://surveyresearch-ecu.reportablenews.com/pr/south-carolina-democratic-primary-biden-s-lead-shrinks-sanders-closing-in-steyer-in-third</v>
      </c>
    </row>
    <row r="109" spans="1:16">
      <c r="A109" t="str">
        <f>INDEX([1]Calculation!$F:$F,ROW())</f>
        <v>US</v>
      </c>
      <c r="B109" t="str">
        <f>INDEX([1]Calculation!$D:$D,ROW())</f>
        <v>YouGov</v>
      </c>
      <c r="C109" t="str">
        <f>IF(INDEX([1]Calculation!$G:$G,ROW())=0,"-",INDEX([1]Calculation!$G:$G,ROW()))</f>
        <v>B-</v>
      </c>
      <c r="D109" t="str">
        <f>INDEX([1]Calculation!$J:$J,ROW())&amp;"  "&amp;INDEX([1]Calculation!$K:$K,ROW())</f>
        <v>351  lv</v>
      </c>
      <c r="E109" s="20">
        <f>INDEX([1]Calculation!$I:$I,ROW())</f>
        <v>43874</v>
      </c>
      <c r="F109" s="12">
        <f>ROUND(INDEX([1]Calculation!AL:AL,ROW()),1)</f>
        <v>0</v>
      </c>
      <c r="G109" s="8">
        <f>ROUND(INDEX([1]Calculation!L:L,ROW()),0)</f>
        <v>0</v>
      </c>
      <c r="H109" s="8">
        <f>ROUND(INDEX([1]Calculation!M:M,ROW()),0)</f>
        <v>38</v>
      </c>
      <c r="I109" s="8">
        <f>ROUND(INDEX([1]Calculation!N:N,ROW()),0)</f>
        <v>0</v>
      </c>
      <c r="J109" s="8">
        <f>ROUND(INDEX([1]Calculation!O:O,ROW()),0)</f>
        <v>0</v>
      </c>
      <c r="K109" s="8">
        <f>ROUND(INDEX([1]Calculation!P:P,ROW()),0)</f>
        <v>43</v>
      </c>
      <c r="L109" s="8">
        <f>ROUND(INDEX([1]Calculation!Q:Q,ROW()),0)</f>
        <v>0</v>
      </c>
      <c r="M109" s="8">
        <f>ROUND(INDEX([1]Calculation!R:R,ROW()),0)</f>
        <v>0</v>
      </c>
      <c r="N109" s="8">
        <f>ROUND(INDEX([1]Calculation!S:S,ROW()),0)</f>
        <v>0</v>
      </c>
      <c r="O109" s="8">
        <f>ROUND(INDEX([1]Calculation!T:T,ROW()),0)</f>
        <v>0</v>
      </c>
      <c r="P109" s="8" t="str">
        <f>INDEX([1]Calculation!CB:CB,ROW())</f>
        <v>https://d25d2506sfb94s.cloudfront.net/cumulus_uploads/document/we97h9ywxh/20200213_yahoo_primary_crosstabs.pdf</v>
      </c>
    </row>
    <row r="110" spans="1:16">
      <c r="A110" t="str">
        <f>INDEX([1]Calculation!$F:$F,ROW())</f>
        <v>US</v>
      </c>
      <c r="B110" t="str">
        <f>INDEX([1]Calculation!$D:$D,ROW())</f>
        <v>YouGov</v>
      </c>
      <c r="C110" t="str">
        <f>IF(INDEX([1]Calculation!$G:$G,ROW())=0,"-",INDEX([1]Calculation!$G:$G,ROW()))</f>
        <v>B-</v>
      </c>
      <c r="D110" t="str">
        <f>INDEX([1]Calculation!$J:$J,ROW())&amp;"  "&amp;INDEX([1]Calculation!$K:$K,ROW())</f>
        <v>331  lv</v>
      </c>
      <c r="E110" s="20">
        <f>INDEX([1]Calculation!$I:$I,ROW())</f>
        <v>43874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37</v>
      </c>
      <c r="I110" s="8">
        <f>ROUND(INDEX([1]Calculation!N:N,ROW()),0)</f>
        <v>0</v>
      </c>
      <c r="J110" s="8">
        <f>ROUND(INDEX([1]Calculation!O:O,ROW()),0)</f>
        <v>44</v>
      </c>
      <c r="K110" s="8">
        <f>ROUND(INDEX([1]Calculation!P:P,ROW()),0)</f>
        <v>0</v>
      </c>
      <c r="L110" s="8">
        <f>ROUND(INDEX([1]Calculation!Q:Q,ROW()),0)</f>
        <v>0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https://d25d2506sfb94s.cloudfront.net/cumulus_uploads/document/we97h9ywxh/20200213_yahoo_primary_crosstabs.pdf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367  lv</v>
      </c>
      <c r="E111" s="20">
        <f>INDEX([1]Calculation!$I:$I,ROW())</f>
        <v>43874</v>
      </c>
      <c r="F111" s="12">
        <f>ROUND(INDEX([1]Calculation!AL:AL,ROW()),1)</f>
        <v>0</v>
      </c>
      <c r="G111" s="8">
        <f>ROUND(INDEX([1]Calculation!L:L,ROW()),0)</f>
        <v>47</v>
      </c>
      <c r="H111" s="8">
        <f>ROUND(INDEX([1]Calculation!M:M,ROW()),0)</f>
        <v>34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0</v>
      </c>
      <c r="L111" s="8">
        <f>ROUND(INDEX([1]Calculation!Q:Q,ROW()),0)</f>
        <v>0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https://d25d2506sfb94s.cloudfront.net/cumulus_uploads/document/we97h9ywxh/20200213_yahoo_primary_crosstabs.pdf</v>
      </c>
    </row>
    <row r="112" spans="1:16">
      <c r="A112" t="str">
        <f>INDEX([1]Calculation!$F:$F,ROW())</f>
        <v>US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375  lv</v>
      </c>
      <c r="E112" s="20">
        <f>INDEX([1]Calculation!$I:$I,ROW())</f>
        <v>43874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38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0</v>
      </c>
      <c r="L112" s="8">
        <f>ROUND(INDEX([1]Calculation!Q:Q,ROW()),0)</f>
        <v>0</v>
      </c>
      <c r="M112" s="8">
        <f>ROUND(INDEX([1]Calculation!R:R,ROW()),0)</f>
        <v>0</v>
      </c>
      <c r="N112" s="8">
        <f>ROUND(INDEX([1]Calculation!S:S,ROW()),0)</f>
        <v>52</v>
      </c>
      <c r="O112" s="8">
        <f>ROUND(INDEX([1]Calculation!T:T,ROW()),0)</f>
        <v>0</v>
      </c>
      <c r="P112" s="8" t="str">
        <f>INDEX([1]Calculation!CB:CB,ROW())</f>
        <v>https://d25d2506sfb94s.cloudfront.net/cumulus_uploads/document/we97h9ywxh/20200213_yahoo_primary_crosstabs.pdf</v>
      </c>
    </row>
    <row r="113" spans="1:16">
      <c r="A113" t="str">
        <f>INDEX([1]Calculation!$F:$F,ROW())</f>
        <v>US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383  lv</v>
      </c>
      <c r="E113" s="20">
        <f>INDEX([1]Calculation!$I:$I,ROW())</f>
        <v>43874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33</v>
      </c>
      <c r="L113" s="8">
        <f>ROUND(INDEX([1]Calculation!Q:Q,ROW()),0)</f>
        <v>54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https://d25d2506sfb94s.cloudfront.net/cumulus_uploads/document/we97h9ywxh/20200213_yahoo_primary_crosstabs.pdf</v>
      </c>
    </row>
    <row r="114" spans="1:16">
      <c r="A114" t="str">
        <f>INDEX([1]Calculation!$F:$F,ROW())</f>
        <v>US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347  lv</v>
      </c>
      <c r="E114" s="20">
        <f>INDEX([1]Calculation!$I:$I,ROW())</f>
        <v>43874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37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https://d25d2506sfb94s.cloudfront.net/cumulus_uploads/document/we97h9ywxh/20200213_yahoo_primary_crosstabs.pdf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369  lv</v>
      </c>
      <c r="E115" s="20">
        <f>INDEX([1]Calculation!$I:$I,ROW())</f>
        <v>43874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38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53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https://d25d2506sfb94s.cloudfront.net/cumulus_uploads/document/we97h9ywxh/20200213_yahoo_primary_crosstabs.pdf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348  lv</v>
      </c>
      <c r="E116" s="20">
        <f>INDEX([1]Calculation!$I:$I,ROW())</f>
        <v>43874</v>
      </c>
      <c r="F116" s="12">
        <f>ROUND(INDEX([1]Calculation!AL:AL,ROW()),1)</f>
        <v>0</v>
      </c>
      <c r="G116" s="8">
        <f>ROUND(INDEX([1]Calculation!L:L,ROW()),0)</f>
        <v>0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44</v>
      </c>
      <c r="M116" s="8">
        <f>ROUND(INDEX([1]Calculation!R:R,ROW()),0)</f>
        <v>0</v>
      </c>
      <c r="N116" s="8">
        <f>ROUND(INDEX([1]Calculation!S:S,ROW()),0)</f>
        <v>42</v>
      </c>
      <c r="O116" s="8">
        <f>ROUND(INDEX([1]Calculation!T:T,ROW()),0)</f>
        <v>0</v>
      </c>
      <c r="P116" s="8" t="str">
        <f>INDEX([1]Calculation!CB:CB,ROW())</f>
        <v>https://d25d2506sfb94s.cloudfront.net/cumulus_uploads/document/we97h9ywxh/20200213_yahoo_primary_crosstabs.pdf</v>
      </c>
    </row>
    <row r="117" spans="1:16">
      <c r="A117" t="str">
        <f>INDEX([1]Calculation!$F:$F,ROW())</f>
        <v>US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359  lv</v>
      </c>
      <c r="E117" s="20">
        <f>INDEX([1]Calculation!$I:$I,ROW())</f>
        <v>43874</v>
      </c>
      <c r="F117" s="12">
        <f>ROUND(INDEX([1]Calculation!AL:AL,ROW()),1)</f>
        <v>0</v>
      </c>
      <c r="G117" s="8">
        <f>ROUND(INDEX([1]Calculation!L:L,ROW()),0)</f>
        <v>44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48</v>
      </c>
      <c r="M117" s="8">
        <f>ROUND(INDEX([1]Calculation!R:R,ROW()),0)</f>
        <v>0</v>
      </c>
      <c r="N117" s="8">
        <f>ROUND(INDEX([1]Calculation!S:S,ROW()),0)</f>
        <v>0</v>
      </c>
      <c r="O117" s="8">
        <f>ROUND(INDEX([1]Calculation!T:T,ROW()),0)</f>
        <v>0</v>
      </c>
      <c r="P117" s="8" t="str">
        <f>INDEX([1]Calculation!CB:CB,ROW())</f>
        <v>https://d25d2506sfb94s.cloudfront.net/cumulus_uploads/document/we97h9ywxh/20200213_yahoo_primary_crosstabs.pdf</v>
      </c>
    </row>
    <row r="118" spans="1:16">
      <c r="A118" t="str">
        <f>INDEX([1]Calculation!$F:$F,ROW())</f>
        <v>Nevada</v>
      </c>
      <c r="B118" t="str">
        <f>INDEX([1]Calculation!$D:$D,ROW())</f>
        <v>WPA Intelligence (WPAi)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413  lv</v>
      </c>
      <c r="E118" s="20">
        <f>INDEX([1]Calculation!$I:$I,ROW())</f>
        <v>43874</v>
      </c>
      <c r="F118" s="12">
        <f>ROUND(INDEX([1]Calculation!AL:AL,ROW()),1)</f>
        <v>10.3</v>
      </c>
      <c r="G118" s="8">
        <f>ROUND(INDEX([1]Calculation!L:L,ROW()),0)</f>
        <v>18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10</v>
      </c>
      <c r="L118" s="8">
        <f>ROUND(INDEX([1]Calculation!Q:Q,ROW()),0)</f>
        <v>25</v>
      </c>
      <c r="M118" s="8">
        <f>ROUND(INDEX([1]Calculation!R:R,ROW()),0)</f>
        <v>11</v>
      </c>
      <c r="N118" s="8">
        <f>ROUND(INDEX([1]Calculation!S:S,ROW()),0)</f>
        <v>13</v>
      </c>
      <c r="O118" s="8">
        <f>ROUND(INDEX([1]Calculation!T:T,ROW()),0)</f>
        <v>0</v>
      </c>
      <c r="P118" s="8" t="str">
        <f>INDEX([1]Calculation!CB:CB,ROW())</f>
        <v>https://www.reviewjournal.com/news/politics-and-government/nevada/sanders-holds-lead-heading-into-nevadas-democratic-caucuses-poll-finds-1957583/</v>
      </c>
    </row>
    <row r="119" spans="1:16">
      <c r="A119" t="str">
        <f>INDEX([1]Calculation!$F:$F,ROW())</f>
        <v>Florida</v>
      </c>
      <c r="B119" t="str">
        <f>INDEX([1]Calculation!$D:$D,ROW())</f>
        <v>St. Pete Polls</v>
      </c>
      <c r="C119" t="str">
        <f>IF(INDEX([1]Calculation!$G:$G,ROW())=0,"-",INDEX([1]Calculation!$G:$G,ROW()))</f>
        <v>C+</v>
      </c>
      <c r="D119" t="str">
        <f>INDEX([1]Calculation!$J:$J,ROW())&amp;"  "&amp;INDEX([1]Calculation!$K:$K,ROW())</f>
        <v>3047  lv</v>
      </c>
      <c r="E119" s="20">
        <f>INDEX([1]Calculation!$I:$I,ROW())</f>
        <v>43874</v>
      </c>
      <c r="F119" s="12">
        <f>ROUND(INDEX([1]Calculation!AL:AL,ROW()),1)</f>
        <v>0.8</v>
      </c>
      <c r="G119" s="8">
        <f>ROUND(INDEX([1]Calculation!L:L,ROW()),0)</f>
        <v>26</v>
      </c>
      <c r="H119" s="8">
        <f>ROUND(INDEX([1]Calculation!M:M,ROW()),0)</f>
        <v>27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9</v>
      </c>
      <c r="L119" s="8">
        <f>ROUND(INDEX([1]Calculation!Q:Q,ROW()),0)</f>
        <v>10</v>
      </c>
      <c r="M119" s="8">
        <f>ROUND(INDEX([1]Calculation!R:R,ROW()),0)</f>
        <v>1</v>
      </c>
      <c r="N119" s="8">
        <f>ROUND(INDEX([1]Calculation!S:S,ROW()),0)</f>
        <v>5</v>
      </c>
      <c r="O119" s="8">
        <f>ROUND(INDEX([1]Calculation!T:T,ROW()),0)</f>
        <v>0</v>
      </c>
      <c r="P119" s="8" t="str">
        <f>INDEX([1]Calculation!CB:CB,ROW())</f>
        <v>http://stpetepolls.org/files/StPetePolls_2020_State_DEMprimaryFebruary13_YBN5.pdf</v>
      </c>
    </row>
    <row r="120" spans="1:16">
      <c r="A120" t="str">
        <f>INDEX([1]Calculation!$F:$F,ROW())</f>
        <v>Georgia</v>
      </c>
      <c r="B120" t="str">
        <f>INDEX([1]Calculation!$D:$D,ROW())</f>
        <v>Landmark Communications</v>
      </c>
      <c r="C120" t="str">
        <f>IF(INDEX([1]Calculation!$G:$G,ROW())=0,"-",INDEX([1]Calculation!$G:$G,ROW()))</f>
        <v>B</v>
      </c>
      <c r="D120" t="str">
        <f>INDEX([1]Calculation!$J:$J,ROW())&amp;"  "&amp;INDEX([1]Calculation!$K:$K,ROW())</f>
        <v>500  lv</v>
      </c>
      <c r="E120" s="20">
        <f>INDEX([1]Calculation!$I:$I,ROW())</f>
        <v>43873</v>
      </c>
      <c r="F120" s="12">
        <f>ROUND(INDEX([1]Calculation!AL:AL,ROW()),1)</f>
        <v>16</v>
      </c>
      <c r="G120" s="8">
        <f>ROUND(INDEX([1]Calculation!L:L,ROW()),0)</f>
        <v>32</v>
      </c>
      <c r="H120" s="8">
        <f>ROUND(INDEX([1]Calculation!M:M,ROW()),0)</f>
        <v>14</v>
      </c>
      <c r="I120" s="8">
        <f>ROUND(INDEX([1]Calculation!N:N,ROW()),0)</f>
        <v>0</v>
      </c>
      <c r="J120" s="8">
        <f>ROUND(INDEX([1]Calculation!O:O,ROW()),0)</f>
        <v>5</v>
      </c>
      <c r="K120" s="8">
        <f>ROUND(INDEX([1]Calculation!P:P,ROW()),0)</f>
        <v>3</v>
      </c>
      <c r="L120" s="8">
        <f>ROUND(INDEX([1]Calculation!Q:Q,ROW()),0)</f>
        <v>14</v>
      </c>
      <c r="M120" s="8">
        <f>ROUND(INDEX([1]Calculation!R:R,ROW()),0)</f>
        <v>2</v>
      </c>
      <c r="N120" s="8">
        <f>ROUND(INDEX([1]Calculation!S:S,ROW()),0)</f>
        <v>4</v>
      </c>
      <c r="O120" s="8">
        <f>ROUND(INDEX([1]Calculation!T:T,ROW()),0)</f>
        <v>0</v>
      </c>
      <c r="P120" s="8" t="str">
        <f>INDEX([1]Calculation!CB:CB,ROW())</f>
        <v>https://www.wsbtv.com/news/local/exclusive-channel-2-poll-finds-biden-with-large-lead-georgia-presidential-primary/523MBVBEZFC6DHI5RK5LS6GLAY/</v>
      </c>
    </row>
    <row r="121" spans="1:16">
      <c r="A121" t="str">
        <f>INDEX([1]Calculation!$F:$F,ROW())</f>
        <v>US</v>
      </c>
      <c r="B121" t="str">
        <f>INDEX([1]Calculation!$D:$D,ROW())</f>
        <v>McLaughlin &amp; Associates</v>
      </c>
      <c r="C121" t="str">
        <f>IF(INDEX([1]Calculation!$G:$G,ROW())=0,"-",INDEX([1]Calculation!$G:$G,ROW()))</f>
        <v>C/D</v>
      </c>
      <c r="D121" t="str">
        <f>INDEX([1]Calculation!$J:$J,ROW())&amp;"  "&amp;INDEX([1]Calculation!$K:$K,ROW())</f>
        <v>479  lv</v>
      </c>
      <c r="E121" s="20">
        <f>INDEX([1]Calculation!$I:$I,ROW())</f>
        <v>43872</v>
      </c>
      <c r="F121" s="12">
        <f>ROUND(INDEX([1]Calculation!AL:AL,ROW()),1)</f>
        <v>6</v>
      </c>
      <c r="G121" s="8">
        <f>ROUND(INDEX([1]Calculation!L:L,ROW()),0)</f>
        <v>24</v>
      </c>
      <c r="H121" s="8">
        <f>ROUND(INDEX([1]Calculation!M:M,ROW()),0)</f>
        <v>16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3</v>
      </c>
      <c r="L121" s="8">
        <f>ROUND(INDEX([1]Calculation!Q:Q,ROW()),0)</f>
        <v>21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3</v>
      </c>
      <c r="P121" s="8" t="str">
        <f>INDEX([1]Calculation!CB:CB,ROW())</f>
        <v>https://mclaughlinonline.com/pols/wp-content/uploads/2020/02/National-Monthly-Omnibus-FEBRUARY-PUBLIC.pdf</v>
      </c>
    </row>
    <row r="122" spans="1:16">
      <c r="A122" t="str">
        <f>INDEX([1]Calculation!$F:$F,ROW())</f>
        <v>Vermont</v>
      </c>
      <c r="B122" t="str">
        <f>INDEX([1]Calculation!$D:$D,ROW())</f>
        <v>Braun Research</v>
      </c>
      <c r="C122" t="str">
        <f>IF(INDEX([1]Calculation!$G:$G,ROW())=0,"-",INDEX([1]Calculation!$G:$G,ROW()))</f>
        <v>B/C</v>
      </c>
      <c r="D122" t="str">
        <f>INDEX([1]Calculation!$J:$J,ROW())&amp;"  "&amp;INDEX([1]Calculation!$K:$K,ROW())</f>
        <v>332  lv</v>
      </c>
      <c r="E122" s="20">
        <f>INDEX([1]Calculation!$I:$I,ROW())</f>
        <v>43871</v>
      </c>
      <c r="F122" s="12">
        <f>ROUND(INDEX([1]Calculation!AL:AL,ROW()),1)</f>
        <v>9.1</v>
      </c>
      <c r="G122" s="8">
        <f>ROUND(INDEX([1]Calculation!L:L,ROW()),0)</f>
        <v>5</v>
      </c>
      <c r="H122" s="8">
        <f>ROUND(INDEX([1]Calculation!M:M,ROW()),0)</f>
        <v>7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4</v>
      </c>
      <c r="L122" s="8">
        <f>ROUND(INDEX([1]Calculation!Q:Q,ROW()),0)</f>
        <v>51</v>
      </c>
      <c r="M122" s="8">
        <f>ROUND(INDEX([1]Calculation!R:R,ROW()),0)</f>
        <v>0</v>
      </c>
      <c r="N122" s="8">
        <f>ROUND(INDEX([1]Calculation!S:S,ROW()),0)</f>
        <v>9</v>
      </c>
      <c r="O122" s="8">
        <f>ROUND(INDEX([1]Calculation!T:T,ROW()),0)</f>
        <v>2</v>
      </c>
      <c r="P122" s="8" t="str">
        <f>INDEX([1]Calculation!CB:CB,ROW())</f>
        <v>http://projects.vpr.org/vpr-vermont-pbs-2020-polls-february</v>
      </c>
    </row>
    <row r="123" spans="1:16">
      <c r="A123" t="str">
        <f>INDEX([1]Calculation!$F:$F,ROW())</f>
        <v>US</v>
      </c>
      <c r="B123" t="str">
        <f>INDEX([1]Calculation!$D:$D,ROW())</f>
        <v>YouGov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552  lv</v>
      </c>
      <c r="E123" s="20">
        <f>INDEX([1]Calculation!$I:$I,ROW())</f>
        <v>43872</v>
      </c>
      <c r="F123" s="12">
        <f>ROUND(INDEX([1]Calculation!AL:AL,ROW()),1)</f>
        <v>0</v>
      </c>
      <c r="G123" s="8">
        <f>ROUND(INDEX([1]Calculation!L:L,ROW()),0)</f>
        <v>18</v>
      </c>
      <c r="H123" s="8">
        <f>ROUND(INDEX([1]Calculation!M:M,ROW()),0)</f>
        <v>12</v>
      </c>
      <c r="I123" s="8">
        <f>ROUND(INDEX([1]Calculation!N:N,ROW()),0)</f>
        <v>0</v>
      </c>
      <c r="J123" s="8">
        <f>ROUND(INDEX([1]Calculation!O:O,ROW()),0)</f>
        <v>10</v>
      </c>
      <c r="K123" s="8">
        <f>ROUND(INDEX([1]Calculation!P:P,ROW()),0)</f>
        <v>7</v>
      </c>
      <c r="L123" s="8">
        <f>ROUND(INDEX([1]Calculation!Q:Q,ROW()),0)</f>
        <v>22</v>
      </c>
      <c r="M123" s="8">
        <f>ROUND(INDEX([1]Calculation!R:R,ROW()),0)</f>
        <v>1</v>
      </c>
      <c r="N123" s="8">
        <f>ROUND(INDEX([1]Calculation!S:S,ROW()),0)</f>
        <v>15</v>
      </c>
      <c r="O123" s="8">
        <f>ROUND(INDEX([1]Calculation!T:T,ROW()),0)</f>
        <v>2</v>
      </c>
      <c r="P123" s="8" t="str">
        <f>INDEX([1]Calculation!CB:CB,ROW())</f>
        <v>https://d25d2506sfb94s.cloudfront.net/cumulus_uploads/document/79zfxkws33/econTabReport.pdf</v>
      </c>
    </row>
    <row r="124" spans="1:16">
      <c r="A124" t="str">
        <f>INDEX([1]Calculation!$F:$F,ROW())</f>
        <v>US</v>
      </c>
      <c r="B124" t="str">
        <f>INDEX([1]Calculation!$D:$D,ROW())</f>
        <v>Harris Insights &amp; Analytics</v>
      </c>
      <c r="C124" t="str">
        <f>IF(INDEX([1]Calculation!$G:$G,ROW())=0,"-",INDEX([1]Calculation!$G:$G,ROW()))</f>
        <v>C+</v>
      </c>
      <c r="D124" t="str">
        <f>INDEX([1]Calculation!$J:$J,ROW())&amp;"  "&amp;INDEX([1]Calculation!$K:$K,ROW())</f>
        <v>913  rv</v>
      </c>
      <c r="E124" s="20">
        <f>INDEX([1]Calculation!$I:$I,ROW())</f>
        <v>43871</v>
      </c>
      <c r="F124" s="12">
        <f>ROUND(INDEX([1]Calculation!AL:AL,ROW()),1)</f>
        <v>0.4</v>
      </c>
      <c r="G124" s="8">
        <f>ROUND(INDEX([1]Calculation!L:L,ROW()),0)</f>
        <v>23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9</v>
      </c>
      <c r="K124" s="8">
        <f>ROUND(INDEX([1]Calculation!P:P,ROW()),0)</f>
        <v>3</v>
      </c>
      <c r="L124" s="8">
        <f>ROUND(INDEX([1]Calculation!Q:Q,ROW()),0)</f>
        <v>20</v>
      </c>
      <c r="M124" s="8">
        <f>ROUND(INDEX([1]Calculation!R:R,ROW()),0)</f>
        <v>3</v>
      </c>
      <c r="N124" s="8">
        <f>ROUND(INDEX([1]Calculation!S:S,ROW()),0)</f>
        <v>9</v>
      </c>
      <c r="O124" s="8">
        <f>ROUND(INDEX([1]Calculation!T:T,ROW()),0)</f>
        <v>3</v>
      </c>
      <c r="P124" s="8" t="str">
        <f>INDEX([1]Calculation!CB:CB,ROW())</f>
        <v>https://thehill.com/hilltv/rising/482577-poll-biden-sanders-tie-for-first-while-bloomberg-surges-in-new-national-2020</v>
      </c>
    </row>
    <row r="125" spans="1:16">
      <c r="A125" t="str">
        <f>INDEX([1]Calculation!$F:$F,ROW())</f>
        <v>New Hampshire</v>
      </c>
      <c r="B125" t="str">
        <f>INDEX([1]Calculation!$D:$D,ROW())</f>
        <v>AtlasIntel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431  lv</v>
      </c>
      <c r="E125" s="20">
        <f>INDEX([1]Calculation!$I:$I,ROW())</f>
        <v>43871</v>
      </c>
      <c r="F125" s="12">
        <f>ROUND(INDEX([1]Calculation!AL:AL,ROW()),1)</f>
        <v>7.5</v>
      </c>
      <c r="G125" s="8">
        <f>ROUND(INDEX([1]Calculation!L:L,ROW()),0)</f>
        <v>12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24</v>
      </c>
      <c r="K125" s="8">
        <f>ROUND(INDEX([1]Calculation!P:P,ROW()),0)</f>
        <v>14</v>
      </c>
      <c r="L125" s="8">
        <f>ROUND(INDEX([1]Calculation!Q:Q,ROW()),0)</f>
        <v>24</v>
      </c>
      <c r="M125" s="8">
        <f>ROUND(INDEX([1]Calculation!R:R,ROW()),0)</f>
        <v>1</v>
      </c>
      <c r="N125" s="8">
        <f>ROUND(INDEX([1]Calculation!S:S,ROW()),0)</f>
        <v>11</v>
      </c>
      <c r="O125" s="8">
        <f>ROUND(INDEX([1]Calculation!T:T,ROW()),0)</f>
        <v>5</v>
      </c>
      <c r="P125" s="8" t="str">
        <f>INDEX([1]Calculation!CB:CB,ROW())</f>
        <v>https://projects.fivethirtyeight.com/polls/20200210_NH.pdf</v>
      </c>
    </row>
    <row r="126" spans="1:16">
      <c r="A126" t="str">
        <f>INDEX([1]Calculation!$F:$F,ROW())</f>
        <v>New Hampshire</v>
      </c>
      <c r="B126" t="str">
        <f>INDEX([1]Calculation!$D:$D,ROW())</f>
        <v>Data for Progress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1295  lv</v>
      </c>
      <c r="E126" s="20">
        <f>INDEX([1]Calculation!$I:$I,ROW())</f>
        <v>43871</v>
      </c>
      <c r="F126" s="12">
        <f>ROUND(INDEX([1]Calculation!AL:AL,ROW()),1)</f>
        <v>36.200000000000003</v>
      </c>
      <c r="G126" s="8">
        <f>ROUND(INDEX([1]Calculation!L:L,ROW()),0)</f>
        <v>9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26</v>
      </c>
      <c r="K126" s="8">
        <f>ROUND(INDEX([1]Calculation!P:P,ROW()),0)</f>
        <v>13</v>
      </c>
      <c r="L126" s="8">
        <f>ROUND(INDEX([1]Calculation!Q:Q,ROW()),0)</f>
        <v>28</v>
      </c>
      <c r="M126" s="8">
        <f>ROUND(INDEX([1]Calculation!R:R,ROW()),0)</f>
        <v>3</v>
      </c>
      <c r="N126" s="8">
        <f>ROUND(INDEX([1]Calculation!S:S,ROW()),0)</f>
        <v>14</v>
      </c>
      <c r="O126" s="8">
        <f>ROUND(INDEX([1]Calculation!T:T,ROW()),0)</f>
        <v>5</v>
      </c>
      <c r="P126" s="8" t="str">
        <f>INDEX([1]Calculation!CB:CB,ROW())</f>
        <v>http://filesforprogress.org/datasets/2020/2/nh/new_hampshire_primary.pdf</v>
      </c>
    </row>
    <row r="127" spans="1:16">
      <c r="A127" t="str">
        <f>INDEX([1]Calculation!$F:$F,ROW())</f>
        <v>US</v>
      </c>
      <c r="B127" t="str">
        <f>INDEX([1]Calculation!$D:$D,ROW())</f>
        <v>Ipsos</v>
      </c>
      <c r="C127" t="str">
        <f>IF(INDEX([1]Calculation!$G:$G,ROW())=0,"-",INDEX([1]Calculation!$G:$G,ROW()))</f>
        <v>B+</v>
      </c>
      <c r="D127" t="str">
        <f>INDEX([1]Calculation!$J:$J,ROW())&amp;"  "&amp;INDEX([1]Calculation!$K:$K,ROW())</f>
        <v>556  rv</v>
      </c>
      <c r="E127" s="20">
        <f>INDEX([1]Calculation!$I:$I,ROW())</f>
        <v>43871</v>
      </c>
      <c r="F127" s="12">
        <f>ROUND(INDEX([1]Calculation!AL:AL,ROW()),1)</f>
        <v>0.3</v>
      </c>
      <c r="G127" s="8">
        <f>ROUND(INDEX([1]Calculation!L:L,ROW()),0)</f>
        <v>17</v>
      </c>
      <c r="H127" s="8">
        <f>ROUND(INDEX([1]Calculation!M:M,ROW()),0)</f>
        <v>15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3</v>
      </c>
      <c r="L127" s="8">
        <f>ROUND(INDEX([1]Calculation!Q:Q,ROW()),0)</f>
        <v>20</v>
      </c>
      <c r="M127" s="8">
        <f>ROUND(INDEX([1]Calculation!R:R,ROW()),0)</f>
        <v>2</v>
      </c>
      <c r="N127" s="8">
        <f>ROUND(INDEX([1]Calculation!S:S,ROW()),0)</f>
        <v>11</v>
      </c>
      <c r="O127" s="8">
        <f>ROUND(INDEX([1]Calculation!T:T,ROW()),0)</f>
        <v>5</v>
      </c>
      <c r="P127" s="8" t="str">
        <f>INDEX([1]Calculation!CB:CB,ROW())</f>
        <v>https://www.ipsos.com/sites/default/files/ct/news/documents/2020-02/topline_reuters_2020_election_tracker_02_10_2020_wu.pdf</v>
      </c>
    </row>
    <row r="128" spans="1:16">
      <c r="A128" t="str">
        <f>INDEX([1]Calculation!$F:$F,ROW())</f>
        <v>Texas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575  lv</v>
      </c>
      <c r="E128" s="20">
        <f>INDEX([1]Calculation!$I:$I,ROW())</f>
        <v>43870</v>
      </c>
      <c r="F128" s="12">
        <f>ROUND(INDEX([1]Calculation!AL:AL,ROW()),1)</f>
        <v>1.6</v>
      </c>
      <c r="G128" s="8">
        <f>ROUND(INDEX([1]Calculation!L:L,ROW()),0)</f>
        <v>22</v>
      </c>
      <c r="H128" s="8">
        <f>ROUND(INDEX([1]Calculation!M:M,ROW()),0)</f>
        <v>10</v>
      </c>
      <c r="I128" s="8">
        <f>ROUND(INDEX([1]Calculation!N:N,ROW()),0)</f>
        <v>1</v>
      </c>
      <c r="J128" s="8">
        <f>ROUND(INDEX([1]Calculation!O:O,ROW()),0)</f>
        <v>7</v>
      </c>
      <c r="K128" s="8">
        <f>ROUND(INDEX([1]Calculation!P:P,ROW()),0)</f>
        <v>3</v>
      </c>
      <c r="L128" s="8">
        <f>ROUND(INDEX([1]Calculation!Q:Q,ROW()),0)</f>
        <v>24</v>
      </c>
      <c r="M128" s="8">
        <f>ROUND(INDEX([1]Calculation!R:R,ROW()),0)</f>
        <v>3</v>
      </c>
      <c r="N128" s="8">
        <f>ROUND(INDEX([1]Calculation!S:S,ROW()),0)</f>
        <v>15</v>
      </c>
      <c r="O128" s="8">
        <f>ROUND(INDEX([1]Calculation!T:T,ROW()),0)</f>
        <v>6</v>
      </c>
      <c r="P128" s="8" t="str">
        <f>INDEX([1]Calculation!CB:CB,ROW())</f>
        <v>https://www.texastribune.org/2020/02/14/bernie-sanders-leading-texas-ahead-super-tuesday-uttt-poll-says/</v>
      </c>
    </row>
    <row r="129" spans="1:16">
      <c r="A129" t="str">
        <f>INDEX([1]Calculation!$F:$F,ROW())</f>
        <v>New Hampshire</v>
      </c>
      <c r="B129" t="str">
        <f>INDEX([1]Calculation!$D:$D,ROW())</f>
        <v>Change Research</v>
      </c>
      <c r="C129" t="str">
        <f>IF(INDEX([1]Calculation!$G:$G,ROW())=0,"-",INDEX([1]Calculation!$G:$G,ROW()))</f>
        <v>C</v>
      </c>
      <c r="D129" t="str">
        <f>INDEX([1]Calculation!$J:$J,ROW())&amp;"  "&amp;INDEX([1]Calculation!$K:$K,ROW())</f>
        <v>662  lv</v>
      </c>
      <c r="E129" s="20">
        <f>INDEX([1]Calculation!$I:$I,ROW())</f>
        <v>43870</v>
      </c>
      <c r="F129" s="12">
        <f>ROUND(INDEX([1]Calculation!AL:AL,ROW()),1)</f>
        <v>8.6</v>
      </c>
      <c r="G129" s="8">
        <f>ROUND(INDEX([1]Calculation!L:L,ROW()),0)</f>
        <v>9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21</v>
      </c>
      <c r="K129" s="8">
        <f>ROUND(INDEX([1]Calculation!P:P,ROW()),0)</f>
        <v>8</v>
      </c>
      <c r="L129" s="8">
        <f>ROUND(INDEX([1]Calculation!Q:Q,ROW()),0)</f>
        <v>30</v>
      </c>
      <c r="M129" s="8">
        <f>ROUND(INDEX([1]Calculation!R:R,ROW()),0)</f>
        <v>3</v>
      </c>
      <c r="N129" s="8">
        <f>ROUND(INDEX([1]Calculation!S:S,ROW()),0)</f>
        <v>8</v>
      </c>
      <c r="O129" s="8">
        <f>ROUND(INDEX([1]Calculation!T:T,ROW()),0)</f>
        <v>5</v>
      </c>
      <c r="P129" s="8" t="str">
        <f>INDEX([1]Calculation!CB:CB,ROW())</f>
        <v>https://www.changeresearch.com/post/sanders-leads-the-democratic-primary-in-new-hampshire</v>
      </c>
    </row>
    <row r="130" spans="1:16">
      <c r="A130" t="str">
        <f>INDEX([1]Calculation!$F:$F,ROW())</f>
        <v>US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357  rv</v>
      </c>
      <c r="E130" s="20">
        <f>INDEX([1]Calculation!$I:$I,ROW())</f>
        <v>43870</v>
      </c>
      <c r="F130" s="12">
        <f>ROUND(INDEX([1]Calculation!AL:AL,ROW()),1)</f>
        <v>25.2</v>
      </c>
      <c r="G130" s="8">
        <f>ROUND(INDEX([1]Calculation!L:L,ROW()),0)</f>
        <v>16</v>
      </c>
      <c r="H130" s="8">
        <f>ROUND(INDEX([1]Calculation!M:M,ROW()),0)</f>
        <v>11</v>
      </c>
      <c r="I130" s="8">
        <f>ROUND(INDEX([1]Calculation!N:N,ROW()),0)</f>
        <v>0</v>
      </c>
      <c r="J130" s="8">
        <f>ROUND(INDEX([1]Calculation!O:O,ROW()),0)</f>
        <v>13</v>
      </c>
      <c r="K130" s="8">
        <f>ROUND(INDEX([1]Calculation!P:P,ROW()),0)</f>
        <v>6</v>
      </c>
      <c r="L130" s="8">
        <f>ROUND(INDEX([1]Calculation!Q:Q,ROW()),0)</f>
        <v>26</v>
      </c>
      <c r="M130" s="8">
        <f>ROUND(INDEX([1]Calculation!R:R,ROW()),0)</f>
        <v>1</v>
      </c>
      <c r="N130" s="8">
        <f>ROUND(INDEX([1]Calculation!S:S,ROW()),0)</f>
        <v>13</v>
      </c>
      <c r="O130" s="8">
        <f>ROUND(INDEX([1]Calculation!T:T,ROW()),0)</f>
        <v>4</v>
      </c>
      <c r="P130" s="8" t="str">
        <f>INDEX([1]Calculation!CB:CB,ROW())</f>
        <v>https://www.monmouth.edu/polling-institute/documents/monmouthpoll_us_021120.pdf/</v>
      </c>
    </row>
    <row r="131" spans="1:16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15346  lv</v>
      </c>
      <c r="E131" s="20">
        <f>INDEX([1]Calculation!$I:$I,ROW())</f>
        <v>43870</v>
      </c>
      <c r="F131" s="12">
        <f>ROUND(INDEX([1]Calculation!AL:AL,ROW()),1)</f>
        <v>0.7</v>
      </c>
      <c r="G131" s="8">
        <f>ROUND(INDEX([1]Calculation!L:L,ROW()),0)</f>
        <v>22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25</v>
      </c>
      <c r="M131" s="8">
        <f>ROUND(INDEX([1]Calculation!R:R,ROW()),0)</f>
        <v>3</v>
      </c>
      <c r="N131" s="8">
        <f>ROUND(INDEX([1]Calculation!S:S,ROW()),0)</f>
        <v>11</v>
      </c>
      <c r="O131" s="8">
        <f>ROUND(INDEX([1]Calculation!T:T,ROW()),0)</f>
        <v>4</v>
      </c>
      <c r="P131" s="8" t="str">
        <f>INDEX([1]Calculation!CB:CB,ROW())</f>
        <v>https://morningconsult.com/2020-democratic-primary/</v>
      </c>
    </row>
    <row r="132" spans="1:16">
      <c r="A132" t="str">
        <f>INDEX([1]Calculation!$F:$F,ROW())</f>
        <v>New Hampshire</v>
      </c>
      <c r="B132" t="str">
        <f>INDEX([1]Calculation!$D:$D,ROW())</f>
        <v>Elucd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492  lv</v>
      </c>
      <c r="E132" s="20">
        <f>INDEX([1]Calculation!$I:$I,ROW())</f>
        <v>43870</v>
      </c>
      <c r="F132" s="12">
        <f>ROUND(INDEX([1]Calculation!AL:AL,ROW()),1)</f>
        <v>7.6</v>
      </c>
      <c r="G132" s="8">
        <f>ROUND(INDEX([1]Calculation!L:L,ROW()),0)</f>
        <v>8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20</v>
      </c>
      <c r="K132" s="8">
        <f>ROUND(INDEX([1]Calculation!P:P,ROW()),0)</f>
        <v>12</v>
      </c>
      <c r="L132" s="8">
        <f>ROUND(INDEX([1]Calculation!Q:Q,ROW()),0)</f>
        <v>26</v>
      </c>
      <c r="M132" s="8">
        <f>ROUND(INDEX([1]Calculation!R:R,ROW()),0)</f>
        <v>3</v>
      </c>
      <c r="N132" s="8">
        <f>ROUND(INDEX([1]Calculation!S:S,ROW()),0)</f>
        <v>10</v>
      </c>
      <c r="O132" s="8">
        <f>ROUND(INDEX([1]Calculation!T:T,ROW()),0)</f>
        <v>1</v>
      </c>
      <c r="P132" s="8" t="str">
        <f>INDEX([1]Calculation!CB:CB,ROW())</f>
        <v>https://elucd.ghost.io/elucd-new-hampshire-democratic-primary-poll-results-2-10-20/</v>
      </c>
    </row>
    <row r="133" spans="1:16">
      <c r="A133" t="str">
        <f>INDEX([1]Calculation!$F:$F,ROW())</f>
        <v>California</v>
      </c>
      <c r="B133" t="str">
        <f>INDEX([1]Calculation!$D:$D,ROW())</f>
        <v>Capitol Weekly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843  lv</v>
      </c>
      <c r="E133" s="20">
        <f>INDEX([1]Calculation!$I:$I,ROW())</f>
        <v>43870</v>
      </c>
      <c r="F133" s="12">
        <f>ROUND(INDEX([1]Calculation!AL:AL,ROW()),1)</f>
        <v>10.1</v>
      </c>
      <c r="G133" s="8">
        <f>ROUND(INDEX([1]Calculation!L:L,ROW()),0)</f>
        <v>11</v>
      </c>
      <c r="H133" s="8">
        <f>ROUND(INDEX([1]Calculation!M:M,ROW()),0)</f>
        <v>13</v>
      </c>
      <c r="I133" s="8">
        <f>ROUND(INDEX([1]Calculation!N:N,ROW()),0)</f>
        <v>1</v>
      </c>
      <c r="J133" s="8">
        <f>ROUND(INDEX([1]Calculation!O:O,ROW()),0)</f>
        <v>14</v>
      </c>
      <c r="K133" s="8">
        <f>ROUND(INDEX([1]Calculation!P:P,ROW()),0)</f>
        <v>5</v>
      </c>
      <c r="L133" s="8">
        <f>ROUND(INDEX([1]Calculation!Q:Q,ROW()),0)</f>
        <v>29</v>
      </c>
      <c r="M133" s="8">
        <f>ROUND(INDEX([1]Calculation!R:R,ROW()),0)</f>
        <v>3</v>
      </c>
      <c r="N133" s="8">
        <f>ROUND(INDEX([1]Calculation!S:S,ROW()),0)</f>
        <v>16</v>
      </c>
      <c r="O133" s="8">
        <f>ROUND(INDEX([1]Calculation!T:T,ROW()),0)</f>
        <v>4</v>
      </c>
      <c r="P133" s="8" t="str">
        <f>INDEX([1]Calculation!CB:CB,ROW())</f>
        <v>https://www.dropbox.com/s/vwj05okmdrg2b8t/Feb%202020%20Presidential%20Primary%20Tracking%20Poll%20Toplines%20and%20Crosstabs.xlsx</v>
      </c>
    </row>
    <row r="134" spans="1:16">
      <c r="A134" t="str">
        <f>INDEX([1]Calculation!$F:$F,ROW())</f>
        <v>US</v>
      </c>
      <c r="B134" t="str">
        <f>INDEX([1]Calculation!$D:$D,ROW())</f>
        <v>Quinnipiac University</v>
      </c>
      <c r="C134" t="str">
        <f>IF(INDEX([1]Calculation!$G:$G,ROW())=0,"-",INDEX([1]Calculation!$G:$G,ROW()))</f>
        <v>A</v>
      </c>
      <c r="D134" t="str">
        <f>INDEX([1]Calculation!$J:$J,ROW())&amp;"  "&amp;INDEX([1]Calculation!$K:$K,ROW())</f>
        <v>665  rv</v>
      </c>
      <c r="E134" s="20">
        <f>INDEX([1]Calculation!$I:$I,ROW())</f>
        <v>43870</v>
      </c>
      <c r="F134" s="12">
        <f>ROUND(INDEX([1]Calculation!AL:AL,ROW()),1)</f>
        <v>29.1</v>
      </c>
      <c r="G134" s="8">
        <f>ROUND(INDEX([1]Calculation!L:L,ROW()),0)</f>
        <v>17</v>
      </c>
      <c r="H134" s="8">
        <f>ROUND(INDEX([1]Calculation!M:M,ROW()),0)</f>
        <v>15</v>
      </c>
      <c r="I134" s="8">
        <f>ROUND(INDEX([1]Calculation!N:N,ROW()),0)</f>
        <v>0</v>
      </c>
      <c r="J134" s="8">
        <f>ROUND(INDEX([1]Calculation!O:O,ROW()),0)</f>
        <v>10</v>
      </c>
      <c r="K134" s="8">
        <f>ROUND(INDEX([1]Calculation!P:P,ROW()),0)</f>
        <v>4</v>
      </c>
      <c r="L134" s="8">
        <f>ROUND(INDEX([1]Calculation!Q:Q,ROW()),0)</f>
        <v>25</v>
      </c>
      <c r="M134" s="8">
        <f>ROUND(INDEX([1]Calculation!R:R,ROW()),0)</f>
        <v>1</v>
      </c>
      <c r="N134" s="8">
        <f>ROUND(INDEX([1]Calculation!S:S,ROW()),0)</f>
        <v>14</v>
      </c>
      <c r="O134" s="8">
        <f>ROUND(INDEX([1]Calculation!T:T,ROW()),0)</f>
        <v>2</v>
      </c>
      <c r="P134" s="8" t="str">
        <f>INDEX([1]Calculation!CB:CB,ROW())</f>
        <v>https://poll.qu.edu/national/release-detail?ReleaseID=3655</v>
      </c>
    </row>
    <row r="135" spans="1:16">
      <c r="A135" t="str">
        <f>INDEX([1]Calculation!$F:$F,ROW())</f>
        <v>New Hampshire</v>
      </c>
      <c r="B135" t="str">
        <f>INDEX([1]Calculation!$D:$D,ROW())</f>
        <v>University of New Hampshire</v>
      </c>
      <c r="C135" t="str">
        <f>IF(INDEX([1]Calculation!$G:$G,ROW())=0,"-",INDEX([1]Calculation!$G:$G,ROW()))</f>
        <v>B</v>
      </c>
      <c r="D135" t="str">
        <f>INDEX([1]Calculation!$J:$J,ROW())&amp;"  "&amp;INDEX([1]Calculation!$K:$K,ROW())</f>
        <v>365  lv</v>
      </c>
      <c r="E135" s="20">
        <f>INDEX([1]Calculation!$I:$I,ROW())</f>
        <v>43870</v>
      </c>
      <c r="F135" s="12">
        <f>ROUND(INDEX([1]Calculation!AL:AL,ROW()),1)</f>
        <v>12.8</v>
      </c>
      <c r="G135" s="8">
        <f>ROUND(INDEX([1]Calculation!L:L,ROW()),0)</f>
        <v>11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22</v>
      </c>
      <c r="K135" s="8">
        <f>ROUND(INDEX([1]Calculation!P:P,ROW()),0)</f>
        <v>7</v>
      </c>
      <c r="L135" s="8">
        <f>ROUND(INDEX([1]Calculation!Q:Q,ROW()),0)</f>
        <v>29</v>
      </c>
      <c r="M135" s="8">
        <f>ROUND(INDEX([1]Calculation!R:R,ROW()),0)</f>
        <v>1</v>
      </c>
      <c r="N135" s="8">
        <f>ROUND(INDEX([1]Calculation!S:S,ROW()),0)</f>
        <v>10</v>
      </c>
      <c r="O135" s="8">
        <f>ROUND(INDEX([1]Calculation!T:T,ROW()),0)</f>
        <v>4</v>
      </c>
      <c r="P135" s="8" t="str">
        <f>INDEX([1]Calculation!CB:CB,ROW())</f>
        <v>https://scholars.unh.edu/cgi/viewcontent.cgi?article=1574&amp;context=survey_center_polls</v>
      </c>
    </row>
    <row r="136" spans="1:16">
      <c r="A136" t="str">
        <f>INDEX([1]Calculation!$F:$F,ROW())</f>
        <v>New Hampshire</v>
      </c>
      <c r="B136" t="str">
        <f>INDEX([1]Calculation!$D:$D,ROW())</f>
        <v>American Research Group</v>
      </c>
      <c r="C136" t="str">
        <f>IF(INDEX([1]Calculation!$G:$G,ROW())=0,"-",INDEX([1]Calculation!$G:$G,ROW()))</f>
        <v>B</v>
      </c>
      <c r="D136" t="str">
        <f>INDEX([1]Calculation!$J:$J,ROW())&amp;"  "&amp;INDEX([1]Calculation!$K:$K,ROW())</f>
        <v>400  lv</v>
      </c>
      <c r="E136" s="20">
        <f>INDEX([1]Calculation!$I:$I,ROW())</f>
        <v>43870</v>
      </c>
      <c r="F136" s="12">
        <f>ROUND(INDEX([1]Calculation!AL:AL,ROW()),1)</f>
        <v>13.7</v>
      </c>
      <c r="G136" s="8">
        <f>ROUND(INDEX([1]Calculation!L:L,ROW()),0)</f>
        <v>13</v>
      </c>
      <c r="H136" s="8">
        <f>ROUND(INDEX([1]Calculation!M:M,ROW()),0)</f>
        <v>1</v>
      </c>
      <c r="I136" s="8">
        <f>ROUND(INDEX([1]Calculation!N:N,ROW()),0)</f>
        <v>0</v>
      </c>
      <c r="J136" s="8">
        <f>ROUND(INDEX([1]Calculation!O:O,ROW()),0)</f>
        <v>20</v>
      </c>
      <c r="K136" s="8">
        <f>ROUND(INDEX([1]Calculation!P:P,ROW()),0)</f>
        <v>13</v>
      </c>
      <c r="L136" s="8">
        <f>ROUND(INDEX([1]Calculation!Q:Q,ROW()),0)</f>
        <v>28</v>
      </c>
      <c r="M136" s="8">
        <f>ROUND(INDEX([1]Calculation!R:R,ROW()),0)</f>
        <v>2</v>
      </c>
      <c r="N136" s="8">
        <f>ROUND(INDEX([1]Calculation!S:S,ROW()),0)</f>
        <v>11</v>
      </c>
      <c r="O136" s="8">
        <f>ROUND(INDEX([1]Calculation!T:T,ROW()),0)</f>
        <v>3</v>
      </c>
      <c r="P136" s="8" t="str">
        <f>INDEX([1]Calculation!CB:CB,ROW())</f>
        <v>https://americanresearchgroup.com/pres2020/primary/dem/nhdem20-02.html</v>
      </c>
    </row>
    <row r="137" spans="1:16">
      <c r="A137" t="str">
        <f>INDEX([1]Calculation!$F:$F,ROW())</f>
        <v>New Hampshire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500  lv</v>
      </c>
      <c r="E137" s="20">
        <f>INDEX([1]Calculation!$I:$I,ROW())</f>
        <v>43870</v>
      </c>
      <c r="F137" s="12">
        <f>ROUND(INDEX([1]Calculation!AL:AL,ROW()),1)</f>
        <v>21.9</v>
      </c>
      <c r="G137" s="8">
        <f>ROUND(INDEX([1]Calculation!L:L,ROW()),0)</f>
        <v>12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19</v>
      </c>
      <c r="K137" s="8">
        <f>ROUND(INDEX([1]Calculation!P:P,ROW()),0)</f>
        <v>14</v>
      </c>
      <c r="L137" s="8">
        <f>ROUND(INDEX([1]Calculation!Q:Q,ROW()),0)</f>
        <v>27</v>
      </c>
      <c r="M137" s="8">
        <f>ROUND(INDEX([1]Calculation!R:R,ROW()),0)</f>
        <v>2</v>
      </c>
      <c r="N137" s="8">
        <f>ROUND(INDEX([1]Calculation!S:S,ROW()),0)</f>
        <v>12</v>
      </c>
      <c r="O137" s="8">
        <f>ROUND(INDEX([1]Calculation!T:T,ROW()),0)</f>
        <v>3</v>
      </c>
      <c r="P137" s="8" t="str">
        <f>INDEX([1]Calculation!CB:CB,ROW())</f>
        <v>https://www.suffolk.edu/-/media/suffolk/documents/academics/research-at-suffolk/suprc/polls/new-hampshire/2020/final-nh-tracking-marginals-2-9-20.pdf</v>
      </c>
    </row>
    <row r="138" spans="1:16">
      <c r="A138" t="str">
        <f>INDEX([1]Calculation!$F:$F,ROW())</f>
        <v>New Hampshire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500  lv</v>
      </c>
      <c r="E138" s="20">
        <f>INDEX([1]Calculation!$I:$I,ROW())</f>
        <v>43870</v>
      </c>
      <c r="F138" s="12">
        <f>ROUND(INDEX([1]Calculation!AL:AL,ROW()),1)</f>
        <v>11.8</v>
      </c>
      <c r="G138" s="8">
        <f>ROUND(INDEX([1]Calculation!L:L,ROW()),0)</f>
        <v>10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23</v>
      </c>
      <c r="K138" s="8">
        <f>ROUND(INDEX([1]Calculation!P:P,ROW()),0)</f>
        <v>14</v>
      </c>
      <c r="L138" s="8">
        <f>ROUND(INDEX([1]Calculation!Q:Q,ROW()),0)</f>
        <v>30</v>
      </c>
      <c r="M138" s="8">
        <f>ROUND(INDEX([1]Calculation!R:R,ROW()),0)</f>
        <v>2</v>
      </c>
      <c r="N138" s="8">
        <f>ROUND(INDEX([1]Calculation!S:S,ROW()),0)</f>
        <v>11</v>
      </c>
      <c r="O138" s="8">
        <f>ROUND(INDEX([1]Calculation!T:T,ROW()),0)</f>
        <v>4</v>
      </c>
      <c r="P138" s="8" t="str">
        <f>INDEX([1]Calculation!CB:CB,ROW())</f>
        <v>http://emersonpolling.com/2020/02/10/new-hampshire-2020-tracking-poll-night-8-sanders-heads-into-primary-with-lead-buttigieg-within-margin-of-error/</v>
      </c>
    </row>
    <row r="139" spans="1:16">
      <c r="A139" t="str">
        <f>INDEX([1]Calculation!$F:$F,ROW())</f>
        <v>New Hampshire</v>
      </c>
      <c r="B139" t="str">
        <f>INDEX([1]Calculation!$D:$D,ROW())</f>
        <v>RKM Research and Communications Inc.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512  lv</v>
      </c>
      <c r="E139" s="20">
        <f>INDEX([1]Calculation!$I:$I,ROW())</f>
        <v>43869</v>
      </c>
      <c r="F139" s="12">
        <f>ROUND(INDEX([1]Calculation!AL:AL,ROW()),1)</f>
        <v>19</v>
      </c>
      <c r="G139" s="8">
        <f>ROUND(INDEX([1]Calculation!L:L,ROW()),0)</f>
        <v>14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20</v>
      </c>
      <c r="K139" s="8">
        <f>ROUND(INDEX([1]Calculation!P:P,ROW()),0)</f>
        <v>6</v>
      </c>
      <c r="L139" s="8">
        <f>ROUND(INDEX([1]Calculation!Q:Q,ROW()),0)</f>
        <v>23</v>
      </c>
      <c r="M139" s="8">
        <f>ROUND(INDEX([1]Calculation!R:R,ROW()),0)</f>
        <v>2</v>
      </c>
      <c r="N139" s="8">
        <f>ROUND(INDEX([1]Calculation!S:S,ROW()),0)</f>
        <v>16</v>
      </c>
      <c r="O139" s="8">
        <f>ROUND(INDEX([1]Calculation!T:T,ROW()),0)</f>
        <v>3</v>
      </c>
      <c r="P139" s="8" t="str">
        <f>INDEX([1]Calculation!CB:CB,ROW())</f>
        <v>https://www.franklinpierce.edu/institutes/mfcc/2-9-20%20FPU%20NH%20PP%20Pre-Primary%20Tables%20QST%20KM.pdf</v>
      </c>
    </row>
    <row r="140" spans="1:16">
      <c r="A140" t="str">
        <f>INDEX([1]Calculation!$F:$F,ROW())</f>
        <v>New Hampshire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848  lv</v>
      </c>
      <c r="E140" s="20">
        <f>INDEX([1]Calculation!$I:$I,ROW())</f>
        <v>43869</v>
      </c>
      <c r="F140" s="12">
        <f>ROUND(INDEX([1]Calculation!AL:AL,ROW()),1)</f>
        <v>14</v>
      </c>
      <c r="G140" s="8">
        <f>ROUND(INDEX([1]Calculation!L:L,ROW()),0)</f>
        <v>12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25</v>
      </c>
      <c r="K140" s="8">
        <f>ROUND(INDEX([1]Calculation!P:P,ROW()),0)</f>
        <v>10</v>
      </c>
      <c r="L140" s="8">
        <f>ROUND(INDEX([1]Calculation!Q:Q,ROW()),0)</f>
        <v>29</v>
      </c>
      <c r="M140" s="8">
        <f>ROUND(INDEX([1]Calculation!R:R,ROW()),0)</f>
        <v>1</v>
      </c>
      <c r="N140" s="8">
        <f>ROUND(INDEX([1]Calculation!S:S,ROW()),0)</f>
        <v>17</v>
      </c>
      <c r="O140" s="8">
        <f>ROUND(INDEX([1]Calculation!T:T,ROW()),0)</f>
        <v>1</v>
      </c>
      <c r="P140" s="8" t="str">
        <f>INDEX([1]Calculation!CB:CB,ROW())</f>
        <v>https://drive.google.com/file/d/1Gapsi49dofC_4vQSFVeJGSlEIXg2wjfx/view</v>
      </c>
    </row>
    <row r="141" spans="1:16">
      <c r="A141" t="str">
        <f>INDEX([1]Calculation!$F:$F,ROW())</f>
        <v>New Hampshire</v>
      </c>
      <c r="B141" t="str">
        <f>INDEX([1]Calculation!$D:$D,ROW())</f>
        <v>University of New Hampshire</v>
      </c>
      <c r="C141" t="str">
        <f>IF(INDEX([1]Calculation!$G:$G,ROW())=0,"-",INDEX([1]Calculation!$G:$G,ROW()))</f>
        <v>B</v>
      </c>
      <c r="D141" t="str">
        <f>INDEX([1]Calculation!$J:$J,ROW())&amp;"  "&amp;INDEX([1]Calculation!$K:$K,ROW())</f>
        <v>384  lv</v>
      </c>
      <c r="E141" s="20">
        <f>INDEX([1]Calculation!$I:$I,ROW())</f>
        <v>43869</v>
      </c>
      <c r="F141" s="12">
        <f>ROUND(INDEX([1]Calculation!AL:AL,ROW()),1)</f>
        <v>1.6</v>
      </c>
      <c r="G141" s="8">
        <f>ROUND(INDEX([1]Calculation!L:L,ROW()),0)</f>
        <v>12</v>
      </c>
      <c r="H141" s="8">
        <f>ROUND(INDEX([1]Calculation!M:M,ROW()),0)</f>
        <v>1</v>
      </c>
      <c r="I141" s="8">
        <f>ROUND(INDEX([1]Calculation!N:N,ROW()),0)</f>
        <v>0</v>
      </c>
      <c r="J141" s="8">
        <f>ROUND(INDEX([1]Calculation!O:O,ROW()),0)</f>
        <v>21</v>
      </c>
      <c r="K141" s="8">
        <f>ROUND(INDEX([1]Calculation!P:P,ROW()),0)</f>
        <v>6</v>
      </c>
      <c r="L141" s="8">
        <f>ROUND(INDEX([1]Calculation!Q:Q,ROW()),0)</f>
        <v>28</v>
      </c>
      <c r="M141" s="8">
        <f>ROUND(INDEX([1]Calculation!R:R,ROW()),0)</f>
        <v>2</v>
      </c>
      <c r="N141" s="8">
        <f>ROUND(INDEX([1]Calculation!S:S,ROW()),0)</f>
        <v>9</v>
      </c>
      <c r="O141" s="8">
        <f>ROUND(INDEX([1]Calculation!T:T,ROW()),0)</f>
        <v>4</v>
      </c>
      <c r="P141" s="8" t="str">
        <f>INDEX([1]Calculation!CB:CB,ROW())</f>
        <v>https://scholars.unh.edu/cgi/viewcontent.cgi?article=1573&amp;context=survey_center_polls</v>
      </c>
    </row>
    <row r="142" spans="1:16">
      <c r="A142" t="str">
        <f>INDEX([1]Calculation!$F:$F,ROW())</f>
        <v>New Hampshire</v>
      </c>
      <c r="B142" t="str">
        <f>INDEX([1]Calculation!$D:$D,ROW())</f>
        <v>Suffolk University</v>
      </c>
      <c r="C142" t="str">
        <f>IF(INDEX([1]Calculation!$G:$G,ROW())=0,"-",INDEX([1]Calculation!$G:$G,ROW()))</f>
        <v>A-</v>
      </c>
      <c r="D142" t="str">
        <f>INDEX([1]Calculation!$J:$J,ROW())&amp;"  "&amp;INDEX([1]Calculation!$K:$K,ROW())</f>
        <v>500  lv</v>
      </c>
      <c r="E142" s="20">
        <f>INDEX([1]Calculation!$I:$I,ROW())</f>
        <v>43869</v>
      </c>
      <c r="F142" s="12">
        <f>ROUND(INDEX([1]Calculation!AL:AL,ROW()),1)</f>
        <v>2.7</v>
      </c>
      <c r="G142" s="8">
        <f>ROUND(INDEX([1]Calculation!L:L,ROW()),0)</f>
        <v>10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22</v>
      </c>
      <c r="K142" s="8">
        <f>ROUND(INDEX([1]Calculation!P:P,ROW()),0)</f>
        <v>9</v>
      </c>
      <c r="L142" s="8">
        <f>ROUND(INDEX([1]Calculation!Q:Q,ROW()),0)</f>
        <v>24</v>
      </c>
      <c r="M142" s="8">
        <f>ROUND(INDEX([1]Calculation!R:R,ROW()),0)</f>
        <v>2</v>
      </c>
      <c r="N142" s="8">
        <f>ROUND(INDEX([1]Calculation!S:S,ROW()),0)</f>
        <v>13</v>
      </c>
      <c r="O142" s="8">
        <f>ROUND(INDEX([1]Calculation!T:T,ROW()),0)</f>
        <v>3</v>
      </c>
      <c r="P142" s="8" t="str">
        <f>INDEX([1]Calculation!CB:CB,ROW())</f>
        <v>https://www.suffolk.edu/-/media/suffolk/documents/academics/research-at-suffolk/suprc/polls/new-hampshire/2020/2-8-20_final_nh_tracking_marginals.pdf</v>
      </c>
    </row>
    <row r="143" spans="1:16">
      <c r="A143" t="str">
        <f>INDEX([1]Calculation!$F:$F,ROW())</f>
        <v>New Hampshire</v>
      </c>
      <c r="B143" t="str">
        <f>INDEX([1]Calculation!$D:$D,ROW())</f>
        <v>Emerson College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500  lv</v>
      </c>
      <c r="E143" s="20">
        <f>INDEX([1]Calculation!$I:$I,ROW())</f>
        <v>43869</v>
      </c>
      <c r="F143" s="12">
        <f>ROUND(INDEX([1]Calculation!AL:AL,ROW()),1)</f>
        <v>1.4</v>
      </c>
      <c r="G143" s="8">
        <f>ROUND(INDEX([1]Calculation!L:L,ROW()),0)</f>
        <v>11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20</v>
      </c>
      <c r="K143" s="8">
        <f>ROUND(INDEX([1]Calculation!P:P,ROW()),0)</f>
        <v>13</v>
      </c>
      <c r="L143" s="8">
        <f>ROUND(INDEX([1]Calculation!Q:Q,ROW()),0)</f>
        <v>30</v>
      </c>
      <c r="M143" s="8">
        <f>ROUND(INDEX([1]Calculation!R:R,ROW()),0)</f>
        <v>2</v>
      </c>
      <c r="N143" s="8">
        <f>ROUND(INDEX([1]Calculation!S:S,ROW()),0)</f>
        <v>12</v>
      </c>
      <c r="O143" s="8">
        <f>ROUND(INDEX([1]Calculation!T:T,ROW()),0)</f>
        <v>4</v>
      </c>
      <c r="P143" s="8" t="str">
        <f>INDEX([1]Calculation!CB:CB,ROW())</f>
        <v>http://emersonpolling.com/2020/02/09/new-hampshire-2020-tracking-poll-night-7-debate-shifts-momentum-for-candidates-but-sanders-stays-in-strong-position/</v>
      </c>
    </row>
    <row r="144" spans="1:16">
      <c r="A144" t="str">
        <f>INDEX([1]Calculation!$F:$F,ROW())</f>
        <v>Arkansas</v>
      </c>
      <c r="B144" t="str">
        <f>INDEX([1]Calculation!$D:$D,ROW())</f>
        <v>Hendrix College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496  lv</v>
      </c>
      <c r="E144" s="20">
        <f>INDEX([1]Calculation!$I:$I,ROW())</f>
        <v>43868</v>
      </c>
      <c r="F144" s="12">
        <f>ROUND(INDEX([1]Calculation!AL:AL,ROW()),1)</f>
        <v>10</v>
      </c>
      <c r="G144" s="8">
        <f>ROUND(INDEX([1]Calculation!L:L,ROW()),0)</f>
        <v>19</v>
      </c>
      <c r="H144" s="8">
        <f>ROUND(INDEX([1]Calculation!M:M,ROW()),0)</f>
        <v>20</v>
      </c>
      <c r="I144" s="8">
        <f>ROUND(INDEX([1]Calculation!N:N,ROW()),0)</f>
        <v>0</v>
      </c>
      <c r="J144" s="8">
        <f>ROUND(INDEX([1]Calculation!O:O,ROW()),0)</f>
        <v>16</v>
      </c>
      <c r="K144" s="8">
        <f>ROUND(INDEX([1]Calculation!P:P,ROW()),0)</f>
        <v>5</v>
      </c>
      <c r="L144" s="8">
        <f>ROUND(INDEX([1]Calculation!Q:Q,ROW()),0)</f>
        <v>16</v>
      </c>
      <c r="M144" s="8">
        <f>ROUND(INDEX([1]Calculation!R:R,ROW()),0)</f>
        <v>0</v>
      </c>
      <c r="N144" s="8">
        <f>ROUND(INDEX([1]Calculation!S:S,ROW()),0)</f>
        <v>9</v>
      </c>
      <c r="O144" s="8">
        <f>ROUND(INDEX([1]Calculation!T:T,ROW()),0)</f>
        <v>2</v>
      </c>
      <c r="P144" s="8" t="str">
        <f>INDEX([1]Calculation!CB:CB,ROW())</f>
        <v>https://talkbusiness.net/2020/02/poll-bloomberg-holds-slim-lead-among-logjam-in-arkansas-democratic-presidential-primary/</v>
      </c>
    </row>
    <row r="145" spans="1:16">
      <c r="A145" t="str">
        <f>INDEX([1]Calculation!$F:$F,ROW())</f>
        <v>New Hampshire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440  lv</v>
      </c>
      <c r="E145" s="20">
        <f>INDEX([1]Calculation!$I:$I,ROW())</f>
        <v>43868</v>
      </c>
      <c r="F145" s="12">
        <f>ROUND(INDEX([1]Calculation!AL:AL,ROW()),1)</f>
        <v>17.100000000000001</v>
      </c>
      <c r="G145" s="8">
        <f>ROUND(INDEX([1]Calculation!L:L,ROW()),0)</f>
        <v>14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8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15</v>
      </c>
      <c r="O145" s="8">
        <f>ROUND(INDEX([1]Calculation!T:T,ROW()),0)</f>
        <v>3</v>
      </c>
      <c r="P145" s="8" t="str">
        <f>INDEX([1]Calculation!CB:CB,ROW())</f>
        <v>https://www.uml.edu/docs/2020-NH-Primary-2-Topline_tcm18-322047.pdf</v>
      </c>
    </row>
    <row r="146" spans="1:16">
      <c r="A146" t="str">
        <f>INDEX([1]Calculation!$F:$F,ROW())</f>
        <v>New Hampshire</v>
      </c>
      <c r="B146" t="str">
        <f>INDEX([1]Calculation!$D:$D,ROW())</f>
        <v>University of New Hampshire</v>
      </c>
      <c r="C146" t="str">
        <f>IF(INDEX([1]Calculation!$G:$G,ROW())=0,"-",INDEX([1]Calculation!$G:$G,ROW()))</f>
        <v>B</v>
      </c>
      <c r="D146" t="str">
        <f>INDEX([1]Calculation!$J:$J,ROW())&amp;"  "&amp;INDEX([1]Calculation!$K:$K,ROW())</f>
        <v>365  lv</v>
      </c>
      <c r="E146" s="20">
        <f>INDEX([1]Calculation!$I:$I,ROW())</f>
        <v>43868</v>
      </c>
      <c r="F146" s="12">
        <f>ROUND(INDEX([1]Calculation!AL:AL,ROW()),1)</f>
        <v>0.5</v>
      </c>
      <c r="G146" s="8">
        <f>ROUND(INDEX([1]Calculation!L:L,ROW()),0)</f>
        <v>11</v>
      </c>
      <c r="H146" s="8">
        <f>ROUND(INDEX([1]Calculation!M:M,ROW()),0)</f>
        <v>2</v>
      </c>
      <c r="I146" s="8">
        <f>ROUND(INDEX([1]Calculation!N:N,ROW()),0)</f>
        <v>0</v>
      </c>
      <c r="J146" s="8">
        <f>ROUND(INDEX([1]Calculation!O:O,ROW()),0)</f>
        <v>21</v>
      </c>
      <c r="K146" s="8">
        <f>ROUND(INDEX([1]Calculation!P:P,ROW()),0)</f>
        <v>5</v>
      </c>
      <c r="L146" s="8">
        <f>ROUND(INDEX([1]Calculation!Q:Q,ROW()),0)</f>
        <v>28</v>
      </c>
      <c r="M146" s="8">
        <f>ROUND(INDEX([1]Calculation!R:R,ROW()),0)</f>
        <v>3</v>
      </c>
      <c r="N146" s="8">
        <f>ROUND(INDEX([1]Calculation!S:S,ROW()),0)</f>
        <v>9</v>
      </c>
      <c r="O146" s="8">
        <f>ROUND(INDEX([1]Calculation!T:T,ROW()),0)</f>
        <v>3</v>
      </c>
      <c r="P146" s="8" t="str">
        <f>INDEX([1]Calculation!CB:CB,ROW())</f>
        <v>https://scholars.unh.edu/cgi/viewcontent.cgi?article=1572&amp;context=survey_center_polls</v>
      </c>
    </row>
    <row r="147" spans="1:16">
      <c r="A147" t="str">
        <f>INDEX([1]Calculation!$F:$F,ROW())</f>
        <v>New Hampshire</v>
      </c>
      <c r="B147" t="str">
        <f>INDEX([1]Calculation!$D:$D,ROW())</f>
        <v>Suffolk University</v>
      </c>
      <c r="C147" t="str">
        <f>IF(INDEX([1]Calculation!$G:$G,ROW())=0,"-",INDEX([1]Calculation!$G:$G,ROW()))</f>
        <v>A-</v>
      </c>
      <c r="D147" t="str">
        <f>INDEX([1]Calculation!$J:$J,ROW())&amp;"  "&amp;INDEX([1]Calculation!$K:$K,ROW())</f>
        <v>500  lv</v>
      </c>
      <c r="E147" s="20">
        <f>INDEX([1]Calculation!$I:$I,ROW())</f>
        <v>43868</v>
      </c>
      <c r="F147" s="12">
        <f>ROUND(INDEX([1]Calculation!AL:AL,ROW()),1)</f>
        <v>0.8</v>
      </c>
      <c r="G147" s="8">
        <f>ROUND(INDEX([1]Calculation!L:L,ROW()),0)</f>
        <v>11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25</v>
      </c>
      <c r="K147" s="8">
        <f>ROUND(INDEX([1]Calculation!P:P,ROW()),0)</f>
        <v>6</v>
      </c>
      <c r="L147" s="8">
        <f>ROUND(INDEX([1]Calculation!Q:Q,ROW()),0)</f>
        <v>24</v>
      </c>
      <c r="M147" s="8">
        <f>ROUND(INDEX([1]Calculation!R:R,ROW()),0)</f>
        <v>2</v>
      </c>
      <c r="N147" s="8">
        <f>ROUND(INDEX([1]Calculation!S:S,ROW()),0)</f>
        <v>14</v>
      </c>
      <c r="O147" s="8">
        <f>ROUND(INDEX([1]Calculation!T:T,ROW()),0)</f>
        <v>3</v>
      </c>
      <c r="P147" s="8" t="str">
        <f>INDEX([1]Calculation!CB:CB,ROW())</f>
        <v>https://www.suffolk.edu/-/media/suffolk/documents/academics/research-at-suffolk/suprc/polls/new-hampshire/2020/2-7-20_final_nh_tracking_marginals.pdf</v>
      </c>
    </row>
    <row r="148" spans="1:16">
      <c r="A148" t="str">
        <f>INDEX([1]Calculation!$F:$F,ROW())</f>
        <v>New Hampshire</v>
      </c>
      <c r="B148" t="str">
        <f>INDEX([1]Calculation!$D:$D,ROW())</f>
        <v>Emerson College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500  lv</v>
      </c>
      <c r="E148" s="20">
        <f>INDEX([1]Calculation!$I:$I,ROW())</f>
        <v>43868</v>
      </c>
      <c r="F148" s="12">
        <f>ROUND(INDEX([1]Calculation!AL:AL,ROW()),1)</f>
        <v>0.4</v>
      </c>
      <c r="G148" s="8">
        <f>ROUND(INDEX([1]Calculation!L:L,ROW()),0)</f>
        <v>11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24</v>
      </c>
      <c r="K148" s="8">
        <f>ROUND(INDEX([1]Calculation!P:P,ROW()),0)</f>
        <v>9</v>
      </c>
      <c r="L148" s="8">
        <f>ROUND(INDEX([1]Calculation!Q:Q,ROW()),0)</f>
        <v>31</v>
      </c>
      <c r="M148" s="8">
        <f>ROUND(INDEX([1]Calculation!R:R,ROW()),0)</f>
        <v>2</v>
      </c>
      <c r="N148" s="8">
        <f>ROUND(INDEX([1]Calculation!S:S,ROW()),0)</f>
        <v>11</v>
      </c>
      <c r="O148" s="8">
        <f>ROUND(INDEX([1]Calculation!T:T,ROW()),0)</f>
        <v>3</v>
      </c>
      <c r="P148" s="8" t="str">
        <f>INDEX([1]Calculation!CB:CB,ROW())</f>
        <v>http://emersonpolling.com/2020/02/08/new-hampshire-2020-tracking-poll-night-6-sanders-continues-to-lead-as-buttigieg-inches-closer/</v>
      </c>
    </row>
    <row r="149" spans="1:16">
      <c r="A149" t="str">
        <f>INDEX([1]Calculation!$F:$F,ROW())</f>
        <v>North Carolina</v>
      </c>
      <c r="B149" t="str">
        <f>INDEX([1]Calculation!$D:$D,ROW())</f>
        <v>High Point University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399  rv</v>
      </c>
      <c r="E149" s="20">
        <f>INDEX([1]Calculation!$I:$I,ROW())</f>
        <v>43867</v>
      </c>
      <c r="F149" s="12">
        <f>ROUND(INDEX([1]Calculation!AL:AL,ROW()),1)</f>
        <v>0</v>
      </c>
      <c r="G149" s="8">
        <f>ROUND(INDEX([1]Calculation!L:L,ROW()),0)</f>
        <v>19</v>
      </c>
      <c r="H149" s="8">
        <f>ROUND(INDEX([1]Calculation!M:M,ROW()),0)</f>
        <v>13</v>
      </c>
      <c r="I149" s="8">
        <f>ROUND(INDEX([1]Calculation!N:N,ROW()),0)</f>
        <v>1</v>
      </c>
      <c r="J149" s="8">
        <f>ROUND(INDEX([1]Calculation!O:O,ROW()),0)</f>
        <v>6</v>
      </c>
      <c r="K149" s="8">
        <f>ROUND(INDEX([1]Calculation!P:P,ROW()),0)</f>
        <v>3</v>
      </c>
      <c r="L149" s="8">
        <f>ROUND(INDEX([1]Calculation!Q:Q,ROW()),0)</f>
        <v>25</v>
      </c>
      <c r="M149" s="8">
        <f>ROUND(INDEX([1]Calculation!R:R,ROW()),0)</f>
        <v>3</v>
      </c>
      <c r="N149" s="8">
        <f>ROUND(INDEX([1]Calculation!S:S,ROW()),0)</f>
        <v>12</v>
      </c>
      <c r="O149" s="8">
        <f>ROUND(INDEX([1]Calculation!T:T,ROW()),0)</f>
        <v>4</v>
      </c>
      <c r="P149" s="8" t="str">
        <f>INDEX([1]Calculation!CB:CB,ROW())</f>
        <v>http://www.highpoint.edu/src/files/2020/02/69memoA.pdf</v>
      </c>
    </row>
    <row r="150" spans="1:16">
      <c r="A150" t="str">
        <f>INDEX([1]Calculation!$F:$F,ROW())</f>
        <v>North Carolina</v>
      </c>
      <c r="B150" t="str">
        <f>INDEX([1]Calculation!$D:$D,ROW())</f>
        <v>High Point University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225  lv</v>
      </c>
      <c r="E150" s="20">
        <f>INDEX([1]Calculation!$I:$I,ROW())</f>
        <v>43867</v>
      </c>
      <c r="F150" s="12">
        <f>ROUND(INDEX([1]Calculation!AL:AL,ROW()),1)</f>
        <v>12.7</v>
      </c>
      <c r="G150" s="8">
        <f>ROUND(INDEX([1]Calculation!L:L,ROW()),0)</f>
        <v>24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20</v>
      </c>
      <c r="M150" s="8">
        <f>ROUND(INDEX([1]Calculation!R:R,ROW()),0)</f>
        <v>4</v>
      </c>
      <c r="N150" s="8">
        <f>ROUND(INDEX([1]Calculation!S:S,ROW()),0)</f>
        <v>11</v>
      </c>
      <c r="O150" s="8">
        <f>ROUND(INDEX([1]Calculation!T:T,ROW()),0)</f>
        <v>3</v>
      </c>
      <c r="P150" s="8" t="str">
        <f>INDEX([1]Calculation!CB:CB,ROW())</f>
        <v>http://www.highpoint.edu/src/files/2020/02/69memoA.pdf</v>
      </c>
    </row>
    <row r="151" spans="1:16">
      <c r="A151" t="str">
        <f>INDEX([1]Calculation!$F:$F,ROW())</f>
        <v>New Hampshire</v>
      </c>
      <c r="B151" t="str">
        <f>INDEX([1]Calculation!$D:$D,ROW())</f>
        <v>Marist College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1058  rv</v>
      </c>
      <c r="E151" s="20">
        <f>INDEX([1]Calculation!$I:$I,ROW())</f>
        <v>43867</v>
      </c>
      <c r="F151" s="12">
        <f>ROUND(INDEX([1]Calculation!AL:AL,ROW()),1)</f>
        <v>0</v>
      </c>
      <c r="G151" s="8">
        <f>ROUND(INDEX([1]Calculation!L:L,ROW()),0)</f>
        <v>13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21</v>
      </c>
      <c r="K151" s="8">
        <f>ROUND(INDEX([1]Calculation!P:P,ROW()),0)</f>
        <v>8</v>
      </c>
      <c r="L151" s="8">
        <f>ROUND(INDEX([1]Calculation!Q:Q,ROW()),0)</f>
        <v>25</v>
      </c>
      <c r="M151" s="8">
        <f>ROUND(INDEX([1]Calculation!R:R,ROW()),0)</f>
        <v>5</v>
      </c>
      <c r="N151" s="8">
        <f>ROUND(INDEX([1]Calculation!S:S,ROW()),0)</f>
        <v>14</v>
      </c>
      <c r="O151" s="8">
        <f>ROUND(INDEX([1]Calculation!T:T,ROW()),0)</f>
        <v>4</v>
      </c>
      <c r="P151" s="8" t="str">
        <f>INDEX([1]Calculation!CB:CB,ROW())</f>
        <v>http://maristpoll.marist.edu/wp-content/uploads/2020/02/NBC-News_Marist-Poll_NH-NOS-and-Tables_2002070938.pdf</v>
      </c>
    </row>
    <row r="152" spans="1:16">
      <c r="A152" t="str">
        <f>INDEX([1]Calculation!$F:$F,ROW())</f>
        <v>New Hampshire</v>
      </c>
      <c r="B152" t="str">
        <f>INDEX([1]Calculation!$D:$D,ROW())</f>
        <v>Marist College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709  lv</v>
      </c>
      <c r="E152" s="20">
        <f>INDEX([1]Calculation!$I:$I,ROW())</f>
        <v>43867</v>
      </c>
      <c r="F152" s="12">
        <f>ROUND(INDEX([1]Calculation!AL:AL,ROW()),1)</f>
        <v>37.200000000000003</v>
      </c>
      <c r="G152" s="8">
        <f>ROUND(INDEX([1]Calculation!L:L,ROW()),0)</f>
        <v>13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21</v>
      </c>
      <c r="K152" s="8">
        <f>ROUND(INDEX([1]Calculation!P:P,ROW()),0)</f>
        <v>8</v>
      </c>
      <c r="L152" s="8">
        <f>ROUND(INDEX([1]Calculation!Q:Q,ROW()),0)</f>
        <v>25</v>
      </c>
      <c r="M152" s="8">
        <f>ROUND(INDEX([1]Calculation!R:R,ROW()),0)</f>
        <v>4</v>
      </c>
      <c r="N152" s="8">
        <f>ROUND(INDEX([1]Calculation!S:S,ROW()),0)</f>
        <v>14</v>
      </c>
      <c r="O152" s="8">
        <f>ROUND(INDEX([1]Calculation!T:T,ROW()),0)</f>
        <v>4</v>
      </c>
      <c r="P152" s="8" t="str">
        <f>INDEX([1]Calculation!CB:CB,ROW())</f>
        <v>http://maristpoll.marist.edu/wp-content/uploads/2020/02/NBC-News_Marist-Poll_NH-NOS-and-Tables_2002070938.pdf</v>
      </c>
    </row>
    <row r="153" spans="1:16">
      <c r="A153" t="str">
        <f>INDEX([1]Calculation!$F:$F,ROW())</f>
        <v>New Hampshire</v>
      </c>
      <c r="B153" t="str">
        <f>INDEX([1]Calculation!$D:$D,ROW())</f>
        <v>Suffolk University</v>
      </c>
      <c r="C153" t="str">
        <f>IF(INDEX([1]Calculation!$G:$G,ROW())=0,"-",INDEX([1]Calculation!$G:$G,ROW()))</f>
        <v>A-</v>
      </c>
      <c r="D153" t="str">
        <f>INDEX([1]Calculation!$J:$J,ROW())&amp;"  "&amp;INDEX([1]Calculation!$K:$K,ROW())</f>
        <v>500  lv</v>
      </c>
      <c r="E153" s="20">
        <f>INDEX([1]Calculation!$I:$I,ROW())</f>
        <v>43867</v>
      </c>
      <c r="F153" s="12">
        <f>ROUND(INDEX([1]Calculation!AL:AL,ROW()),1)</f>
        <v>0.3</v>
      </c>
      <c r="G153" s="8">
        <f>ROUND(INDEX([1]Calculation!L:L,ROW()),0)</f>
        <v>11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23</v>
      </c>
      <c r="K153" s="8">
        <f>ROUND(INDEX([1]Calculation!P:P,ROW()),0)</f>
        <v>6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13</v>
      </c>
      <c r="O153" s="8">
        <f>ROUND(INDEX([1]Calculation!T:T,ROW()),0)</f>
        <v>3</v>
      </c>
      <c r="P153" s="8" t="str">
        <f>INDEX([1]Calculation!CB:CB,ROW())</f>
        <v>https://www.suffolk.edu/-/media/suffolk/documents/academics/research-at-suffolk/suprc/polls/new-hampshire/2020/2-6-20_final_nh_tracking_marginals.pdf</v>
      </c>
    </row>
    <row r="154" spans="1:16">
      <c r="A154" t="str">
        <f>INDEX([1]Calculation!$F:$F,ROW())</f>
        <v>New Hampshire</v>
      </c>
      <c r="B154" t="str">
        <f>INDEX([1]Calculation!$D:$D,ROW())</f>
        <v>Emerson College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500  lv</v>
      </c>
      <c r="E154" s="20">
        <f>INDEX([1]Calculation!$I:$I,ROW())</f>
        <v>43867</v>
      </c>
      <c r="F154" s="12">
        <f>ROUND(INDEX([1]Calculation!AL:AL,ROW()),1)</f>
        <v>0.2</v>
      </c>
      <c r="G154" s="8">
        <f>ROUND(INDEX([1]Calculation!L:L,ROW()),0)</f>
        <v>11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23</v>
      </c>
      <c r="K154" s="8">
        <f>ROUND(INDEX([1]Calculation!P:P,ROW()),0)</f>
        <v>9</v>
      </c>
      <c r="L154" s="8">
        <f>ROUND(INDEX([1]Calculation!Q:Q,ROW()),0)</f>
        <v>32</v>
      </c>
      <c r="M154" s="8">
        <f>ROUND(INDEX([1]Calculation!R:R,ROW()),0)</f>
        <v>2</v>
      </c>
      <c r="N154" s="8">
        <f>ROUND(INDEX([1]Calculation!S:S,ROW()),0)</f>
        <v>13</v>
      </c>
      <c r="O154" s="8">
        <f>ROUND(INDEX([1]Calculation!T:T,ROW()),0)</f>
        <v>2</v>
      </c>
      <c r="P154" s="8" t="str">
        <f>INDEX([1]Calculation!CB:CB,ROW())</f>
        <v>http://emersonpolling.com/2020/02/07/new-hampshire-2020-tracking-poll-night-5-sanders-holds-lead-in-new-hampshire-buttigieg-continues-to-gain/</v>
      </c>
    </row>
    <row r="155" spans="1:16">
      <c r="A155" t="str">
        <f>INDEX([1]Calculation!$F:$F,ROW())</f>
        <v>New Hampshire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503  lv</v>
      </c>
      <c r="E155" s="20">
        <f>INDEX([1]Calculation!$I:$I,ROW())</f>
        <v>43866</v>
      </c>
      <c r="F155" s="12">
        <f>ROUND(INDEX([1]Calculation!AL:AL,ROW()),1)</f>
        <v>0</v>
      </c>
      <c r="G155" s="8">
        <f>ROUND(INDEX([1]Calculation!L:L,ROW()),0)</f>
        <v>19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28</v>
      </c>
      <c r="K155" s="8">
        <f>ROUND(INDEX([1]Calculation!P:P,ROW()),0)</f>
        <v>0</v>
      </c>
      <c r="L155" s="8">
        <f>ROUND(INDEX([1]Calculation!Q:Q,ROW()),0)</f>
        <v>28</v>
      </c>
      <c r="M155" s="8">
        <f>ROUND(INDEX([1]Calculation!R:R,ROW()),0)</f>
        <v>0</v>
      </c>
      <c r="N155" s="8">
        <f>ROUND(INDEX([1]Calculation!S:S,ROW()),0)</f>
        <v>16</v>
      </c>
      <c r="O155" s="8">
        <f>ROUND(INDEX([1]Calculation!T:T,ROW()),0)</f>
        <v>0</v>
      </c>
      <c r="P155" s="8" t="str">
        <f>INDEX([1]Calculation!CB:CB,ROW())</f>
        <v>https://www.monmouth.edu/polling-institute/documents/monmouthpoll_nh_020620.pdf/</v>
      </c>
    </row>
    <row r="156" spans="1:16">
      <c r="A156" t="str">
        <f>INDEX([1]Calculation!$F:$F,ROW())</f>
        <v>New Hampshire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503  lv</v>
      </c>
      <c r="E156" s="20">
        <f>INDEX([1]Calculation!$I:$I,ROW())</f>
        <v>43866</v>
      </c>
      <c r="F156" s="12">
        <f>ROUND(INDEX([1]Calculation!AL:AL,ROW()),1)</f>
        <v>0</v>
      </c>
      <c r="G156" s="8">
        <f>ROUND(INDEX([1]Calculation!L:L,ROW()),0)</f>
        <v>17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22</v>
      </c>
      <c r="K156" s="8">
        <f>ROUND(INDEX([1]Calculation!P:P,ROW()),0)</f>
        <v>13</v>
      </c>
      <c r="L156" s="8">
        <f>ROUND(INDEX([1]Calculation!Q:Q,ROW()),0)</f>
        <v>27</v>
      </c>
      <c r="M156" s="8">
        <f>ROUND(INDEX([1]Calculation!R:R,ROW()),0)</f>
        <v>0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https://www.monmouth.edu/polling-institute/documents/monmouthpoll_nh_020620.pdf/</v>
      </c>
    </row>
    <row r="157" spans="1:16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503  lv</v>
      </c>
      <c r="E157" s="20">
        <f>INDEX([1]Calculation!$I:$I,ROW())</f>
        <v>43866</v>
      </c>
      <c r="F157" s="12">
        <f>ROUND(INDEX([1]Calculation!AL:AL,ROW()),1)</f>
        <v>29.6</v>
      </c>
      <c r="G157" s="8">
        <f>ROUND(INDEX([1]Calculation!L:L,ROW()),0)</f>
        <v>17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9</v>
      </c>
      <c r="L157" s="8">
        <f>ROUND(INDEX([1]Calculation!Q:Q,ROW()),0)</f>
        <v>24</v>
      </c>
      <c r="M157" s="8">
        <f>ROUND(INDEX([1]Calculation!R:R,ROW()),0)</f>
        <v>3</v>
      </c>
      <c r="N157" s="8">
        <f>ROUND(INDEX([1]Calculation!S:S,ROW()),0)</f>
        <v>13</v>
      </c>
      <c r="O157" s="8">
        <f>ROUND(INDEX([1]Calculation!T:T,ROW()),0)</f>
        <v>4</v>
      </c>
      <c r="P157" s="8" t="str">
        <f>INDEX([1]Calculation!CB:CB,ROW())</f>
        <v>https://www.monmouth.edu/polling-institute/documents/monmouthpoll_nh_020620.pdf/</v>
      </c>
    </row>
    <row r="158" spans="1:16">
      <c r="A158" t="str">
        <f>INDEX([1]Calculation!$F:$F,ROW())</f>
        <v>North Carolina</v>
      </c>
      <c r="B158" t="str">
        <f>INDEX([1]Calculation!$D:$D,ROW())</f>
        <v>Public Policy Polling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604  lv</v>
      </c>
      <c r="E158" s="20">
        <f>INDEX([1]Calculation!$I:$I,ROW())</f>
        <v>43866</v>
      </c>
      <c r="F158" s="12">
        <f>ROUND(INDEX([1]Calculation!AL:AL,ROW()),1)</f>
        <v>1.9</v>
      </c>
      <c r="G158" s="8">
        <f>ROUND(INDEX([1]Calculation!L:L,ROW()),0)</f>
        <v>25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9</v>
      </c>
      <c r="K158" s="8">
        <f>ROUND(INDEX([1]Calculation!P:P,ROW()),0)</f>
        <v>5</v>
      </c>
      <c r="L158" s="8">
        <f>ROUND(INDEX([1]Calculation!Q:Q,ROW()),0)</f>
        <v>16</v>
      </c>
      <c r="M158" s="8">
        <f>ROUND(INDEX([1]Calculation!R:R,ROW()),0)</f>
        <v>2</v>
      </c>
      <c r="N158" s="8">
        <f>ROUND(INDEX([1]Calculation!S:S,ROW()),0)</f>
        <v>12</v>
      </c>
      <c r="O158" s="8">
        <f>ROUND(INDEX([1]Calculation!T:T,ROW()),0)</f>
        <v>5</v>
      </c>
      <c r="P158" s="8" t="str">
        <f>INDEX([1]Calculation!CB:CB,ROW())</f>
        <v>https://www.publicpolicypolling.com/wp-content/uploads/2020/02/NCDemPollFebruary2020.pdf</v>
      </c>
    </row>
    <row r="159" spans="1:16">
      <c r="A159" t="str">
        <f>INDEX([1]Calculation!$F:$F,ROW())</f>
        <v>New Hampshire</v>
      </c>
      <c r="B159" t="str">
        <f>INDEX([1]Calculation!$D:$D,ROW())</f>
        <v>Suffolk University</v>
      </c>
      <c r="C159" t="str">
        <f>IF(INDEX([1]Calculation!$G:$G,ROW())=0,"-",INDEX([1]Calculation!$G:$G,ROW()))</f>
        <v>A-</v>
      </c>
      <c r="D159" t="str">
        <f>INDEX([1]Calculation!$J:$J,ROW())&amp;"  "&amp;INDEX([1]Calculation!$K:$K,ROW())</f>
        <v>500  lv</v>
      </c>
      <c r="E159" s="20">
        <f>INDEX([1]Calculation!$I:$I,ROW())</f>
        <v>43866</v>
      </c>
      <c r="F159" s="12">
        <f>ROUND(INDEX([1]Calculation!AL:AL,ROW()),1)</f>
        <v>0.2</v>
      </c>
      <c r="G159" s="8">
        <f>ROUND(INDEX([1]Calculation!L:L,ROW()),0)</f>
        <v>12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19</v>
      </c>
      <c r="K159" s="8">
        <f>ROUND(INDEX([1]Calculation!P:P,ROW()),0)</f>
        <v>6</v>
      </c>
      <c r="L159" s="8">
        <f>ROUND(INDEX([1]Calculation!Q:Q,ROW()),0)</f>
        <v>25</v>
      </c>
      <c r="M159" s="8">
        <f>ROUND(INDEX([1]Calculation!R:R,ROW()),0)</f>
        <v>4</v>
      </c>
      <c r="N159" s="8">
        <f>ROUND(INDEX([1]Calculation!S:S,ROW()),0)</f>
        <v>11</v>
      </c>
      <c r="O159" s="8">
        <f>ROUND(INDEX([1]Calculation!T:T,ROW()),0)</f>
        <v>2</v>
      </c>
      <c r="P159" s="8" t="str">
        <f>INDEX([1]Calculation!CB:CB,ROW())</f>
        <v>https://www.suffolk.edu/-/media/suffolk/documents/academics/research-at-suffolk/suprc/polls/new-hampshire/2020/2-5-20_final_nh_tracking_marginals.pdf</v>
      </c>
    </row>
    <row r="160" spans="1:16">
      <c r="A160" t="str">
        <f>INDEX([1]Calculation!$F:$F,ROW())</f>
        <v>New Hampshire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500  lv</v>
      </c>
      <c r="E160" s="20">
        <f>INDEX([1]Calculation!$I:$I,ROW())</f>
        <v>43866</v>
      </c>
      <c r="F160" s="12">
        <f>ROUND(INDEX([1]Calculation!AL:AL,ROW()),1)</f>
        <v>0.1</v>
      </c>
      <c r="G160" s="8">
        <f>ROUND(INDEX([1]Calculation!L:L,ROW()),0)</f>
        <v>12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21</v>
      </c>
      <c r="K160" s="8">
        <f>ROUND(INDEX([1]Calculation!P:P,ROW()),0)</f>
        <v>11</v>
      </c>
      <c r="L160" s="8">
        <f>ROUND(INDEX([1]Calculation!Q:Q,ROW()),0)</f>
        <v>31</v>
      </c>
      <c r="M160" s="8">
        <f>ROUND(INDEX([1]Calculation!R:R,ROW()),0)</f>
        <v>1</v>
      </c>
      <c r="N160" s="8">
        <f>ROUND(INDEX([1]Calculation!S:S,ROW()),0)</f>
        <v>12</v>
      </c>
      <c r="O160" s="8">
        <f>ROUND(INDEX([1]Calculation!T:T,ROW()),0)</f>
        <v>4</v>
      </c>
      <c r="P160" s="8" t="str">
        <f>INDEX([1]Calculation!CB:CB,ROW())</f>
        <v>http://emersonpolling.com/2020/02/06/new-hampshire-2020-tracking-poll-night-4-buttigieg-continues-to-gain-on-sanders/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616  lv</v>
      </c>
      <c r="E161" s="20">
        <f>INDEX([1]Calculation!$I:$I,ROW())</f>
        <v>43865</v>
      </c>
      <c r="F161" s="12">
        <f>ROUND(INDEX([1]Calculation!AL:AL,ROW()),1)</f>
        <v>0</v>
      </c>
      <c r="G161" s="8">
        <f>ROUND(INDEX([1]Calculation!L:L,ROW()),0)</f>
        <v>24</v>
      </c>
      <c r="H161" s="8">
        <f>ROUND(INDEX([1]Calculation!M:M,ROW()),0)</f>
        <v>9</v>
      </c>
      <c r="I161" s="8">
        <f>ROUND(INDEX([1]Calculation!N:N,ROW()),0)</f>
        <v>0</v>
      </c>
      <c r="J161" s="8">
        <f>ROUND(INDEX([1]Calculation!O:O,ROW()),0)</f>
        <v>9</v>
      </c>
      <c r="K161" s="8">
        <f>ROUND(INDEX([1]Calculation!P:P,ROW()),0)</f>
        <v>6</v>
      </c>
      <c r="L161" s="8">
        <f>ROUND(INDEX([1]Calculation!Q:Q,ROW()),0)</f>
        <v>19</v>
      </c>
      <c r="M161" s="8">
        <f>ROUND(INDEX([1]Calculation!R:R,ROW()),0)</f>
        <v>2</v>
      </c>
      <c r="N161" s="8">
        <f>ROUND(INDEX([1]Calculation!S:S,ROW()),0)</f>
        <v>18</v>
      </c>
      <c r="O161" s="8">
        <f>ROUND(INDEX([1]Calculation!T:T,ROW()),0)</f>
        <v>3</v>
      </c>
      <c r="P161" s="8" t="str">
        <f>INDEX([1]Calculation!CB:CB,ROW())</f>
        <v>https://d25d2506sfb94s.cloudfront.net/cumulus_uploads/document/73jqd6u5mv/econTabReport.pdf</v>
      </c>
    </row>
    <row r="162" spans="1:16">
      <c r="A162" t="str">
        <f>INDEX([1]Calculation!$F:$F,ROW())</f>
        <v>New Hampshire</v>
      </c>
      <c r="B162" t="str">
        <f>INDEX([1]Calculation!$D:$D,ROW())</f>
        <v>Suffolk University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500  lv</v>
      </c>
      <c r="E162" s="20">
        <f>INDEX([1]Calculation!$I:$I,ROW())</f>
        <v>43865</v>
      </c>
      <c r="F162" s="12">
        <f>ROUND(INDEX([1]Calculation!AL:AL,ROW()),1)</f>
        <v>0.1</v>
      </c>
      <c r="G162" s="8">
        <f>ROUND(INDEX([1]Calculation!L:L,ROW()),0)</f>
        <v>15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15</v>
      </c>
      <c r="K162" s="8">
        <f>ROUND(INDEX([1]Calculation!P:P,ROW()),0)</f>
        <v>6</v>
      </c>
      <c r="L162" s="8">
        <f>ROUND(INDEX([1]Calculation!Q:Q,ROW()),0)</f>
        <v>24</v>
      </c>
      <c r="M162" s="8">
        <f>ROUND(INDEX([1]Calculation!R:R,ROW()),0)</f>
        <v>5</v>
      </c>
      <c r="N162" s="8">
        <f>ROUND(INDEX([1]Calculation!S:S,ROW()),0)</f>
        <v>10</v>
      </c>
      <c r="O162" s="8">
        <f>ROUND(INDEX([1]Calculation!T:T,ROW()),0)</f>
        <v>3</v>
      </c>
      <c r="P162" s="8" t="str">
        <f>INDEX([1]Calculation!CB:CB,ROW())</f>
        <v>https://www.suffolk.edu/-/media/suffolk/documents/academics/research-at-suffolk/suprc/polls/new-hampshire/2020/final-nh-tracking-marginals-2-4-20.pdf</v>
      </c>
    </row>
    <row r="163" spans="1:16">
      <c r="A163" t="str">
        <f>INDEX([1]Calculation!$F:$F,ROW())</f>
        <v>New Hampshire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500  lv</v>
      </c>
      <c r="E163" s="20">
        <f>INDEX([1]Calculation!$I:$I,ROW())</f>
        <v>43865</v>
      </c>
      <c r="F163" s="12">
        <f>ROUND(INDEX([1]Calculation!AL:AL,ROW()),1)</f>
        <v>0</v>
      </c>
      <c r="G163" s="8">
        <f>ROUND(INDEX([1]Calculation!L:L,ROW()),0)</f>
        <v>13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17</v>
      </c>
      <c r="K163" s="8">
        <f>ROUND(INDEX([1]Calculation!P:P,ROW()),0)</f>
        <v>11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11</v>
      </c>
      <c r="O163" s="8">
        <f>ROUND(INDEX([1]Calculation!T:T,ROW()),0)</f>
        <v>6</v>
      </c>
      <c r="P163" s="8" t="str">
        <f>INDEX([1]Calculation!CB:CB,ROW())</f>
        <v>http://emersonpolling.com/2020/02/05/new-hampshire-2020-tracking-poll-night-3-buttigieg-gets-an-iowa-bounce-sanders-maintains-strong-lead/</v>
      </c>
    </row>
    <row r="164" spans="1:16">
      <c r="A164" t="str">
        <f>INDEX([1]Calculation!$F:$F,ROW())</f>
        <v>South Carolina</v>
      </c>
      <c r="B164" t="str">
        <f>INDEX([1]Calculation!$D:$D,ROW())</f>
        <v>Zogby Interactive/JZ Analytics</v>
      </c>
      <c r="C164" t="str">
        <f>IF(INDEX([1]Calculation!$G:$G,ROW())=0,"-",INDEX([1]Calculation!$G:$G,ROW()))</f>
        <v>C</v>
      </c>
      <c r="D164" t="str">
        <f>INDEX([1]Calculation!$J:$J,ROW())&amp;"  "&amp;INDEX([1]Calculation!$K:$K,ROW())</f>
        <v>277  lv</v>
      </c>
      <c r="E164" s="20">
        <f>INDEX([1]Calculation!$I:$I,ROW())</f>
        <v>43864</v>
      </c>
      <c r="F164" s="12">
        <f>ROUND(INDEX([1]Calculation!AL:AL,ROW()),1)</f>
        <v>5.6</v>
      </c>
      <c r="G164" s="8">
        <f>ROUND(INDEX([1]Calculation!L:L,ROW()),0)</f>
        <v>28</v>
      </c>
      <c r="H164" s="8">
        <f>ROUND(INDEX([1]Calculation!M:M,ROW()),0)</f>
        <v>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2</v>
      </c>
      <c r="L164" s="8">
        <f>ROUND(INDEX([1]Calculation!Q:Q,ROW()),0)</f>
        <v>20</v>
      </c>
      <c r="M164" s="8">
        <f>ROUND(INDEX([1]Calculation!R:R,ROW()),0)</f>
        <v>15</v>
      </c>
      <c r="N164" s="8">
        <f>ROUND(INDEX([1]Calculation!S:S,ROW()),0)</f>
        <v>11</v>
      </c>
      <c r="O164" s="8">
        <f>ROUND(INDEX([1]Calculation!T:T,ROW()),0)</f>
        <v>1</v>
      </c>
      <c r="P164" s="8" t="str">
        <f>INDEX([1]Calculation!CB:CB,ROW())</f>
        <v>https://zogbyanalytics.com/news/913-the-zogby-poll-february-2020-presidential-election-report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2500  lv</v>
      </c>
      <c r="E165" s="20">
        <f>INDEX([1]Calculation!$I:$I,ROW())</f>
        <v>43864</v>
      </c>
      <c r="F165" s="12">
        <f>ROUND(INDEX([1]Calculation!AL:AL,ROW()),1)</f>
        <v>0.2</v>
      </c>
      <c r="G165" s="8">
        <f>ROUND(INDEX([1]Calculation!L:L,ROW()),0)</f>
        <v>29</v>
      </c>
      <c r="H165" s="8">
        <f>ROUND(INDEX([1]Calculation!M:M,ROW()),0)</f>
        <v>16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3</v>
      </c>
      <c r="L165" s="8">
        <f>ROUND(INDEX([1]Calculation!Q:Q,ROW()),0)</f>
        <v>22</v>
      </c>
      <c r="M165" s="8">
        <f>ROUND(INDEX([1]Calculation!R:R,ROW()),0)</f>
        <v>2</v>
      </c>
      <c r="N165" s="8">
        <f>ROUND(INDEX([1]Calculation!S:S,ROW()),0)</f>
        <v>13</v>
      </c>
      <c r="O165" s="8">
        <f>ROUND(INDEX([1]Calculation!T:T,ROW()),0)</f>
        <v>5</v>
      </c>
      <c r="P165" s="8" t="str">
        <f>INDEX([1]Calculation!CB:CB,ROW())</f>
        <v>https://morningconsult.com/2020/02/06/buttigieg-and-sanders-move-up-biden-slides-after-bungled-iowa-caucuses/</v>
      </c>
    </row>
    <row r="166" spans="1:16">
      <c r="A166" t="str">
        <f>INDEX([1]Calculation!$F:$F,ROW())</f>
        <v>US</v>
      </c>
      <c r="B166" t="str">
        <f>INDEX([1]Calculation!$D:$D,ROW())</f>
        <v>Ipsos</v>
      </c>
      <c r="C166" t="str">
        <f>IF(INDEX([1]Calculation!$G:$G,ROW())=0,"-",INDEX([1]Calculation!$G:$G,ROW()))</f>
        <v>B+</v>
      </c>
      <c r="D166" t="str">
        <f>INDEX([1]Calculation!$J:$J,ROW())&amp;"  "&amp;INDEX([1]Calculation!$K:$K,ROW())</f>
        <v>551  rv</v>
      </c>
      <c r="E166" s="20">
        <f>INDEX([1]Calculation!$I:$I,ROW())</f>
        <v>43864</v>
      </c>
      <c r="F166" s="12">
        <f>ROUND(INDEX([1]Calculation!AL:AL,ROW()),1)</f>
        <v>0.1</v>
      </c>
      <c r="G166" s="8">
        <f>ROUND(INDEX([1]Calculation!L:L,ROW()),0)</f>
        <v>22</v>
      </c>
      <c r="H166" s="8">
        <f>ROUND(INDEX([1]Calculation!M:M,ROW()),0)</f>
        <v>9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4</v>
      </c>
      <c r="L166" s="8">
        <f>ROUND(INDEX([1]Calculation!Q:Q,ROW()),0)</f>
        <v>19</v>
      </c>
      <c r="M166" s="8">
        <f>ROUND(INDEX([1]Calculation!R:R,ROW()),0)</f>
        <v>3</v>
      </c>
      <c r="N166" s="8">
        <f>ROUND(INDEX([1]Calculation!S:S,ROW()),0)</f>
        <v>10</v>
      </c>
      <c r="O166" s="8">
        <f>ROUND(INDEX([1]Calculation!T:T,ROW()),0)</f>
        <v>4</v>
      </c>
      <c r="P166" s="8" t="str">
        <f>INDEX([1]Calculation!CB:CB,ROW())</f>
        <v>https://www.ipsos.com/sites/default/files/ct/news/documents/2020-02/topline_reuters_2020_election_tracker_02_03_2020.pdf</v>
      </c>
    </row>
    <row r="167" spans="1:16">
      <c r="A167" t="str">
        <f>INDEX([1]Calculation!$F:$F,ROW())</f>
        <v>New Hampshire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20">
        <f>INDEX([1]Calculation!$I:$I,ROW())</f>
        <v>43864</v>
      </c>
      <c r="F167" s="12">
        <f>ROUND(INDEX([1]Calculation!AL:AL,ROW()),1)</f>
        <v>0.1</v>
      </c>
      <c r="G167" s="8">
        <f>ROUND(INDEX([1]Calculation!L:L,ROW()),0)</f>
        <v>18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11</v>
      </c>
      <c r="K167" s="8">
        <f>ROUND(INDEX([1]Calculation!P:P,ROW()),0)</f>
        <v>6</v>
      </c>
      <c r="L167" s="8">
        <f>ROUND(INDEX([1]Calculation!Q:Q,ROW()),0)</f>
        <v>24</v>
      </c>
      <c r="M167" s="8">
        <f>ROUND(INDEX([1]Calculation!R:R,ROW()),0)</f>
        <v>4</v>
      </c>
      <c r="N167" s="8">
        <f>ROUND(INDEX([1]Calculation!S:S,ROW()),0)</f>
        <v>13</v>
      </c>
      <c r="O167" s="8">
        <f>ROUND(INDEX([1]Calculation!T:T,ROW()),0)</f>
        <v>3</v>
      </c>
      <c r="P167" s="8" t="str">
        <f>INDEX([1]Calculation!CB:CB,ROW())</f>
        <v>https://www.suffolk.edu/-/media/suffolk/documents/academics/research-at-suffolk/suprc/polls/new-hampshire/2020/2-3-2020_final_nh_tracking_marginals.pdf</v>
      </c>
    </row>
    <row r="168" spans="1:16">
      <c r="A168" t="str">
        <f>INDEX([1]Calculation!$F:$F,ROW())</f>
        <v>New Hampshire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500  lv</v>
      </c>
      <c r="E168" s="20">
        <f>INDEX([1]Calculation!$I:$I,ROW())</f>
        <v>43864</v>
      </c>
      <c r="F168" s="12">
        <f>ROUND(INDEX([1]Calculation!AL:AL,ROW()),1)</f>
        <v>0</v>
      </c>
      <c r="G168" s="8">
        <f>ROUND(INDEX([1]Calculation!L:L,ROW()),0)</f>
        <v>13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12</v>
      </c>
      <c r="K168" s="8">
        <f>ROUND(INDEX([1]Calculation!P:P,ROW()),0)</f>
        <v>12</v>
      </c>
      <c r="L168" s="8">
        <f>ROUND(INDEX([1]Calculation!Q:Q,ROW()),0)</f>
        <v>32</v>
      </c>
      <c r="M168" s="8">
        <f>ROUND(INDEX([1]Calculation!R:R,ROW()),0)</f>
        <v>5</v>
      </c>
      <c r="N168" s="8">
        <f>ROUND(INDEX([1]Calculation!S:S,ROW()),0)</f>
        <v>13</v>
      </c>
      <c r="O168" s="8">
        <f>ROUND(INDEX([1]Calculation!T:T,ROW()),0)</f>
        <v>5</v>
      </c>
      <c r="P168" s="8" t="str">
        <f>INDEX([1]Calculation!CB:CB,ROW())</f>
        <v>http://emersonpolling.com/2020/02/04/new-hampshire-2020-tracking-poll-night-2-sanders-lead-extends-further/</v>
      </c>
    </row>
    <row r="169" spans="1:16">
      <c r="A169" t="str">
        <f>INDEX([1]Calculation!$F:$F,ROW())</f>
        <v>South Carolina</v>
      </c>
      <c r="B169" t="str">
        <f>INDEX([1]Calculation!$D:$D,ROW())</f>
        <v>East Carolina University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469  lv</v>
      </c>
      <c r="E169" s="20">
        <f>INDEX([1]Calculation!$I:$I,ROW())</f>
        <v>43863</v>
      </c>
      <c r="F169" s="12">
        <f>ROUND(INDEX([1]Calculation!AL:AL,ROW()),1)</f>
        <v>0.2</v>
      </c>
      <c r="G169" s="8">
        <f>ROUND(INDEX([1]Calculation!L:L,ROW()),0)</f>
        <v>37</v>
      </c>
      <c r="H169" s="8">
        <f>ROUND(INDEX([1]Calculation!M:M,ROW()),0)</f>
        <v>1</v>
      </c>
      <c r="I169" s="8">
        <f>ROUND(INDEX([1]Calculation!N:N,ROW()),0)</f>
        <v>0</v>
      </c>
      <c r="J169" s="8">
        <f>ROUND(INDEX([1]Calculation!O:O,ROW()),0)</f>
        <v>4</v>
      </c>
      <c r="K169" s="8">
        <f>ROUND(INDEX([1]Calculation!P:P,ROW()),0)</f>
        <v>2</v>
      </c>
      <c r="L169" s="8">
        <f>ROUND(INDEX([1]Calculation!Q:Q,ROW()),0)</f>
        <v>14</v>
      </c>
      <c r="M169" s="8">
        <f>ROUND(INDEX([1]Calculation!R:R,ROW()),0)</f>
        <v>19</v>
      </c>
      <c r="N169" s="8">
        <f>ROUND(INDEX([1]Calculation!S:S,ROW()),0)</f>
        <v>8</v>
      </c>
      <c r="O169" s="8">
        <f>ROUND(INDEX([1]Calculation!T:T,ROW()),0)</f>
        <v>3</v>
      </c>
      <c r="P169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70" spans="1:16">
      <c r="A170" t="str">
        <f>INDEX([1]Calculation!$F:$F,ROW())</f>
        <v>New Hampshire</v>
      </c>
      <c r="B170" t="str">
        <f>INDEX([1]Calculation!$D:$D,ROW())</f>
        <v>St. Anselm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491  lv</v>
      </c>
      <c r="E170" s="20">
        <f>INDEX([1]Calculation!$I:$I,ROW())</f>
        <v>43863</v>
      </c>
      <c r="F170" s="12">
        <f>ROUND(INDEX([1]Calculation!AL:AL,ROW()),1)</f>
        <v>6.6</v>
      </c>
      <c r="G170" s="8">
        <f>ROUND(INDEX([1]Calculation!L:L,ROW()),0)</f>
        <v>19</v>
      </c>
      <c r="H170" s="8">
        <f>ROUND(INDEX([1]Calculation!M:M,ROW()),0)</f>
        <v>2</v>
      </c>
      <c r="I170" s="8">
        <f>ROUND(INDEX([1]Calculation!N:N,ROW()),0)</f>
        <v>0</v>
      </c>
      <c r="J170" s="8">
        <f>ROUND(INDEX([1]Calculation!O:O,ROW()),0)</f>
        <v>14</v>
      </c>
      <c r="K170" s="8">
        <f>ROUND(INDEX([1]Calculation!P:P,ROW()),0)</f>
        <v>11</v>
      </c>
      <c r="L170" s="8">
        <f>ROUND(INDEX([1]Calculation!Q:Q,ROW()),0)</f>
        <v>19</v>
      </c>
      <c r="M170" s="8">
        <f>ROUND(INDEX([1]Calculation!R:R,ROW()),0)</f>
        <v>5</v>
      </c>
      <c r="N170" s="8">
        <f>ROUND(INDEX([1]Calculation!S:S,ROW()),0)</f>
        <v>11</v>
      </c>
      <c r="O170" s="8">
        <f>ROUND(INDEX([1]Calculation!T:T,ROW()),0)</f>
        <v>4</v>
      </c>
      <c r="P170" s="8" t="str">
        <f>INDEX([1]Calculation!CB:CB,ROW())</f>
        <v>https://www.anselm.edu/sites/default/files/Documents/NHIOP/Polls/Democratic%20Voter%20Survey%20Jan-Feb%202020.pdf</v>
      </c>
    </row>
    <row r="171" spans="1:16">
      <c r="A171" t="str">
        <f>INDEX([1]Calculation!$F:$F,ROW())</f>
        <v>US</v>
      </c>
      <c r="B171" t="str">
        <f>INDEX([1]Calculation!$D:$D,ROW())</f>
        <v>AtlasIntel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532  lv</v>
      </c>
      <c r="E171" s="20">
        <f>INDEX([1]Calculation!$I:$I,ROW())</f>
        <v>43863</v>
      </c>
      <c r="F171" s="12">
        <f>ROUND(INDEX([1]Calculation!AL:AL,ROW()),1)</f>
        <v>6.6</v>
      </c>
      <c r="G171" s="8">
        <f>ROUND(INDEX([1]Calculation!L:L,ROW()),0)</f>
        <v>24</v>
      </c>
      <c r="H171" s="8">
        <f>ROUND(INDEX([1]Calculation!M:M,ROW()),0)</f>
        <v>8</v>
      </c>
      <c r="I171" s="8">
        <f>ROUND(INDEX([1]Calculation!N:N,ROW()),0)</f>
        <v>0</v>
      </c>
      <c r="J171" s="8">
        <f>ROUND(INDEX([1]Calculation!O:O,ROW()),0)</f>
        <v>5</v>
      </c>
      <c r="K171" s="8">
        <f>ROUND(INDEX([1]Calculation!P:P,ROW()),0)</f>
        <v>2</v>
      </c>
      <c r="L171" s="8">
        <f>ROUND(INDEX([1]Calculation!Q:Q,ROW()),0)</f>
        <v>28</v>
      </c>
      <c r="M171" s="8">
        <f>ROUND(INDEX([1]Calculation!R:R,ROW()),0)</f>
        <v>0</v>
      </c>
      <c r="N171" s="8">
        <f>ROUND(INDEX([1]Calculation!S:S,ROW()),0)</f>
        <v>11</v>
      </c>
      <c r="O171" s="8">
        <f>ROUND(INDEX([1]Calculation!T:T,ROW()),0)</f>
        <v>3</v>
      </c>
      <c r="P171" s="8" t="str">
        <f>INDEX([1]Calculation!CB:CB,ROW())</f>
        <v>https://projects.fivethirtyeight.com/polls/20200203_National.pdf</v>
      </c>
    </row>
    <row r="172" spans="1:16">
      <c r="A172" t="str">
        <f>INDEX([1]Calculation!$F:$F,ROW())</f>
        <v>US</v>
      </c>
      <c r="B172" t="str">
        <f>INDEX([1]Calculation!$D:$D,ROW())</f>
        <v>Morning Consult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15259  lv</v>
      </c>
      <c r="E172" s="20">
        <f>INDEX([1]Calculation!$I:$I,ROW())</f>
        <v>43863</v>
      </c>
      <c r="F172" s="12">
        <f>ROUND(INDEX([1]Calculation!AL:AL,ROW()),1)</f>
        <v>0.2</v>
      </c>
      <c r="G172" s="8">
        <f>ROUND(INDEX([1]Calculation!L:L,ROW()),0)</f>
        <v>28</v>
      </c>
      <c r="H172" s="8">
        <f>ROUND(INDEX([1]Calculation!M:M,ROW()),0)</f>
        <v>14</v>
      </c>
      <c r="I172" s="8">
        <f>ROUND(INDEX([1]Calculation!N:N,ROW()),0)</f>
        <v>0</v>
      </c>
      <c r="J172" s="8">
        <f>ROUND(INDEX([1]Calculation!O:O,ROW()),0)</f>
        <v>6</v>
      </c>
      <c r="K172" s="8">
        <f>ROUND(INDEX([1]Calculation!P:P,ROW()),0)</f>
        <v>3</v>
      </c>
      <c r="L172" s="8">
        <f>ROUND(INDEX([1]Calculation!Q:Q,ROW()),0)</f>
        <v>24</v>
      </c>
      <c r="M172" s="8">
        <f>ROUND(INDEX([1]Calculation!R:R,ROW()),0)</f>
        <v>3</v>
      </c>
      <c r="N172" s="8">
        <f>ROUND(INDEX([1]Calculation!S:S,ROW()),0)</f>
        <v>14</v>
      </c>
      <c r="O172" s="8">
        <f>ROUND(INDEX([1]Calculation!T:T,ROW()),0)</f>
        <v>4</v>
      </c>
      <c r="P172" s="8" t="str">
        <f>INDEX([1]Calculation!CB:CB,ROW())</f>
        <v>https://morningconsult.com/2020-democratic-primary/</v>
      </c>
    </row>
    <row r="173" spans="1:16">
      <c r="A173" t="str">
        <f>INDEX([1]Calculation!$F:$F,ROW())</f>
        <v>New Hampshire</v>
      </c>
      <c r="B173" t="str">
        <f>INDEX([1]Calculation!$D:$D,ROW())</f>
        <v>Emerson College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500  lv</v>
      </c>
      <c r="E173" s="20">
        <f>INDEX([1]Calculation!$I:$I,ROW())</f>
        <v>43863</v>
      </c>
      <c r="F173" s="12">
        <f>ROUND(INDEX([1]Calculation!AL:AL,ROW()),1)</f>
        <v>0</v>
      </c>
      <c r="G173" s="8">
        <f>ROUND(INDEX([1]Calculation!L:L,ROW()),0)</f>
        <v>14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13</v>
      </c>
      <c r="K173" s="8">
        <f>ROUND(INDEX([1]Calculation!P:P,ROW()),0)</f>
        <v>8</v>
      </c>
      <c r="L173" s="8">
        <f>ROUND(INDEX([1]Calculation!Q:Q,ROW()),0)</f>
        <v>29</v>
      </c>
      <c r="M173" s="8">
        <f>ROUND(INDEX([1]Calculation!R:R,ROW()),0)</f>
        <v>8</v>
      </c>
      <c r="N173" s="8">
        <f>ROUND(INDEX([1]Calculation!S:S,ROW()),0)</f>
        <v>12</v>
      </c>
      <c r="O173" s="8">
        <f>ROUND(INDEX([1]Calculation!T:T,ROW()),0)</f>
        <v>7</v>
      </c>
      <c r="P173" s="8" t="str">
        <f>INDEX([1]Calculation!CB:CB,ROW())</f>
        <v>http://emersonpolling.com/2020/02/03/new-hampshire-2020-tracking-poll-night-1-sanders-opens-commanding-lead/</v>
      </c>
    </row>
    <row r="174" spans="1:16">
      <c r="A174" t="str">
        <f>INDEX([1]Calculation!$F:$F,ROW())</f>
        <v>Iowa</v>
      </c>
      <c r="B174" t="str">
        <f>INDEX([1]Calculation!$D:$D,ROW())</f>
        <v>Data for Progress</v>
      </c>
      <c r="C174" t="str">
        <f>IF(INDEX([1]Calculation!$G:$G,ROW())=0,"-",INDEX([1]Calculation!$G:$G,ROW()))</f>
        <v>A-</v>
      </c>
      <c r="D174" t="str">
        <f>INDEX([1]Calculation!$J:$J,ROW())&amp;"  "&amp;INDEX([1]Calculation!$K:$K,ROW())</f>
        <v>2394  lv</v>
      </c>
      <c r="E174" s="20">
        <f>INDEX([1]Calculation!$I:$I,ROW())</f>
        <v>43863</v>
      </c>
      <c r="F174" s="12">
        <f>ROUND(INDEX([1]Calculation!AL:AL,ROW()),1)</f>
        <v>42.5</v>
      </c>
      <c r="G174" s="8">
        <f>ROUND(INDEX([1]Calculation!L:L,ROW()),0)</f>
        <v>18</v>
      </c>
      <c r="H174" s="8">
        <f>ROUND(INDEX([1]Calculation!M:M,ROW()),0)</f>
        <v>2</v>
      </c>
      <c r="I174" s="8">
        <f>ROUND(INDEX([1]Calculation!N:N,ROW()),0)</f>
        <v>0</v>
      </c>
      <c r="J174" s="8">
        <f>ROUND(INDEX([1]Calculation!O:O,ROW()),0)</f>
        <v>18</v>
      </c>
      <c r="K174" s="8">
        <f>ROUND(INDEX([1]Calculation!P:P,ROW()),0)</f>
        <v>9</v>
      </c>
      <c r="L174" s="8">
        <f>ROUND(INDEX([1]Calculation!Q:Q,ROW()),0)</f>
        <v>22</v>
      </c>
      <c r="M174" s="8">
        <f>ROUND(INDEX([1]Calculation!R:R,ROW()),0)</f>
        <v>4</v>
      </c>
      <c r="N174" s="8">
        <f>ROUND(INDEX([1]Calculation!S:S,ROW()),0)</f>
        <v>19</v>
      </c>
      <c r="O174" s="8">
        <f>ROUND(INDEX([1]Calculation!T:T,ROW()),0)</f>
        <v>6</v>
      </c>
      <c r="P174" s="8" t="str">
        <f>INDEX([1]Calculation!CB:CB,ROW())</f>
        <v>http://filesforprogress.org/datasets/2020/2/ia_caucus.pdf</v>
      </c>
    </row>
    <row r="175" spans="1:16">
      <c r="A175" t="str">
        <f>INDEX([1]Calculation!$F:$F,ROW())</f>
        <v>Iowa</v>
      </c>
      <c r="B175" t="str">
        <f>INDEX([1]Calculation!$D:$D,ROW())</f>
        <v>Emerson College</v>
      </c>
      <c r="C175" t="str">
        <f>IF(INDEX([1]Calculation!$G:$G,ROW())=0,"-",INDEX([1]Calculation!$G:$G,ROW()))</f>
        <v>B-</v>
      </c>
      <c r="D175" t="str">
        <f>INDEX([1]Calculation!$J:$J,ROW())&amp;"  "&amp;INDEX([1]Calculation!$K:$K,ROW())</f>
        <v>853  lv</v>
      </c>
      <c r="E175" s="20">
        <f>INDEX([1]Calculation!$I:$I,ROW())</f>
        <v>43863</v>
      </c>
      <c r="F175" s="12">
        <f>ROUND(INDEX([1]Calculation!AL:AL,ROW()),1)</f>
        <v>12.2</v>
      </c>
      <c r="G175" s="8">
        <f>ROUND(INDEX([1]Calculation!L:L,ROW()),0)</f>
        <v>21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15</v>
      </c>
      <c r="K175" s="8">
        <f>ROUND(INDEX([1]Calculation!P:P,ROW()),0)</f>
        <v>11</v>
      </c>
      <c r="L175" s="8">
        <f>ROUND(INDEX([1]Calculation!Q:Q,ROW()),0)</f>
        <v>28</v>
      </c>
      <c r="M175" s="8">
        <f>ROUND(INDEX([1]Calculation!R:R,ROW()),0)</f>
        <v>4</v>
      </c>
      <c r="N175" s="8">
        <f>ROUND(INDEX([1]Calculation!S:S,ROW()),0)</f>
        <v>14</v>
      </c>
      <c r="O175" s="8">
        <f>ROUND(INDEX([1]Calculation!T:T,ROW()),0)</f>
        <v>5</v>
      </c>
      <c r="P175" s="8" t="str">
        <f>INDEX([1]Calculation!CB:CB,ROW())</f>
        <v>http://emersonpolling.com/2020/02/02/iowa-2020-sanders-on-top-going-into-caucus-night/</v>
      </c>
    </row>
    <row r="176" spans="1:16">
      <c r="A176" t="str">
        <f>INDEX([1]Calculation!$F:$F,ROW())</f>
        <v>New Hampshire</v>
      </c>
      <c r="B176" t="str">
        <f>INDEX([1]Calculation!$D:$D,ROW())</f>
        <v>RKM Research and Communications Inc.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454  lv</v>
      </c>
      <c r="E176" s="20">
        <f>INDEX([1]Calculation!$I:$I,ROW())</f>
        <v>43862</v>
      </c>
      <c r="F176" s="12">
        <f>ROUND(INDEX([1]Calculation!AL:AL,ROW()),1)</f>
        <v>2</v>
      </c>
      <c r="G176" s="8">
        <f>ROUND(INDEX([1]Calculation!L:L,ROW()),0)</f>
        <v>24</v>
      </c>
      <c r="H176" s="8">
        <f>ROUND(INDEX([1]Calculation!M:M,ROW()),0)</f>
        <v>2</v>
      </c>
      <c r="I176" s="8">
        <f>ROUND(INDEX([1]Calculation!N:N,ROW()),0)</f>
        <v>0</v>
      </c>
      <c r="J176" s="8">
        <f>ROUND(INDEX([1]Calculation!O:O,ROW()),0)</f>
        <v>8</v>
      </c>
      <c r="K176" s="8">
        <f>ROUND(INDEX([1]Calculation!P:P,ROW()),0)</f>
        <v>4</v>
      </c>
      <c r="L176" s="8">
        <f>ROUND(INDEX([1]Calculation!Q:Q,ROW()),0)</f>
        <v>31</v>
      </c>
      <c r="M176" s="8">
        <f>ROUND(INDEX([1]Calculation!R:R,ROW()),0)</f>
        <v>0</v>
      </c>
      <c r="N176" s="8">
        <f>ROUND(INDEX([1]Calculation!S:S,ROW()),0)</f>
        <v>17</v>
      </c>
      <c r="O176" s="8">
        <f>ROUND(INDEX([1]Calculation!T:T,ROW()),0)</f>
        <v>1</v>
      </c>
      <c r="P176" s="8" t="str">
        <f>INDEX([1]Calculation!CB:CB,ROW())</f>
        <v>https://www.franklinpierce.edu/institutes/mfcc/020220%20FPU%20NH%202020%20pre-Iowa%20TABLES%20and%20QST.pdf</v>
      </c>
    </row>
    <row r="177" spans="1:16">
      <c r="A177" t="str">
        <f>INDEX([1]Calculation!$F:$F,ROW())</f>
        <v>New Hampshire</v>
      </c>
      <c r="B177" t="str">
        <f>INDEX([1]Calculation!$D:$D,ROW())</f>
        <v>University of Massachusetts Lowell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400  lv</v>
      </c>
      <c r="E177" s="20">
        <f>INDEX([1]Calculation!$I:$I,ROW())</f>
        <v>43861</v>
      </c>
      <c r="F177" s="12">
        <f>ROUND(INDEX([1]Calculation!AL:AL,ROW()),1)</f>
        <v>1.7</v>
      </c>
      <c r="G177" s="8">
        <f>ROUND(INDEX([1]Calculation!L:L,ROW()),0)</f>
        <v>22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12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6</v>
      </c>
      <c r="N177" s="8">
        <f>ROUND(INDEX([1]Calculation!S:S,ROW()),0)</f>
        <v>19</v>
      </c>
      <c r="O177" s="8">
        <f>ROUND(INDEX([1]Calculation!T:T,ROW()),0)</f>
        <v>2</v>
      </c>
      <c r="P177" s="8" t="str">
        <f>INDEX([1]Calculation!CB:CB,ROW())</f>
        <v>https://www.uml.edu/docs/TOPLINE%20-%20UMass%20Lowell%20NH%20Dem%20Primary%2020200203_tcm18-321680.pdf</v>
      </c>
    </row>
    <row r="178" spans="1:16">
      <c r="A178" t="str">
        <f>INDEX([1]Calculation!$F:$F,ROW())</f>
        <v>Massachusetts</v>
      </c>
      <c r="B178" t="str">
        <f>INDEX([1]Calculation!$D:$D,ROW())</f>
        <v>Evan Falchuk and Lou DiNatale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334  lv</v>
      </c>
      <c r="E178" s="20">
        <f>INDEX([1]Calculation!$I:$I,ROW())</f>
        <v>43860</v>
      </c>
      <c r="F178" s="12">
        <f>ROUND(INDEX([1]Calculation!AL:AL,ROW()),1)</f>
        <v>0.7</v>
      </c>
      <c r="G178" s="8">
        <f>ROUND(INDEX([1]Calculation!L:L,ROW()),0)</f>
        <v>16</v>
      </c>
      <c r="H178" s="8">
        <f>ROUND(INDEX([1]Calculation!M:M,ROW()),0)</f>
        <v>8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7</v>
      </c>
      <c r="L178" s="8">
        <f>ROUND(INDEX([1]Calculation!Q:Q,ROW()),0)</f>
        <v>12</v>
      </c>
      <c r="M178" s="8">
        <f>ROUND(INDEX([1]Calculation!R:R,ROW()),0)</f>
        <v>4</v>
      </c>
      <c r="N178" s="8">
        <f>ROUND(INDEX([1]Calculation!S:S,ROW()),0)</f>
        <v>23</v>
      </c>
      <c r="O178" s="8">
        <f>ROUND(INDEX([1]Calculation!T:T,ROW()),0)</f>
        <v>3</v>
      </c>
      <c r="P178" s="8" t="str">
        <f>INDEX([1]Calculation!CB:CB,ROW())</f>
        <v>https://projects.fivethirtyeight.com/polls/20200206_MA.xlsx</v>
      </c>
    </row>
    <row r="179" spans="1:16">
      <c r="A179" t="str">
        <f>INDEX([1]Calculation!$F:$F,ROW())</f>
        <v>Iowa</v>
      </c>
      <c r="B179" t="str">
        <f>INDEX([1]Calculation!$D:$D,ROW())</f>
        <v>David Binder Research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300  lv</v>
      </c>
      <c r="E179" s="20">
        <f>INDEX([1]Calculation!$I:$I,ROW())</f>
        <v>43860</v>
      </c>
      <c r="F179" s="12">
        <f>ROUND(INDEX([1]Calculation!AL:AL,ROW()),1)</f>
        <v>0</v>
      </c>
      <c r="G179" s="8">
        <f>ROUND(INDEX([1]Calculation!L:L,ROW()),0)</f>
        <v>46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40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https://www.focusonruralamerica.com/2020/02/03/caucus-day-poll-release/</v>
      </c>
    </row>
    <row r="180" spans="1:16">
      <c r="A180" t="str">
        <f>INDEX([1]Calculation!$F:$F,ROW())</f>
        <v>Iowa</v>
      </c>
      <c r="B180" t="str">
        <f>INDEX([1]Calculation!$D:$D,ROW())</f>
        <v>David Binder Research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300  lv</v>
      </c>
      <c r="E180" s="20">
        <f>INDEX([1]Calculation!$I:$I,ROW())</f>
        <v>43860</v>
      </c>
      <c r="F180" s="12">
        <f>ROUND(INDEX([1]Calculation!AL:AL,ROW()),1)</f>
        <v>5.3</v>
      </c>
      <c r="G180" s="8">
        <f>ROUND(INDEX([1]Calculation!L:L,ROW()),0)</f>
        <v>15</v>
      </c>
      <c r="H180" s="8">
        <f>ROUND(INDEX([1]Calculation!M:M,ROW()),0)</f>
        <v>1</v>
      </c>
      <c r="I180" s="8">
        <f>ROUND(INDEX([1]Calculation!N:N,ROW()),0)</f>
        <v>0</v>
      </c>
      <c r="J180" s="8">
        <f>ROUND(INDEX([1]Calculation!O:O,ROW()),0)</f>
        <v>19</v>
      </c>
      <c r="K180" s="8">
        <f>ROUND(INDEX([1]Calculation!P:P,ROW()),0)</f>
        <v>11</v>
      </c>
      <c r="L180" s="8">
        <f>ROUND(INDEX([1]Calculation!Q:Q,ROW()),0)</f>
        <v>17</v>
      </c>
      <c r="M180" s="8">
        <f>ROUND(INDEX([1]Calculation!R:R,ROW()),0)</f>
        <v>3</v>
      </c>
      <c r="N180" s="8">
        <f>ROUND(INDEX([1]Calculation!S:S,ROW()),0)</f>
        <v>15</v>
      </c>
      <c r="O180" s="8">
        <f>ROUND(INDEX([1]Calculation!T:T,ROW()),0)</f>
        <v>1</v>
      </c>
      <c r="P180" s="8" t="str">
        <f>INDEX([1]Calculation!CB:CB,ROW())</f>
        <v>https://www.focusonruralamerica.com/2020/02/03/caucus-day-poll-release/</v>
      </c>
    </row>
    <row r="181" spans="1:16">
      <c r="A181" t="str">
        <f>INDEX([1]Calculation!$F:$F,ROW())</f>
        <v>Texas</v>
      </c>
      <c r="B181" t="str">
        <f>INDEX([1]Calculation!$D:$D,ROW())</f>
        <v>University of Texas at Tyler</v>
      </c>
      <c r="C181" t="str">
        <f>IF(INDEX([1]Calculation!$G:$G,ROW())=0,"-",INDEX([1]Calculation!$G:$G,ROW()))</f>
        <v>B/C</v>
      </c>
      <c r="D181" t="str">
        <f>INDEX([1]Calculation!$J:$J,ROW())&amp;"  "&amp;INDEX([1]Calculation!$K:$K,ROW())</f>
        <v>416  lv</v>
      </c>
      <c r="E181" s="20">
        <f>INDEX([1]Calculation!$I:$I,ROW())</f>
        <v>43860</v>
      </c>
      <c r="F181" s="12">
        <f>ROUND(INDEX([1]Calculation!AL:AL,ROW()),1)</f>
        <v>7.5</v>
      </c>
      <c r="G181" s="8">
        <f>ROUND(INDEX([1]Calculation!L:L,ROW()),0)</f>
        <v>34</v>
      </c>
      <c r="H181" s="8">
        <f>ROUND(INDEX([1]Calculation!M:M,ROW()),0)</f>
        <v>16</v>
      </c>
      <c r="I181" s="8">
        <f>ROUND(INDEX([1]Calculation!N:N,ROW()),0)</f>
        <v>0</v>
      </c>
      <c r="J181" s="8">
        <f>ROUND(INDEX([1]Calculation!O:O,ROW()),0)</f>
        <v>4</v>
      </c>
      <c r="K181" s="8">
        <f>ROUND(INDEX([1]Calculation!P:P,ROW()),0)</f>
        <v>3</v>
      </c>
      <c r="L181" s="8">
        <f>ROUND(INDEX([1]Calculation!Q:Q,ROW()),0)</f>
        <v>18</v>
      </c>
      <c r="M181" s="8">
        <f>ROUND(INDEX([1]Calculation!R:R,ROW()),0)</f>
        <v>2</v>
      </c>
      <c r="N181" s="8">
        <f>ROUND(INDEX([1]Calculation!S:S,ROW()),0)</f>
        <v>17</v>
      </c>
      <c r="O181" s="8">
        <f>ROUND(INDEX([1]Calculation!T:T,ROW()),0)</f>
        <v>3</v>
      </c>
      <c r="P181" s="8" t="str">
        <f>INDEX([1]Calculation!CB:CB,ROW())</f>
        <v>https://projects.fivethirtyeight.com/polls/20200202_TX_3.pdf</v>
      </c>
    </row>
    <row r="182" spans="1:16">
      <c r="A182" t="str">
        <f>INDEX([1]Calculation!$F:$F,ROW())</f>
        <v>Texas</v>
      </c>
      <c r="B182" t="str">
        <f>INDEX([1]Calculation!$D:$D,ROW())</f>
        <v>University of Texas at Tyler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487  rv</v>
      </c>
      <c r="E182" s="20">
        <f>INDEX([1]Calculation!$I:$I,ROW())</f>
        <v>43860</v>
      </c>
      <c r="F182" s="12">
        <f>ROUND(INDEX([1]Calculation!AL:AL,ROW()),1)</f>
        <v>0</v>
      </c>
      <c r="G182" s="8">
        <f>ROUND(INDEX([1]Calculation!L:L,ROW()),0)</f>
        <v>35</v>
      </c>
      <c r="H182" s="8">
        <f>ROUND(INDEX([1]Calculation!M:M,ROW()),0)</f>
        <v>16</v>
      </c>
      <c r="I182" s="8">
        <f>ROUND(INDEX([1]Calculation!N:N,ROW()),0)</f>
        <v>0</v>
      </c>
      <c r="J182" s="8">
        <f>ROUND(INDEX([1]Calculation!O:O,ROW()),0)</f>
        <v>4</v>
      </c>
      <c r="K182" s="8">
        <f>ROUND(INDEX([1]Calculation!P:P,ROW()),0)</f>
        <v>3</v>
      </c>
      <c r="L182" s="8">
        <f>ROUND(INDEX([1]Calculation!Q:Q,ROW()),0)</f>
        <v>18</v>
      </c>
      <c r="M182" s="8">
        <f>ROUND(INDEX([1]Calculation!R:R,ROW()),0)</f>
        <v>2</v>
      </c>
      <c r="N182" s="8">
        <f>ROUND(INDEX([1]Calculation!S:S,ROW()),0)</f>
        <v>16</v>
      </c>
      <c r="O182" s="8">
        <f>ROUND(INDEX([1]Calculation!T:T,ROW()),0)</f>
        <v>3</v>
      </c>
      <c r="P182" s="8" t="str">
        <f>INDEX([1]Calculation!CB:CB,ROW())</f>
        <v>https://projects.fivethirtyeight.com/polls/20200202_TX_1.pdf</v>
      </c>
    </row>
    <row r="183" spans="1:16">
      <c r="A183" t="str">
        <f>INDEX([1]Calculation!$F:$F,ROW())</f>
        <v>Iowa</v>
      </c>
      <c r="B183" t="str">
        <f>INDEX([1]Calculation!$D:$D,ROW())</f>
        <v>American Research Group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400  lv</v>
      </c>
      <c r="E183" s="20">
        <f>INDEX([1]Calculation!$I:$I,ROW())</f>
        <v>43860</v>
      </c>
      <c r="F183" s="12">
        <f>ROUND(INDEX([1]Calculation!AL:AL,ROW()),1)</f>
        <v>10.6</v>
      </c>
      <c r="G183" s="8">
        <f>ROUND(INDEX([1]Calculation!L:L,ROW()),0)</f>
        <v>17</v>
      </c>
      <c r="H183" s="8">
        <f>ROUND(INDEX([1]Calculation!M:M,ROW()),0)</f>
        <v>2</v>
      </c>
      <c r="I183" s="8">
        <f>ROUND(INDEX([1]Calculation!N:N,ROW()),0)</f>
        <v>0</v>
      </c>
      <c r="J183" s="8">
        <f>ROUND(INDEX([1]Calculation!O:O,ROW()),0)</f>
        <v>9</v>
      </c>
      <c r="K183" s="8">
        <f>ROUND(INDEX([1]Calculation!P:P,ROW()),0)</f>
        <v>16</v>
      </c>
      <c r="L183" s="8">
        <f>ROUND(INDEX([1]Calculation!Q:Q,ROW()),0)</f>
        <v>23</v>
      </c>
      <c r="M183" s="8">
        <f>ROUND(INDEX([1]Calculation!R:R,ROW()),0)</f>
        <v>3</v>
      </c>
      <c r="N183" s="8">
        <f>ROUND(INDEX([1]Calculation!S:S,ROW()),0)</f>
        <v>15</v>
      </c>
      <c r="O183" s="8">
        <f>ROUND(INDEX([1]Calculation!T:T,ROW()),0)</f>
        <v>5</v>
      </c>
      <c r="P183" s="8" t="str">
        <f>INDEX([1]Calculation!CB:CB,ROW())</f>
        <v>https://americanresearchgroup.com/pres2020/primary/dem/iadem.html</v>
      </c>
    </row>
    <row r="184" spans="1:16">
      <c r="A184" t="str">
        <f>INDEX([1]Calculation!$F:$F,ROW())</f>
        <v>US</v>
      </c>
      <c r="B184" t="str">
        <f>INDEX([1]Calculation!$D:$D,ROW())</f>
        <v>IBD/TIPP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336  rv</v>
      </c>
      <c r="E184" s="20">
        <f>INDEX([1]Calculation!$I:$I,ROW())</f>
        <v>43860</v>
      </c>
      <c r="F184" s="12">
        <f>ROUND(INDEX([1]Calculation!AL:AL,ROW()),1)</f>
        <v>11.5</v>
      </c>
      <c r="G184" s="8">
        <f>ROUND(INDEX([1]Calculation!L:L,ROW()),0)</f>
        <v>26</v>
      </c>
      <c r="H184" s="8">
        <f>ROUND(INDEX([1]Calculation!M:M,ROW()),0)</f>
        <v>8</v>
      </c>
      <c r="I184" s="8">
        <f>ROUND(INDEX([1]Calculation!N:N,ROW()),0)</f>
        <v>0</v>
      </c>
      <c r="J184" s="8">
        <f>ROUND(INDEX([1]Calculation!O:O,ROW()),0)</f>
        <v>7</v>
      </c>
      <c r="K184" s="8">
        <f>ROUND(INDEX([1]Calculation!P:P,ROW()),0)</f>
        <v>3</v>
      </c>
      <c r="L184" s="8">
        <f>ROUND(INDEX([1]Calculation!Q:Q,ROW()),0)</f>
        <v>19</v>
      </c>
      <c r="M184" s="8">
        <f>ROUND(INDEX([1]Calculation!R:R,ROW()),0)</f>
        <v>2</v>
      </c>
      <c r="N184" s="8">
        <f>ROUND(INDEX([1]Calculation!S:S,ROW()),0)</f>
        <v>13</v>
      </c>
      <c r="O184" s="8">
        <f>ROUND(INDEX([1]Calculation!T:T,ROW()),0)</f>
        <v>4</v>
      </c>
      <c r="P184" s="8" t="str">
        <f>INDEX([1]Calculation!CB:CB,ROW())</f>
        <v>https://projects.fivethirtyeight.com/polls/20190131_National.xlsx</v>
      </c>
    </row>
    <row r="185" spans="1:16">
      <c r="A185" t="str">
        <f>INDEX([1]Calculation!$F:$F,ROW())</f>
        <v>US</v>
      </c>
      <c r="B185" t="str">
        <f>INDEX([1]Calculation!$D:$D,ROW())</f>
        <v>Ipsos</v>
      </c>
      <c r="C185" t="str">
        <f>IF(INDEX([1]Calculation!$G:$G,ROW())=0,"-",INDEX([1]Calculation!$G:$G,ROW()))</f>
        <v>B+</v>
      </c>
      <c r="D185" t="str">
        <f>INDEX([1]Calculation!$J:$J,ROW())&amp;"  "&amp;INDEX([1]Calculation!$K:$K,ROW())</f>
        <v>565  rv</v>
      </c>
      <c r="E185" s="20">
        <f>INDEX([1]Calculation!$I:$I,ROW())</f>
        <v>43860</v>
      </c>
      <c r="F185" s="12">
        <f>ROUND(INDEX([1]Calculation!AL:AL,ROW()),1)</f>
        <v>0.1</v>
      </c>
      <c r="G185" s="8">
        <f>ROUND(INDEX([1]Calculation!L:L,ROW()),0)</f>
        <v>23</v>
      </c>
      <c r="H185" s="8">
        <f>ROUND(INDEX([1]Calculation!M:M,ROW()),0)</f>
        <v>12</v>
      </c>
      <c r="I185" s="8">
        <f>ROUND(INDEX([1]Calculation!N:N,ROW()),0)</f>
        <v>0</v>
      </c>
      <c r="J185" s="8">
        <f>ROUND(INDEX([1]Calculation!O:O,ROW()),0)</f>
        <v>4</v>
      </c>
      <c r="K185" s="8">
        <f>ROUND(INDEX([1]Calculation!P:P,ROW()),0)</f>
        <v>2</v>
      </c>
      <c r="L185" s="8">
        <f>ROUND(INDEX([1]Calculation!Q:Q,ROW()),0)</f>
        <v>18</v>
      </c>
      <c r="M185" s="8">
        <f>ROUND(INDEX([1]Calculation!R:R,ROW()),0)</f>
        <v>4</v>
      </c>
      <c r="N185" s="8">
        <f>ROUND(INDEX([1]Calculation!S:S,ROW()),0)</f>
        <v>10</v>
      </c>
      <c r="O185" s="8">
        <f>ROUND(INDEX([1]Calculation!T:T,ROW()),0)</f>
        <v>4</v>
      </c>
      <c r="P185" s="8" t="str">
        <f>INDEX([1]Calculation!CB:CB,ROW())</f>
        <v>https://graphics.reuters.com/USA-ELECTION-POLL/0100B05G09P/index.html</v>
      </c>
    </row>
    <row r="186" spans="1:16">
      <c r="A186" t="str">
        <f>INDEX([1]Calculation!$F:$F,ROW())</f>
        <v>New Hampshire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20">
        <f>INDEX([1]Calculation!$I:$I,ROW())</f>
        <v>43859</v>
      </c>
      <c r="F186" s="12">
        <f>ROUND(INDEX([1]Calculation!AL:AL,ROW()),1)</f>
        <v>1</v>
      </c>
      <c r="G186" s="8">
        <f>ROUND(INDEX([1]Calculation!L:L,ROW()),0)</f>
        <v>20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12</v>
      </c>
      <c r="K186" s="8">
        <f>ROUND(INDEX([1]Calculation!P:P,ROW()),0)</f>
        <v>5</v>
      </c>
      <c r="L186" s="8">
        <f>ROUND(INDEX([1]Calculation!Q:Q,ROW()),0)</f>
        <v>25</v>
      </c>
      <c r="M186" s="8">
        <f>ROUND(INDEX([1]Calculation!R:R,ROW()),0)</f>
        <v>5</v>
      </c>
      <c r="N186" s="8">
        <f>ROUND(INDEX([1]Calculation!S:S,ROW()),0)</f>
        <v>17</v>
      </c>
      <c r="O186" s="8">
        <f>ROUND(INDEX([1]Calculation!T:T,ROW()),0)</f>
        <v>4</v>
      </c>
      <c r="P186" s="8" t="str">
        <f>INDEX([1]Calculation!CB:CB,ROW())</f>
        <v>https://polsci.umass.edu/sites/default/files/ToplinesFeb2020-REVISED.pdf</v>
      </c>
    </row>
    <row r="187" spans="1:16">
      <c r="A187" t="str">
        <f>INDEX([1]Calculation!$F:$F,ROW())</f>
        <v>US</v>
      </c>
      <c r="B187" t="str">
        <f>INDEX([1]Calculation!$D:$D,ROW())</f>
        <v>Harris Insights &amp; Analytics</v>
      </c>
      <c r="C187" t="str">
        <f>IF(INDEX([1]Calculation!$G:$G,ROW())=0,"-",INDEX([1]Calculation!$G:$G,ROW()))</f>
        <v>C+</v>
      </c>
      <c r="D187" t="str">
        <f>INDEX([1]Calculation!$J:$J,ROW())&amp;"  "&amp;INDEX([1]Calculation!$K:$K,ROW())</f>
        <v>980  rv</v>
      </c>
      <c r="E187" s="20">
        <f>INDEX([1]Calculation!$I:$I,ROW())</f>
        <v>43859</v>
      </c>
      <c r="F187" s="12">
        <f>ROUND(INDEX([1]Calculation!AL:AL,ROW()),1)</f>
        <v>0.1</v>
      </c>
      <c r="G187" s="8">
        <f>ROUND(INDEX([1]Calculation!L:L,ROW()),0)</f>
        <v>31</v>
      </c>
      <c r="H187" s="8">
        <f>ROUND(INDEX([1]Calculation!M:M,ROW()),0)</f>
        <v>13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2</v>
      </c>
      <c r="N187" s="8">
        <f>ROUND(INDEX([1]Calculation!S:S,ROW()),0)</f>
        <v>12</v>
      </c>
      <c r="O187" s="8">
        <f>ROUND(INDEX([1]Calculation!T:T,ROW()),0)</f>
        <v>3</v>
      </c>
      <c r="P187" s="8" t="str">
        <f>INDEX([1]Calculation!CB:CB,ROW())</f>
        <v>https://harvardharrispoll.com/wp-content/uploads/2020/02/HHP_January2020_RegisteredVoters_Topline.pdf</v>
      </c>
    </row>
    <row r="188" spans="1:16">
      <c r="A188" t="str">
        <f>INDEX([1]Calculation!$F:$F,ROW())</f>
        <v>Iowa</v>
      </c>
      <c r="B188" t="str">
        <f>INDEX([1]Calculation!$D:$D,ROW())</f>
        <v>Civiqs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615  lv</v>
      </c>
      <c r="E188" s="20">
        <f>INDEX([1]Calculation!$I:$I,ROW())</f>
        <v>43859</v>
      </c>
      <c r="F188" s="12">
        <f>ROUND(INDEX([1]Calculation!AL:AL,ROW()),1)</f>
        <v>6.3</v>
      </c>
      <c r="G188" s="8">
        <f>ROUND(INDEX([1]Calculation!L:L,ROW()),0)</f>
        <v>15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15</v>
      </c>
      <c r="K188" s="8">
        <f>ROUND(INDEX([1]Calculation!P:P,ROW()),0)</f>
        <v>8</v>
      </c>
      <c r="L188" s="8">
        <f>ROUND(INDEX([1]Calculation!Q:Q,ROW()),0)</f>
        <v>28</v>
      </c>
      <c r="M188" s="8">
        <f>ROUND(INDEX([1]Calculation!R:R,ROW()),0)</f>
        <v>2</v>
      </c>
      <c r="N188" s="8">
        <f>ROUND(INDEX([1]Calculation!S:S,ROW()),0)</f>
        <v>21</v>
      </c>
      <c r="O188" s="8">
        <f>ROUND(INDEX([1]Calculation!T:T,ROW()),0)</f>
        <v>5</v>
      </c>
      <c r="P188" s="8" t="str">
        <f>INDEX([1]Calculation!CB:CB,ROW())</f>
        <v>https://projects.fivethirtyeight.com/polls/20200202_IA_2.pdf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651  lv</v>
      </c>
      <c r="E189" s="20">
        <f>INDEX([1]Calculation!$I:$I,ROW())</f>
        <v>43859</v>
      </c>
      <c r="F189" s="12">
        <f>ROUND(INDEX([1]Calculation!AL:AL,ROW()),1)</f>
        <v>0.2</v>
      </c>
      <c r="G189" s="8">
        <f>ROUND(INDEX([1]Calculation!L:L,ROW()),0)</f>
        <v>25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20</v>
      </c>
      <c r="M189" s="8">
        <f>ROUND(INDEX([1]Calculation!R:R,ROW()),0)</f>
        <v>18</v>
      </c>
      <c r="N189" s="8">
        <f>ROUND(INDEX([1]Calculation!S:S,ROW()),0)</f>
        <v>11</v>
      </c>
      <c r="O189" s="8">
        <f>ROUND(INDEX([1]Calculation!T:T,ROW()),0)</f>
        <v>3</v>
      </c>
      <c r="P189" s="8" t="str">
        <f>INDEX([1]Calculation!CB:CB,ROW())</f>
        <v>https://www.changeresearch.com/post/south-carolina-post-and-courier-january-poll</v>
      </c>
    </row>
    <row r="190" spans="1:16">
      <c r="A190" t="str">
        <f>INDEX([1]Calculation!$F:$F,ROW())</f>
        <v>US</v>
      </c>
      <c r="B190" t="str">
        <f>INDEX([1]Calculation!$D:$D,ROW())</f>
        <v>NBC News/Wall Street Journal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428  lv</v>
      </c>
      <c r="E190" s="20">
        <f>INDEX([1]Calculation!$I:$I,ROW())</f>
        <v>43859</v>
      </c>
      <c r="F190" s="12">
        <f>ROUND(INDEX([1]Calculation!AL:AL,ROW()),1)</f>
        <v>0.2</v>
      </c>
      <c r="G190" s="8">
        <f>ROUND(INDEX([1]Calculation!L:L,ROW()),0)</f>
        <v>26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5</v>
      </c>
      <c r="L190" s="8">
        <f>ROUND(INDEX([1]Calculation!Q:Q,ROW()),0)</f>
        <v>27</v>
      </c>
      <c r="M190" s="8">
        <f>ROUND(INDEX([1]Calculation!R:R,ROW()),0)</f>
        <v>2</v>
      </c>
      <c r="N190" s="8">
        <f>ROUND(INDEX([1]Calculation!S:S,ROW()),0)</f>
        <v>15</v>
      </c>
      <c r="O190" s="8">
        <f>ROUND(INDEX([1]Calculation!T:T,ROW()),0)</f>
        <v>4</v>
      </c>
      <c r="P190" s="8" t="str">
        <f>INDEX([1]Calculation!CB:CB,ROW())</f>
        <v>https://www.nbcnews.com/politics/2020-election/sanders-biden-are-neck-neck-new-nbc-wsj-national-poll-n1127051</v>
      </c>
    </row>
    <row r="191" spans="1:16">
      <c r="A191" t="str">
        <f>INDEX([1]Calculation!$F:$F,ROW())</f>
        <v>Washington</v>
      </c>
      <c r="B191" t="str">
        <f>INDEX([1]Calculation!$D:$D,ROW())</f>
        <v>SurveyUSA</v>
      </c>
      <c r="C191" t="str">
        <f>IF(INDEX([1]Calculation!$G:$G,ROW())=0,"-",INDEX([1]Calculation!$G:$G,ROW()))</f>
        <v>A</v>
      </c>
      <c r="D191" t="str">
        <f>INDEX([1]Calculation!$J:$J,ROW())&amp;"  "&amp;INDEX([1]Calculation!$K:$K,ROW())</f>
        <v>536  lv</v>
      </c>
      <c r="E191" s="20">
        <f>INDEX([1]Calculation!$I:$I,ROW())</f>
        <v>43858</v>
      </c>
      <c r="F191" s="12">
        <f>ROUND(INDEX([1]Calculation!AL:AL,ROW()),1)</f>
        <v>22.1</v>
      </c>
      <c r="G191" s="8">
        <f>ROUND(INDEX([1]Calculation!L:L,ROW()),0)</f>
        <v>21</v>
      </c>
      <c r="H191" s="8">
        <f>ROUND(INDEX([1]Calculation!M:M,ROW()),0)</f>
        <v>12</v>
      </c>
      <c r="I191" s="8">
        <f>ROUND(INDEX([1]Calculation!N:N,ROW()),0)</f>
        <v>0</v>
      </c>
      <c r="J191" s="8">
        <f>ROUND(INDEX([1]Calculation!O:O,ROW()),0)</f>
        <v>8</v>
      </c>
      <c r="K191" s="8">
        <f>ROUND(INDEX([1]Calculation!P:P,ROW()),0)</f>
        <v>3</v>
      </c>
      <c r="L191" s="8">
        <f>ROUND(INDEX([1]Calculation!Q:Q,ROW()),0)</f>
        <v>26</v>
      </c>
      <c r="M191" s="8">
        <f>ROUND(INDEX([1]Calculation!R:R,ROW()),0)</f>
        <v>2</v>
      </c>
      <c r="N191" s="8">
        <f>ROUND(INDEX([1]Calculation!S:S,ROW()),0)</f>
        <v>16</v>
      </c>
      <c r="O191" s="8">
        <f>ROUND(INDEX([1]Calculation!T:T,ROW()),0)</f>
        <v>4</v>
      </c>
      <c r="P191" s="8" t="str">
        <f>INDEX([1]Calculation!CB:CB,ROW())</f>
        <v>https://www.king5.com/article/news/politics/elections/bernie-sanders-democratic-primary-poll/281-54303297-ce1b-4902-9e51-512a441340ac</v>
      </c>
    </row>
    <row r="192" spans="1:16">
      <c r="A192" t="str">
        <f>INDEX([1]Calculation!$F:$F,ROW())</f>
        <v>Iowa</v>
      </c>
      <c r="B192" t="str">
        <f>INDEX([1]Calculation!$D:$D,ROW())</f>
        <v>Park Street Strategies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600  lv</v>
      </c>
      <c r="E192" s="20">
        <f>INDEX([1]Calculation!$I:$I,ROW())</f>
        <v>43858</v>
      </c>
      <c r="F192" s="12">
        <f>ROUND(INDEX([1]Calculation!AL:AL,ROW()),1)</f>
        <v>6.4</v>
      </c>
      <c r="G192" s="8">
        <f>ROUND(INDEX([1]Calculation!L:L,ROW()),0)</f>
        <v>20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17</v>
      </c>
      <c r="K192" s="8">
        <f>ROUND(INDEX([1]Calculation!P:P,ROW()),0)</f>
        <v>12</v>
      </c>
      <c r="L192" s="8">
        <f>ROUND(INDEX([1]Calculation!Q:Q,ROW()),0)</f>
        <v>18</v>
      </c>
      <c r="M192" s="8">
        <f>ROUND(INDEX([1]Calculation!R:R,ROW()),0)</f>
        <v>4</v>
      </c>
      <c r="N192" s="8">
        <f>ROUND(INDEX([1]Calculation!S:S,ROW()),0)</f>
        <v>17</v>
      </c>
      <c r="O192" s="8">
        <f>ROUND(INDEX([1]Calculation!T:T,ROW()),0)</f>
        <v>5</v>
      </c>
      <c r="P192" s="8" t="str">
        <f>INDEX([1]Calculation!CB:CB,ROW())</f>
        <v>https://parkstreetstrategies.com/2020-iowa-democratic-caucus-survey-full-results/</v>
      </c>
    </row>
    <row r="193" spans="1:16">
      <c r="A193" t="str">
        <f>INDEX([1]Calculation!$F:$F,ROW())</f>
        <v>US</v>
      </c>
      <c r="B193" t="str">
        <f>INDEX([1]Calculation!$D:$D,ROW())</f>
        <v>USC Dornsife/LA Times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2227  lv</v>
      </c>
      <c r="E193" s="20">
        <f>INDEX([1]Calculation!$I:$I,ROW())</f>
        <v>43858</v>
      </c>
      <c r="F193" s="12">
        <f>ROUND(INDEX([1]Calculation!AL:AL,ROW()),1)</f>
        <v>13.9</v>
      </c>
      <c r="G193" s="8">
        <f>ROUND(INDEX([1]Calculation!L:L,ROW()),0)</f>
        <v>34</v>
      </c>
      <c r="H193" s="8">
        <f>ROUND(INDEX([1]Calculation!M:M,ROW()),0)</f>
        <v>9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3</v>
      </c>
      <c r="L193" s="8">
        <f>ROUND(INDEX([1]Calculation!Q:Q,ROW()),0)</f>
        <v>18</v>
      </c>
      <c r="M193" s="8">
        <f>ROUND(INDEX([1]Calculation!R:R,ROW()),0)</f>
        <v>2</v>
      </c>
      <c r="N193" s="8">
        <f>ROUND(INDEX([1]Calculation!S:S,ROW()),0)</f>
        <v>16</v>
      </c>
      <c r="O193" s="8">
        <f>ROUND(INDEX([1]Calculation!T:T,ROW()),0)</f>
        <v>2</v>
      </c>
      <c r="P193" s="8" t="str">
        <f>INDEX([1]Calculation!CB:CB,ROW())</f>
        <v>https://drive.google.com/file/d/1_JsEQQbLSxwYLJE-JtvQ-syrSuwU4YN9/view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591  lv</v>
      </c>
      <c r="E194" s="20">
        <f>INDEX([1]Calculation!$I:$I,ROW())</f>
        <v>43858</v>
      </c>
      <c r="F194" s="12">
        <f>ROUND(INDEX([1]Calculation!AL:AL,ROW()),1)</f>
        <v>0</v>
      </c>
      <c r="G194" s="8">
        <f>ROUND(INDEX([1]Calculation!L:L,ROW()),0)</f>
        <v>26</v>
      </c>
      <c r="H194" s="8">
        <f>ROUND(INDEX([1]Calculation!M:M,ROW()),0)</f>
        <v>4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4</v>
      </c>
      <c r="L194" s="8">
        <f>ROUND(INDEX([1]Calculation!Q:Q,ROW()),0)</f>
        <v>24</v>
      </c>
      <c r="M194" s="8">
        <f>ROUND(INDEX([1]Calculation!R:R,ROW()),0)</f>
        <v>1</v>
      </c>
      <c r="N194" s="8">
        <f>ROUND(INDEX([1]Calculation!S:S,ROW()),0)</f>
        <v>20</v>
      </c>
      <c r="O194" s="8">
        <f>ROUND(INDEX([1]Calculation!T:T,ROW()),0)</f>
        <v>4</v>
      </c>
      <c r="P194" s="8" t="str">
        <f>INDEX([1]Calculation!CB:CB,ROW())</f>
        <v>https://d25d2506sfb94s.cloudfront.net/cumulus_uploads/document/3ormein07a/econTabReport.pdf</v>
      </c>
    </row>
    <row r="195" spans="1:16">
      <c r="A195" t="str">
        <f>INDEX([1]Calculation!$F:$F,ROW())</f>
        <v>Florida</v>
      </c>
      <c r="B195" t="str">
        <f>INDEX([1]Calculation!$D:$D,ROW())</f>
        <v>St. Pete Polls</v>
      </c>
      <c r="C195" t="str">
        <f>IF(INDEX([1]Calculation!$G:$G,ROW())=0,"-",INDEX([1]Calculation!$G:$G,ROW()))</f>
        <v>C+</v>
      </c>
      <c r="D195" t="str">
        <f>INDEX([1]Calculation!$J:$J,ROW())&amp;"  "&amp;INDEX([1]Calculation!$K:$K,ROW())</f>
        <v>2590  lv</v>
      </c>
      <c r="E195" s="20">
        <f>INDEX([1]Calculation!$I:$I,ROW())</f>
        <v>43858</v>
      </c>
      <c r="F195" s="12">
        <f>ROUND(INDEX([1]Calculation!AL:AL,ROW()),1)</f>
        <v>0.2</v>
      </c>
      <c r="G195" s="8">
        <f>ROUND(INDEX([1]Calculation!L:L,ROW()),0)</f>
        <v>41</v>
      </c>
      <c r="H195" s="8">
        <f>ROUND(INDEX([1]Calculation!M:M,ROW()),0)</f>
        <v>17</v>
      </c>
      <c r="I195" s="8">
        <f>ROUND(INDEX([1]Calculation!N:N,ROW()),0)</f>
        <v>0</v>
      </c>
      <c r="J195" s="8">
        <f>ROUND(INDEX([1]Calculation!O:O,ROW()),0)</f>
        <v>6</v>
      </c>
      <c r="K195" s="8">
        <f>ROUND(INDEX([1]Calculation!P:P,ROW()),0)</f>
        <v>5</v>
      </c>
      <c r="L195" s="8">
        <f>ROUND(INDEX([1]Calculation!Q:Q,ROW()),0)</f>
        <v>9</v>
      </c>
      <c r="M195" s="8">
        <f>ROUND(INDEX([1]Calculation!R:R,ROW()),0)</f>
        <v>2</v>
      </c>
      <c r="N195" s="8">
        <f>ROUND(INDEX([1]Calculation!S:S,ROW()),0)</f>
        <v>7</v>
      </c>
      <c r="O195" s="8">
        <f>ROUND(INDEX([1]Calculation!T:T,ROW()),0)</f>
        <v>2</v>
      </c>
      <c r="P195" s="8" t="str">
        <f>INDEX([1]Calculation!CB:CB,ROW())</f>
        <v>http://stpetepolls.org/files/StPetePolls_2020_State_DEMprimary_January28_WN2A.pdf</v>
      </c>
    </row>
    <row r="196" spans="1:16">
      <c r="A196" t="str">
        <f>INDEX([1]Calculation!$F:$F,ROW())</f>
        <v>US</v>
      </c>
      <c r="B196" t="str">
        <f>INDEX([1]Calculation!$D:$D,ROW())</f>
        <v>YouGov Blue/Data for Progress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1619  lv</v>
      </c>
      <c r="E196" s="20">
        <f>INDEX([1]Calculation!$I:$I,ROW())</f>
        <v>43857</v>
      </c>
      <c r="F196" s="12">
        <f>ROUND(INDEX([1]Calculation!AL:AL,ROW()),1)</f>
        <v>8.6</v>
      </c>
      <c r="G196" s="8">
        <f>ROUND(INDEX([1]Calculation!L:L,ROW()),0)</f>
        <v>30</v>
      </c>
      <c r="H196" s="8">
        <f>ROUND(INDEX([1]Calculation!M:M,ROW()),0)</f>
        <v>5</v>
      </c>
      <c r="I196" s="8">
        <f>ROUND(INDEX([1]Calculation!N:N,ROW()),0)</f>
        <v>0</v>
      </c>
      <c r="J196" s="8">
        <f>ROUND(INDEX([1]Calculation!O:O,ROW()),0)</f>
        <v>8</v>
      </c>
      <c r="K196" s="8">
        <f>ROUND(INDEX([1]Calculation!P:P,ROW()),0)</f>
        <v>4</v>
      </c>
      <c r="L196" s="8">
        <f>ROUND(INDEX([1]Calculation!Q:Q,ROW()),0)</f>
        <v>21</v>
      </c>
      <c r="M196" s="8">
        <f>ROUND(INDEX([1]Calculation!R:R,ROW()),0)</f>
        <v>2</v>
      </c>
      <c r="N196" s="8">
        <f>ROUND(INDEX([1]Calculation!S:S,ROW()),0)</f>
        <v>23</v>
      </c>
      <c r="O196" s="8">
        <f>ROUND(INDEX([1]Calculation!T:T,ROW()),0)</f>
        <v>4</v>
      </c>
      <c r="P196" s="8" t="str">
        <f>INDEX([1]Calculation!CB:CB,ROW())</f>
        <v>https://projects.fivethirtyeight.com/polls/20200203_National_2.pdf</v>
      </c>
    </row>
    <row r="197" spans="1:16">
      <c r="A197" t="str">
        <f>INDEX([1]Calculation!$F:$F,ROW())</f>
        <v>California</v>
      </c>
      <c r="B197" t="str">
        <f>INDEX([1]Calculation!$D:$D,ROW())</f>
        <v>Change Research</v>
      </c>
      <c r="C197" t="str">
        <f>IF(INDEX([1]Calculation!$G:$G,ROW())=0,"-",INDEX([1]Calculation!$G:$G,ROW()))</f>
        <v>C</v>
      </c>
      <c r="D197" t="str">
        <f>INDEX([1]Calculation!$J:$J,ROW())&amp;"  "&amp;INDEX([1]Calculation!$K:$K,ROW())</f>
        <v>1190  lv</v>
      </c>
      <c r="E197" s="20">
        <f>INDEX([1]Calculation!$I:$I,ROW())</f>
        <v>43857</v>
      </c>
      <c r="F197" s="12">
        <f>ROUND(INDEX([1]Calculation!AL:AL,ROW()),1)</f>
        <v>1</v>
      </c>
      <c r="G197" s="8">
        <f>ROUND(INDEX([1]Calculation!L:L,ROW()),0)</f>
        <v>15</v>
      </c>
      <c r="H197" s="8">
        <f>ROUND(INDEX([1]Calculation!M:M,ROW()),0)</f>
        <v>4</v>
      </c>
      <c r="I197" s="8">
        <f>ROUND(INDEX([1]Calculation!N:N,ROW()),0)</f>
        <v>0</v>
      </c>
      <c r="J197" s="8">
        <f>ROUND(INDEX([1]Calculation!O:O,ROW()),0)</f>
        <v>8</v>
      </c>
      <c r="K197" s="8">
        <f>ROUND(INDEX([1]Calculation!P:P,ROW()),0)</f>
        <v>3</v>
      </c>
      <c r="L197" s="8">
        <f>ROUND(INDEX([1]Calculation!Q:Q,ROW()),0)</f>
        <v>30</v>
      </c>
      <c r="M197" s="8">
        <f>ROUND(INDEX([1]Calculation!R:R,ROW()),0)</f>
        <v>2</v>
      </c>
      <c r="N197" s="8">
        <f>ROUND(INDEX([1]Calculation!S:S,ROW()),0)</f>
        <v>16</v>
      </c>
      <c r="O197" s="8">
        <f>ROUND(INDEX([1]Calculation!T:T,ROW()),0)</f>
        <v>5</v>
      </c>
      <c r="P197" s="8" t="str">
        <f>INDEX([1]Calculation!CB:CB,ROW())</f>
        <v>https://www.changeresearch.com/post/kqed-change-research-california-poll-january</v>
      </c>
    </row>
    <row r="198" spans="1:16">
      <c r="A198" t="str">
        <f>INDEX([1]Calculation!$F:$F,ROW())</f>
        <v>Iowa</v>
      </c>
      <c r="B198" t="str">
        <f>INDEX([1]Calculation!$D:$D,ROW())</f>
        <v>Monmouth University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544  lv</v>
      </c>
      <c r="E198" s="20">
        <f>INDEX([1]Calculation!$I:$I,ROW())</f>
        <v>43857</v>
      </c>
      <c r="F198" s="12">
        <f>ROUND(INDEX([1]Calculation!AL:AL,ROW()),1)</f>
        <v>0</v>
      </c>
      <c r="G198" s="8">
        <f>ROUND(INDEX([1]Calculation!L:L,ROW()),0)</f>
        <v>29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20</v>
      </c>
      <c r="K198" s="8">
        <f>ROUND(INDEX([1]Calculation!P:P,ROW()),0)</f>
        <v>0</v>
      </c>
      <c r="L198" s="8">
        <f>ROUND(INDEX([1]Calculation!Q:Q,ROW()),0)</f>
        <v>25</v>
      </c>
      <c r="M198" s="8">
        <f>ROUND(INDEX([1]Calculation!R:R,ROW()),0)</f>
        <v>0</v>
      </c>
      <c r="N198" s="8">
        <f>ROUND(INDEX([1]Calculation!S:S,ROW()),0)</f>
        <v>19</v>
      </c>
      <c r="O198" s="8">
        <f>ROUND(INDEX([1]Calculation!T:T,ROW()),0)</f>
        <v>0</v>
      </c>
      <c r="P198" s="8" t="str">
        <f>INDEX([1]Calculation!CB:CB,ROW())</f>
        <v>https://www.monmouth.edu/polling-institute/documents/monmouthpoll_ia_012920.pdf/</v>
      </c>
    </row>
    <row r="199" spans="1:16">
      <c r="A199" t="str">
        <f>INDEX([1]Calculation!$F:$F,ROW())</f>
        <v>Iowa</v>
      </c>
      <c r="B199" t="str">
        <f>INDEX([1]Calculation!$D:$D,ROW())</f>
        <v>Monmouth University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544  lv</v>
      </c>
      <c r="E199" s="20">
        <f>INDEX([1]Calculation!$I:$I,ROW())</f>
        <v>43857</v>
      </c>
      <c r="F199" s="12">
        <f>ROUND(INDEX([1]Calculation!AL:AL,ROW()),1)</f>
        <v>0</v>
      </c>
      <c r="G199" s="8">
        <f>ROUND(INDEX([1]Calculation!L:L,ROW()),0)</f>
        <v>22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17</v>
      </c>
      <c r="K199" s="8">
        <f>ROUND(INDEX([1]Calculation!P:P,ROW()),0)</f>
        <v>12</v>
      </c>
      <c r="L199" s="8">
        <f>ROUND(INDEX([1]Calculation!Q:Q,ROW()),0)</f>
        <v>22</v>
      </c>
      <c r="M199" s="8">
        <f>ROUND(INDEX([1]Calculation!R:R,ROW()),0)</f>
        <v>0</v>
      </c>
      <c r="N199" s="8">
        <f>ROUND(INDEX([1]Calculation!S:S,ROW()),0)</f>
        <v>16</v>
      </c>
      <c r="O199" s="8">
        <f>ROUND(INDEX([1]Calculation!T:T,ROW()),0)</f>
        <v>5</v>
      </c>
      <c r="P199" s="8" t="str">
        <f>INDEX([1]Calculation!CB:CB,ROW())</f>
        <v>https://www.monmouth.edu/polling-institute/documents/monmouthpoll_ia_012920.pdf/</v>
      </c>
    </row>
    <row r="200" spans="1:16">
      <c r="A200" t="str">
        <f>INDEX([1]Calculation!$F:$F,ROW())</f>
        <v>Iowa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544  lv</v>
      </c>
      <c r="E200" s="20">
        <f>INDEX([1]Calculation!$I:$I,ROW())</f>
        <v>43857</v>
      </c>
      <c r="F200" s="12">
        <f>ROUND(INDEX([1]Calculation!AL:AL,ROW()),1)</f>
        <v>25.1</v>
      </c>
      <c r="G200" s="8">
        <f>ROUND(INDEX([1]Calculation!L:L,ROW()),0)</f>
        <v>23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16</v>
      </c>
      <c r="K200" s="8">
        <f>ROUND(INDEX([1]Calculation!P:P,ROW()),0)</f>
        <v>10</v>
      </c>
      <c r="L200" s="8">
        <f>ROUND(INDEX([1]Calculation!Q:Q,ROW()),0)</f>
        <v>21</v>
      </c>
      <c r="M200" s="8">
        <f>ROUND(INDEX([1]Calculation!R:R,ROW()),0)</f>
        <v>4</v>
      </c>
      <c r="N200" s="8">
        <f>ROUND(INDEX([1]Calculation!S:S,ROW()),0)</f>
        <v>15</v>
      </c>
      <c r="O200" s="8">
        <f>ROUND(INDEX([1]Calculation!T:T,ROW()),0)</f>
        <v>3</v>
      </c>
      <c r="P200" s="8" t="str">
        <f>INDEX([1]Calculation!CB:CB,ROW())</f>
        <v>https://www.monmouth.edu/polling-institute/documents/monmouthpoll_ia_012920.pdf/</v>
      </c>
    </row>
    <row r="201" spans="1:16">
      <c r="A201" t="str">
        <f>INDEX([1]Calculation!$F:$F,ROW())</f>
        <v>Iowa</v>
      </c>
      <c r="B201" t="str">
        <f>INDEX([1]Calculation!$D:$D,ROW())</f>
        <v>Civiqs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655  lv</v>
      </c>
      <c r="E201" s="20">
        <f>INDEX([1]Calculation!$I:$I,ROW())</f>
        <v>43857</v>
      </c>
      <c r="F201" s="12">
        <f>ROUND(INDEX([1]Calculation!AL:AL,ROW()),1)</f>
        <v>0.8</v>
      </c>
      <c r="G201" s="8">
        <f>ROUND(INDEX([1]Calculation!L:L,ROW()),0)</f>
        <v>15</v>
      </c>
      <c r="H201" s="8">
        <f>ROUND(INDEX([1]Calculation!M:M,ROW()),0)</f>
        <v>1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24</v>
      </c>
      <c r="M201" s="8">
        <f>ROUND(INDEX([1]Calculation!R:R,ROW()),0)</f>
        <v>4</v>
      </c>
      <c r="N201" s="8">
        <f>ROUND(INDEX([1]Calculation!S:S,ROW()),0)</f>
        <v>19</v>
      </c>
      <c r="O201" s="8">
        <f>ROUND(INDEX([1]Calculation!T:T,ROW()),0)</f>
        <v>5</v>
      </c>
      <c r="P201" s="8" t="str">
        <f>INDEX([1]Calculation!CB:CB,ROW())</f>
        <v>https://civiqs.com/documents/Civiqs_ISU_banner_book_2020_01_cg3q62ypb43uz6bb.pdf</v>
      </c>
    </row>
    <row r="202" spans="1:16">
      <c r="A202" t="str">
        <f>INDEX([1]Calculation!$F:$F,ROW())</f>
        <v>US</v>
      </c>
      <c r="B202" t="str">
        <f>INDEX([1]Calculation!$D:$D,ROW())</f>
        <v>YouGov Blue/Data for Progress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1619  lv</v>
      </c>
      <c r="E202" s="20">
        <f>INDEX([1]Calculation!$I:$I,ROW())</f>
        <v>43857</v>
      </c>
      <c r="F202" s="12">
        <f>ROUND(INDEX([1]Calculation!AL:AL,ROW()),1)</f>
        <v>0</v>
      </c>
      <c r="G202" s="8">
        <f>ROUND(INDEX([1]Calculation!L:L,ROW()),0)</f>
        <v>42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0</v>
      </c>
      <c r="L202" s="8">
        <f>ROUND(INDEX([1]Calculation!Q:Q,ROW()),0)</f>
        <v>23</v>
      </c>
      <c r="M202" s="8">
        <f>ROUND(INDEX([1]Calculation!R:R,ROW()),0)</f>
        <v>0</v>
      </c>
      <c r="N202" s="8">
        <f>ROUND(INDEX([1]Calculation!S:S,ROW()),0)</f>
        <v>30</v>
      </c>
      <c r="O202" s="8">
        <f>ROUND(INDEX([1]Calculation!T:T,ROW()),0)</f>
        <v>0</v>
      </c>
      <c r="P202" s="8" t="str">
        <f>INDEX([1]Calculation!CB:CB,ROW())</f>
        <v>https://www.politico.com/news/2020/01/28/survey-warren-polls-better-against-biden-than-sanders-108289</v>
      </c>
    </row>
    <row r="203" spans="1:16">
      <c r="A203" t="str">
        <f>INDEX([1]Calculation!$F:$F,ROW())</f>
        <v>US</v>
      </c>
      <c r="B203" t="str">
        <f>INDEX([1]Calculation!$D:$D,ROW())</f>
        <v>YouGov Blue/Data for Progress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1619  lv</v>
      </c>
      <c r="E203" s="20">
        <f>INDEX([1]Calculation!$I:$I,ROW())</f>
        <v>43857</v>
      </c>
      <c r="F203" s="12">
        <f>ROUND(INDEX([1]Calculation!AL:AL,ROW()),1)</f>
        <v>0</v>
      </c>
      <c r="G203" s="8">
        <f>ROUND(INDEX([1]Calculation!L:L,ROW()),0)</f>
        <v>53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41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https://www.politico.com/news/2020/01/28/survey-warren-polls-better-against-biden-than-sanders-108289</v>
      </c>
    </row>
    <row r="204" spans="1:16">
      <c r="A204" t="str">
        <f>INDEX([1]Calculation!$F:$F,ROW())</f>
        <v>US</v>
      </c>
      <c r="B204" t="str">
        <f>INDEX([1]Calculation!$D:$D,ROW())</f>
        <v>YouGov Blue/Data for Progress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1619  lv</v>
      </c>
      <c r="E204" s="20">
        <f>INDEX([1]Calculation!$I:$I,ROW())</f>
        <v>43857</v>
      </c>
      <c r="F204" s="12">
        <f>ROUND(INDEX([1]Calculation!AL:AL,ROW()),1)</f>
        <v>0</v>
      </c>
      <c r="G204" s="8">
        <f>ROUND(INDEX([1]Calculation!L:L,ROW()),0)</f>
        <v>47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45</v>
      </c>
      <c r="O204" s="8">
        <f>ROUND(INDEX([1]Calculation!T:T,ROW()),0)</f>
        <v>0</v>
      </c>
      <c r="P204" s="8" t="str">
        <f>INDEX([1]Calculation!CB:CB,ROW())</f>
        <v>https://www.politico.com/news/2020/01/28/survey-warren-polls-better-against-biden-than-sanders-108289</v>
      </c>
    </row>
    <row r="205" spans="1:16">
      <c r="A205" t="str">
        <f>INDEX([1]Calculation!$F:$F,ROW())</f>
        <v>US</v>
      </c>
      <c r="B205" t="str">
        <f>INDEX([1]Calculation!$D:$D,ROW())</f>
        <v>Quinnipiac University</v>
      </c>
      <c r="C205" t="str">
        <f>IF(INDEX([1]Calculation!$G:$G,ROW())=0,"-",INDEX([1]Calculation!$G:$G,ROW()))</f>
        <v>A</v>
      </c>
      <c r="D205" t="str">
        <f>INDEX([1]Calculation!$J:$J,ROW())&amp;"  "&amp;INDEX([1]Calculation!$K:$K,ROW())</f>
        <v>827  rv</v>
      </c>
      <c r="E205" s="20">
        <f>INDEX([1]Calculation!$I:$I,ROW())</f>
        <v>43857</v>
      </c>
      <c r="F205" s="12">
        <f>ROUND(INDEX([1]Calculation!AL:AL,ROW()),1)</f>
        <v>3.1</v>
      </c>
      <c r="G205" s="8">
        <f>ROUND(INDEX([1]Calculation!L:L,ROW()),0)</f>
        <v>26</v>
      </c>
      <c r="H205" s="8">
        <f>ROUND(INDEX([1]Calculation!M:M,ROW()),0)</f>
        <v>8</v>
      </c>
      <c r="I205" s="8">
        <f>ROUND(INDEX([1]Calculation!N:N,ROW()),0)</f>
        <v>0</v>
      </c>
      <c r="J205" s="8">
        <f>ROUND(INDEX([1]Calculation!O:O,ROW()),0)</f>
        <v>6</v>
      </c>
      <c r="K205" s="8">
        <f>ROUND(INDEX([1]Calculation!P:P,ROW()),0)</f>
        <v>7</v>
      </c>
      <c r="L205" s="8">
        <f>ROUND(INDEX([1]Calculation!Q:Q,ROW()),0)</f>
        <v>21</v>
      </c>
      <c r="M205" s="8">
        <f>ROUND(INDEX([1]Calculation!R:R,ROW()),0)</f>
        <v>2</v>
      </c>
      <c r="N205" s="8">
        <f>ROUND(INDEX([1]Calculation!S:S,ROW()),0)</f>
        <v>15</v>
      </c>
      <c r="O205" s="8">
        <f>ROUND(INDEX([1]Calculation!T:T,ROW()),0)</f>
        <v>3</v>
      </c>
      <c r="P205" s="8" t="str">
        <f>INDEX([1]Calculation!CB:CB,ROW())</f>
        <v>https://poll.qu.edu/national/release-detail?ReleaseID=3654</v>
      </c>
    </row>
    <row r="206" spans="1:16">
      <c r="A206" t="str">
        <f>INDEX([1]Calculation!$F:$F,ROW())</f>
        <v>New Hampshire</v>
      </c>
      <c r="B206" t="str">
        <f>INDEX([1]Calculation!$D:$D,ROW())</f>
        <v>American Research Group</v>
      </c>
      <c r="C206" t="str">
        <f>IF(INDEX([1]Calculation!$G:$G,ROW())=0,"-",INDEX([1]Calculation!$G:$G,ROW()))</f>
        <v>B</v>
      </c>
      <c r="D206" t="str">
        <f>INDEX([1]Calculation!$J:$J,ROW())&amp;"  "&amp;INDEX([1]Calculation!$K:$K,ROW())</f>
        <v>600  lv</v>
      </c>
      <c r="E206" s="20">
        <f>INDEX([1]Calculation!$I:$I,ROW())</f>
        <v>43857</v>
      </c>
      <c r="F206" s="12">
        <f>ROUND(INDEX([1]Calculation!AL:AL,ROW()),1)</f>
        <v>1.5</v>
      </c>
      <c r="G206" s="8">
        <f>ROUND(INDEX([1]Calculation!L:L,ROW()),0)</f>
        <v>13</v>
      </c>
      <c r="H206" s="8">
        <f>ROUND(INDEX([1]Calculation!M:M,ROW()),0)</f>
        <v>2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7</v>
      </c>
      <c r="L206" s="8">
        <f>ROUND(INDEX([1]Calculation!Q:Q,ROW()),0)</f>
        <v>28</v>
      </c>
      <c r="M206" s="8">
        <f>ROUND(INDEX([1]Calculation!R:R,ROW()),0)</f>
        <v>2</v>
      </c>
      <c r="N206" s="8">
        <f>ROUND(INDEX([1]Calculation!S:S,ROW()),0)</f>
        <v>11</v>
      </c>
      <c r="O206" s="8">
        <f>ROUND(INDEX([1]Calculation!T:T,ROW()),0)</f>
        <v>5</v>
      </c>
      <c r="P206" s="8" t="str">
        <f>INDEX([1]Calculation!CB:CB,ROW())</f>
        <v>https://americanresearchgroup.com/pres2020/primary/dem/nhdem20-01.html</v>
      </c>
    </row>
    <row r="207" spans="1:16">
      <c r="A207" t="str">
        <f>INDEX([1]Calculation!$F:$F,ROW())</f>
        <v>Pennsylvania</v>
      </c>
      <c r="B207" t="str">
        <f>INDEX([1]Calculation!$D:$D,ROW())</f>
        <v>Franklin &amp; Marshall College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292  rv</v>
      </c>
      <c r="E207" s="20">
        <f>INDEX([1]Calculation!$I:$I,ROW())</f>
        <v>43856</v>
      </c>
      <c r="F207" s="12">
        <f>ROUND(INDEX([1]Calculation!AL:AL,ROW()),1)</f>
        <v>5.7</v>
      </c>
      <c r="G207" s="8">
        <f>ROUND(INDEX([1]Calculation!L:L,ROW()),0)</f>
        <v>22</v>
      </c>
      <c r="H207" s="8">
        <f>ROUND(INDEX([1]Calculation!M:M,ROW()),0)</f>
        <v>7</v>
      </c>
      <c r="I207" s="8">
        <f>ROUND(INDEX([1]Calculation!N:N,ROW()),0)</f>
        <v>0</v>
      </c>
      <c r="J207" s="8">
        <f>ROUND(INDEX([1]Calculation!O:O,ROW()),0)</f>
        <v>6</v>
      </c>
      <c r="K207" s="8">
        <f>ROUND(INDEX([1]Calculation!P:P,ROW()),0)</f>
        <v>5</v>
      </c>
      <c r="L207" s="8">
        <f>ROUND(INDEX([1]Calculation!Q:Q,ROW()),0)</f>
        <v>15</v>
      </c>
      <c r="M207" s="8">
        <f>ROUND(INDEX([1]Calculation!R:R,ROW()),0)</f>
        <v>1</v>
      </c>
      <c r="N207" s="8">
        <f>ROUND(INDEX([1]Calculation!S:S,ROW()),0)</f>
        <v>14</v>
      </c>
      <c r="O207" s="8">
        <f>ROUND(INDEX([1]Calculation!T:T,ROW()),0)</f>
        <v>5</v>
      </c>
      <c r="P207" s="8" t="str">
        <f>INDEX([1]Calculation!CB:CB,ROW())</f>
        <v>https://www.fandm.edu/uploads/files/562535870732261549-f-m-poll-release-january-2020.pdf</v>
      </c>
    </row>
    <row r="208" spans="1:16">
      <c r="A208" t="str">
        <f>INDEX([1]Calculation!$F:$F,ROW())</f>
        <v>Iowa</v>
      </c>
      <c r="B208" t="str">
        <f>INDEX([1]Calculation!$D:$D,ROW())</f>
        <v>Change Research</v>
      </c>
      <c r="C208" t="str">
        <f>IF(INDEX([1]Calculation!$G:$G,ROW())=0,"-",INDEX([1]Calculation!$G:$G,ROW()))</f>
        <v>C</v>
      </c>
      <c r="D208" t="str">
        <f>INDEX([1]Calculation!$J:$J,ROW())&amp;"  "&amp;INDEX([1]Calculation!$K:$K,ROW())</f>
        <v>704  lv</v>
      </c>
      <c r="E208" s="20">
        <f>INDEX([1]Calculation!$I:$I,ROW())</f>
        <v>43856</v>
      </c>
      <c r="F208" s="12">
        <f>ROUND(INDEX([1]Calculation!AL:AL,ROW()),1)</f>
        <v>0</v>
      </c>
      <c r="G208" s="8">
        <f>ROUND(INDEX([1]Calculation!L:L,ROW()),0)</f>
        <v>22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23</v>
      </c>
      <c r="K208" s="8">
        <f>ROUND(INDEX([1]Calculation!P:P,ROW()),0)</f>
        <v>0</v>
      </c>
      <c r="L208" s="8">
        <f>ROUND(INDEX([1]Calculation!Q:Q,ROW()),0)</f>
        <v>30</v>
      </c>
      <c r="M208" s="8">
        <f>ROUND(INDEX([1]Calculation!R:R,ROW()),0)</f>
        <v>0</v>
      </c>
      <c r="N208" s="8">
        <f>ROUND(INDEX([1]Calculation!S:S,ROW()),0)</f>
        <v>20</v>
      </c>
      <c r="O208" s="8">
        <f>ROUND(INDEX([1]Calculation!T:T,ROW()),0)</f>
        <v>0</v>
      </c>
      <c r="P208" s="8" t="str">
        <f>INDEX([1]Calculation!CB:CB,ROW())</f>
        <v>https://www.changeresearch.com/post/pollercoaster-2020-sanders-leads-by-8-points-in-iowa-caucuses</v>
      </c>
    </row>
    <row r="209" spans="1:16">
      <c r="A209" t="str">
        <f>INDEX([1]Calculation!$F:$F,ROW())</f>
        <v>Iowa</v>
      </c>
      <c r="B209" t="str">
        <f>INDEX([1]Calculation!$D:$D,ROW())</f>
        <v>Change Research</v>
      </c>
      <c r="C209" t="str">
        <f>IF(INDEX([1]Calculation!$G:$G,ROW())=0,"-",INDEX([1]Calculation!$G:$G,ROW()))</f>
        <v>C</v>
      </c>
      <c r="D209" t="str">
        <f>INDEX([1]Calculation!$J:$J,ROW())&amp;"  "&amp;INDEX([1]Calculation!$K:$K,ROW())</f>
        <v>704  lv</v>
      </c>
      <c r="E209" s="20">
        <f>INDEX([1]Calculation!$I:$I,ROW())</f>
        <v>43856</v>
      </c>
      <c r="F209" s="12">
        <f>ROUND(INDEX([1]Calculation!AL:AL,ROW()),1)</f>
        <v>6.2</v>
      </c>
      <c r="G209" s="8">
        <f>ROUND(INDEX([1]Calculation!L:L,ROW()),0)</f>
        <v>18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19</v>
      </c>
      <c r="K209" s="8">
        <f>ROUND(INDEX([1]Calculation!P:P,ROW()),0)</f>
        <v>10</v>
      </c>
      <c r="L209" s="8">
        <f>ROUND(INDEX([1]Calculation!Q:Q,ROW()),0)</f>
        <v>27</v>
      </c>
      <c r="M209" s="8">
        <f>ROUND(INDEX([1]Calculation!R:R,ROW()),0)</f>
        <v>4</v>
      </c>
      <c r="N209" s="8">
        <f>ROUND(INDEX([1]Calculation!S:S,ROW()),0)</f>
        <v>15</v>
      </c>
      <c r="O209" s="8">
        <f>ROUND(INDEX([1]Calculation!T:T,ROW()),0)</f>
        <v>4</v>
      </c>
      <c r="P209" s="8" t="str">
        <f>INDEX([1]Calculation!CB:CB,ROW())</f>
        <v>https://www.changeresearch.com/post/pollercoaster-2020-sanders-leads-by-8-points-in-iowa-caucuses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17836  lv</v>
      </c>
      <c r="E210" s="20">
        <f>INDEX([1]Calculation!$I:$I,ROW())</f>
        <v>43856</v>
      </c>
      <c r="F210" s="12">
        <f>ROUND(INDEX([1]Calculation!AL:AL,ROW()),1)</f>
        <v>0.1</v>
      </c>
      <c r="G210" s="8">
        <f>ROUND(INDEX([1]Calculation!L:L,ROW()),0)</f>
        <v>29</v>
      </c>
      <c r="H210" s="8">
        <f>ROUND(INDEX([1]Calculation!M:M,ROW()),0)</f>
        <v>12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23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5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RKM Research and Communications Inc.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407  lv</v>
      </c>
      <c r="E211" s="20">
        <f>INDEX([1]Calculation!$I:$I,ROW())</f>
        <v>43856</v>
      </c>
      <c r="F211" s="12">
        <f>ROUND(INDEX([1]Calculation!AL:AL,ROW()),1)</f>
        <v>0.5</v>
      </c>
      <c r="G211" s="8">
        <f>ROUND(INDEX([1]Calculation!L:L,ROW()),0)</f>
        <v>22</v>
      </c>
      <c r="H211" s="8">
        <f>ROUND(INDEX([1]Calculation!M:M,ROW()),0)</f>
        <v>3</v>
      </c>
      <c r="I211" s="8">
        <f>ROUND(INDEX([1]Calculation!N:N,ROW()),0)</f>
        <v>0</v>
      </c>
      <c r="J211" s="8">
        <f>ROUND(INDEX([1]Calculation!O:O,ROW()),0)</f>
        <v>10</v>
      </c>
      <c r="K211" s="8">
        <f>ROUND(INDEX([1]Calculation!P:P,ROW()),0)</f>
        <v>5</v>
      </c>
      <c r="L211" s="8">
        <f>ROUND(INDEX([1]Calculation!Q:Q,ROW()),0)</f>
        <v>29</v>
      </c>
      <c r="M211" s="8">
        <f>ROUND(INDEX([1]Calculation!R:R,ROW()),0)</f>
        <v>0</v>
      </c>
      <c r="N211" s="8">
        <f>ROUND(INDEX([1]Calculation!S:S,ROW()),0)</f>
        <v>16</v>
      </c>
      <c r="O211" s="8">
        <f>ROUND(INDEX([1]Calculation!T:T,ROW()),0)</f>
        <v>1</v>
      </c>
      <c r="P211" s="8" t="str">
        <f>INDEX([1]Calculation!CB:CB,ROW())</f>
        <v>https://www.franklinpierce.edu/institutes/mfcc/FPU%20PP%20NH%20Jan%202020%2023-26%20Tables.pdf</v>
      </c>
    </row>
    <row r="212" spans="1:16">
      <c r="A212" t="str">
        <f>INDEX([1]Calculation!$F:$F,ROW())</f>
        <v>Iowa</v>
      </c>
      <c r="B212" t="str">
        <f>INDEX([1]Calculation!$D:$D,ROW())</f>
        <v>Emerson College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450  lv</v>
      </c>
      <c r="E212" s="20">
        <f>INDEX([1]Calculation!$I:$I,ROW())</f>
        <v>43856</v>
      </c>
      <c r="F212" s="12">
        <f>ROUND(INDEX([1]Calculation!AL:AL,ROW()),1)</f>
        <v>1</v>
      </c>
      <c r="G212" s="8">
        <f>ROUND(INDEX([1]Calculation!L:L,ROW()),0)</f>
        <v>21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10</v>
      </c>
      <c r="K212" s="8">
        <f>ROUND(INDEX([1]Calculation!P:P,ROW()),0)</f>
        <v>13</v>
      </c>
      <c r="L212" s="8">
        <f>ROUND(INDEX([1]Calculation!Q:Q,ROW()),0)</f>
        <v>30</v>
      </c>
      <c r="M212" s="8">
        <f>ROUND(INDEX([1]Calculation!R:R,ROW()),0)</f>
        <v>5</v>
      </c>
      <c r="N212" s="8">
        <f>ROUND(INDEX([1]Calculation!S:S,ROW()),0)</f>
        <v>11</v>
      </c>
      <c r="O212" s="8">
        <f>ROUND(INDEX([1]Calculation!T:T,ROW()),0)</f>
        <v>5</v>
      </c>
      <c r="P212" s="8" t="str">
        <f>INDEX([1]Calculation!CB:CB,ROW())</f>
        <v>http://emersonpolling.com/2020/01/27/iowa-2020-sanders-solidifies-frontrunner-status-in-iowa-while-klobuchar-nears-viability/</v>
      </c>
    </row>
    <row r="213" spans="1:16">
      <c r="A213" t="str">
        <f>INDEX([1]Calculation!$F:$F,ROW())</f>
        <v>Iowa</v>
      </c>
      <c r="B213" t="str">
        <f>INDEX([1]Calculation!$D:$D,ROW())</f>
        <v>Suffolk University</v>
      </c>
      <c r="C213" t="str">
        <f>IF(INDEX([1]Calculation!$G:$G,ROW())=0,"-",INDEX([1]Calculation!$G:$G,ROW()))</f>
        <v>A-</v>
      </c>
      <c r="D213" t="str">
        <f>INDEX([1]Calculation!$J:$J,ROW())&amp;"  "&amp;INDEX([1]Calculation!$K:$K,ROW())</f>
        <v>500  lv</v>
      </c>
      <c r="E213" s="20">
        <f>INDEX([1]Calculation!$I:$I,ROW())</f>
        <v>43856</v>
      </c>
      <c r="F213" s="12">
        <f>ROUND(INDEX([1]Calculation!AL:AL,ROW()),1)</f>
        <v>15.7</v>
      </c>
      <c r="G213" s="8">
        <f>ROUND(INDEX([1]Calculation!L:L,ROW()),0)</f>
        <v>25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18</v>
      </c>
      <c r="K213" s="8">
        <f>ROUND(INDEX([1]Calculation!P:P,ROW()),0)</f>
        <v>6</v>
      </c>
      <c r="L213" s="8">
        <f>ROUND(INDEX([1]Calculation!Q:Q,ROW()),0)</f>
        <v>19</v>
      </c>
      <c r="M213" s="8">
        <f>ROUND(INDEX([1]Calculation!R:R,ROW()),0)</f>
        <v>2</v>
      </c>
      <c r="N213" s="8">
        <f>ROUND(INDEX([1]Calculation!S:S,ROW()),0)</f>
        <v>13</v>
      </c>
      <c r="O213" s="8">
        <f>ROUND(INDEX([1]Calculation!T:T,ROW()),0)</f>
        <v>3</v>
      </c>
      <c r="P213" s="8" t="str">
        <f>INDEX([1]Calculation!CB:CB,ROW())</f>
        <v>https://www.suffolk.edu/-/media/suffolk/documents/academics/research-at-suffolk/suprc/polls/other-states/2020/1_27_2020_marginals_pdftxt.pdf</v>
      </c>
    </row>
    <row r="214" spans="1:16">
      <c r="A214" t="str">
        <f>INDEX([1]Calculation!$F:$F,ROW())</f>
        <v>Florida</v>
      </c>
      <c r="B214" t="str">
        <f>INDEX([1]Calculation!$D:$D,ROW())</f>
        <v>Tel Opinion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600  lv</v>
      </c>
      <c r="E214" s="20">
        <f>INDEX([1]Calculation!$I:$I,ROW())</f>
        <v>43853</v>
      </c>
      <c r="F214" s="12">
        <f>ROUND(INDEX([1]Calculation!AL:AL,ROW()),1)</f>
        <v>0</v>
      </c>
      <c r="G214" s="8">
        <f>ROUND(INDEX([1]Calculation!L:L,ROW()),0)</f>
        <v>41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21</v>
      </c>
      <c r="M214" s="8">
        <f>ROUND(INDEX([1]Calculation!R:R,ROW()),0)</f>
        <v>0</v>
      </c>
      <c r="N214" s="8">
        <f>ROUND(INDEX([1]Calculation!S:S,ROW()),0)</f>
        <v>18</v>
      </c>
      <c r="O214" s="8">
        <f>ROUND(INDEX([1]Calculation!T:T,ROW()),0)</f>
        <v>0</v>
      </c>
      <c r="P214" s="8" t="str">
        <f>INDEX([1]Calculation!CB:CB,ROW())</f>
        <v>https://www.politico.com/f/?id=0000016f-f3f6-d6d6-abff-f3f713770000</v>
      </c>
    </row>
    <row r="215" spans="1:16">
      <c r="A215" t="str">
        <f>INDEX([1]Calculation!$F:$F,ROW())</f>
        <v>Florida</v>
      </c>
      <c r="B215" t="str">
        <f>INDEX([1]Calculation!$D:$D,ROW())</f>
        <v>Tel Opinion Research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600  lv</v>
      </c>
      <c r="E215" s="20">
        <f>INDEX([1]Calculation!$I:$I,ROW())</f>
        <v>43853</v>
      </c>
      <c r="F215" s="12">
        <f>ROUND(INDEX([1]Calculation!AL:AL,ROW()),1)</f>
        <v>1</v>
      </c>
      <c r="G215" s="8">
        <f>ROUND(INDEX([1]Calculation!L:L,ROW()),0)</f>
        <v>29</v>
      </c>
      <c r="H215" s="8">
        <f>ROUND(INDEX([1]Calculation!M:M,ROW()),0)</f>
        <v>4</v>
      </c>
      <c r="I215" s="8">
        <f>ROUND(INDEX([1]Calculation!N:N,ROW()),0)</f>
        <v>0</v>
      </c>
      <c r="J215" s="8">
        <f>ROUND(INDEX([1]Calculation!O:O,ROW()),0)</f>
        <v>4</v>
      </c>
      <c r="K215" s="8">
        <f>ROUND(INDEX([1]Calculation!P:P,ROW()),0)</f>
        <v>4</v>
      </c>
      <c r="L215" s="8">
        <f>ROUND(INDEX([1]Calculation!Q:Q,ROW()),0)</f>
        <v>17</v>
      </c>
      <c r="M215" s="8">
        <f>ROUND(INDEX([1]Calculation!R:R,ROW()),0)</f>
        <v>2</v>
      </c>
      <c r="N215" s="8">
        <f>ROUND(INDEX([1]Calculation!S:S,ROW()),0)</f>
        <v>12</v>
      </c>
      <c r="O215" s="8">
        <f>ROUND(INDEX([1]Calculation!T:T,ROW()),0)</f>
        <v>2</v>
      </c>
      <c r="P215" s="8" t="str">
        <f>INDEX([1]Calculation!CB:CB,ROW())</f>
        <v>https://www.politico.com/f/?id=0000016f-f3f6-d6d6-abff-f3f713770000</v>
      </c>
    </row>
    <row r="216" spans="1:16">
      <c r="A216" t="str">
        <f>INDEX([1]Calculation!$F:$F,ROW())</f>
        <v>Iowa</v>
      </c>
      <c r="B216" t="str">
        <f>INDEX([1]Calculation!$D:$D,ROW())</f>
        <v>Morningside College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253  lv</v>
      </c>
      <c r="E216" s="20">
        <f>INDEX([1]Calculation!$I:$I,ROW())</f>
        <v>43853</v>
      </c>
      <c r="F216" s="12">
        <f>ROUND(INDEX([1]Calculation!AL:AL,ROW()),1)</f>
        <v>4.2</v>
      </c>
      <c r="G216" s="8">
        <f>ROUND(INDEX([1]Calculation!L:L,ROW()),0)</f>
        <v>19</v>
      </c>
      <c r="H216" s="8">
        <f>ROUND(INDEX([1]Calculation!M:M,ROW()),0)</f>
        <v>1</v>
      </c>
      <c r="I216" s="8">
        <f>ROUND(INDEX([1]Calculation!N:N,ROW()),0)</f>
        <v>0</v>
      </c>
      <c r="J216" s="8">
        <f>ROUND(INDEX([1]Calculation!O:O,ROW()),0)</f>
        <v>18</v>
      </c>
      <c r="K216" s="8">
        <f>ROUND(INDEX([1]Calculation!P:P,ROW()),0)</f>
        <v>12</v>
      </c>
      <c r="L216" s="8">
        <f>ROUND(INDEX([1]Calculation!Q:Q,ROW()),0)</f>
        <v>15</v>
      </c>
      <c r="M216" s="8">
        <f>ROUND(INDEX([1]Calculation!R:R,ROW()),0)</f>
        <v>6</v>
      </c>
      <c r="N216" s="8">
        <f>ROUND(INDEX([1]Calculation!S:S,ROW()),0)</f>
        <v>15</v>
      </c>
      <c r="O216" s="8">
        <f>ROUND(INDEX([1]Calculation!T:T,ROW()),0)</f>
        <v>4</v>
      </c>
      <c r="P216" s="8" t="str">
        <f>INDEX([1]Calculation!CB:CB,ROW())</f>
        <v>https://www.morningside.edu/assets/uploads/campus_life_and_arts_student_life/civic_engagement/2020-Morningside-Poll_Summary-of-Results.pdf</v>
      </c>
    </row>
    <row r="217" spans="1:16">
      <c r="A217" t="str">
        <f>INDEX([1]Calculation!$F:$F,ROW())</f>
        <v>US</v>
      </c>
      <c r="B217" t="str">
        <f>INDEX([1]Calculation!$D:$D,ROW())</f>
        <v>Echelon Insights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474  lv</v>
      </c>
      <c r="E217" s="20">
        <f>INDEX([1]Calculation!$I:$I,ROW())</f>
        <v>43853</v>
      </c>
      <c r="F217" s="12">
        <f>ROUND(INDEX([1]Calculation!AL:AL,ROW()),1)</f>
        <v>0</v>
      </c>
      <c r="G217" s="8">
        <f>ROUND(INDEX([1]Calculation!L:L,ROW()),0)</f>
        <v>56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32</v>
      </c>
      <c r="K217" s="8">
        <f>ROUND(INDEX([1]Calculation!P:P,ROW()),0)</f>
        <v>0</v>
      </c>
      <c r="L217" s="8">
        <f>ROUND(INDEX([1]Calculation!Q:Q,ROW()),0)</f>
        <v>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http://echeloninsights.com/wp-content/uploads/Omnibus-January-2020_Dem-Primary.pdf</v>
      </c>
    </row>
    <row r="218" spans="1:16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474  lv</v>
      </c>
      <c r="E218" s="20">
        <f>INDEX([1]Calculation!$I:$I,ROW())</f>
        <v>43853</v>
      </c>
      <c r="F218" s="12">
        <f>ROUND(INDEX([1]Calculation!AL:AL,ROW()),1)</f>
        <v>0</v>
      </c>
      <c r="G218" s="8">
        <f>ROUND(INDEX([1]Calculation!L:L,ROW()),0)</f>
        <v>54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0</v>
      </c>
      <c r="K218" s="8">
        <f>ROUND(INDEX([1]Calculation!P:P,ROW()),0)</f>
        <v>0</v>
      </c>
      <c r="L218" s="8">
        <f>ROUND(INDEX([1]Calculation!Q:Q,ROW()),0)</f>
        <v>38</v>
      </c>
      <c r="M218" s="8">
        <f>ROUND(INDEX([1]Calculation!R:R,ROW()),0)</f>
        <v>0</v>
      </c>
      <c r="N218" s="8">
        <f>ROUND(INDEX([1]Calculation!S:S,ROW()),0)</f>
        <v>0</v>
      </c>
      <c r="O218" s="8">
        <f>ROUND(INDEX([1]Calculation!T:T,ROW()),0)</f>
        <v>0</v>
      </c>
      <c r="P218" s="8" t="str">
        <f>INDEX([1]Calculation!CB:CB,ROW())</f>
        <v>http://echeloninsights.com/wp-content/uploads/Omnibus-January-2020_Dem-Primary.pdf</v>
      </c>
    </row>
    <row r="219" spans="1:16">
      <c r="A219" t="str">
        <f>INDEX([1]Calculation!$F:$F,ROW())</f>
        <v>US</v>
      </c>
      <c r="B219" t="str">
        <f>INDEX([1]Calculation!$D:$D,ROW())</f>
        <v>Echelon Insights</v>
      </c>
      <c r="C219" t="str">
        <f>IF(INDEX([1]Calculation!$G:$G,ROW())=0,"-",INDEX([1]Calculation!$G:$G,ROW()))</f>
        <v>-</v>
      </c>
      <c r="D219" t="str">
        <f>INDEX([1]Calculation!$J:$J,ROW())&amp;"  "&amp;INDEX([1]Calculation!$K:$K,ROW())</f>
        <v>474  lv</v>
      </c>
      <c r="E219" s="20">
        <f>INDEX([1]Calculation!$I:$I,ROW())</f>
        <v>43853</v>
      </c>
      <c r="F219" s="12">
        <f>ROUND(INDEX([1]Calculation!AL:AL,ROW()),1)</f>
        <v>0</v>
      </c>
      <c r="G219" s="8">
        <f>ROUND(INDEX([1]Calculation!L:L,ROW()),0)</f>
        <v>48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0</v>
      </c>
      <c r="K219" s="8">
        <f>ROUND(INDEX([1]Calculation!P:P,ROW()),0)</f>
        <v>0</v>
      </c>
      <c r="L219" s="8">
        <f>ROUND(INDEX([1]Calculation!Q:Q,ROW()),0)</f>
        <v>0</v>
      </c>
      <c r="M219" s="8">
        <f>ROUND(INDEX([1]Calculation!R:R,ROW()),0)</f>
        <v>0</v>
      </c>
      <c r="N219" s="8">
        <f>ROUND(INDEX([1]Calculation!S:S,ROW()),0)</f>
        <v>43</v>
      </c>
      <c r="O219" s="8">
        <f>ROUND(INDEX([1]Calculation!T:T,ROW()),0)</f>
        <v>0</v>
      </c>
      <c r="P219" s="8" t="str">
        <f>INDEX([1]Calculation!CB:CB,ROW())</f>
        <v>http://echeloninsights.com/wp-content/uploads/Omnibus-January-2020_Dem-Primary.pdf</v>
      </c>
    </row>
    <row r="220" spans="1:16">
      <c r="A220" t="str">
        <f>INDEX([1]Calculation!$F:$F,ROW())</f>
        <v>US</v>
      </c>
      <c r="B220" t="str">
        <f>INDEX([1]Calculation!$D:$D,ROW())</f>
        <v>Echelon Insights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474  lv</v>
      </c>
      <c r="E220" s="20">
        <f>INDEX([1]Calculation!$I:$I,ROW())</f>
        <v>43853</v>
      </c>
      <c r="F220" s="12">
        <f>ROUND(INDEX([1]Calculation!AL:AL,ROW()),1)</f>
        <v>5.4</v>
      </c>
      <c r="G220" s="8">
        <f>ROUND(INDEX([1]Calculation!L:L,ROW()),0)</f>
        <v>26</v>
      </c>
      <c r="H220" s="8">
        <f>ROUND(INDEX([1]Calculation!M:M,ROW()),0)</f>
        <v>13</v>
      </c>
      <c r="I220" s="8">
        <f>ROUND(INDEX([1]Calculation!N:N,ROW()),0)</f>
        <v>0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23</v>
      </c>
      <c r="M220" s="8">
        <f>ROUND(INDEX([1]Calculation!R:R,ROW()),0)</f>
        <v>2</v>
      </c>
      <c r="N220" s="8">
        <f>ROUND(INDEX([1]Calculation!S:S,ROW()),0)</f>
        <v>10</v>
      </c>
      <c r="O220" s="8">
        <f>ROUND(INDEX([1]Calculation!T:T,ROW()),0)</f>
        <v>3</v>
      </c>
      <c r="P220" s="8" t="str">
        <f>INDEX([1]Calculation!CB:CB,ROW())</f>
        <v>http://echeloninsights.com/wp-content/uploads/Omnibus-January-2020_Dem-Primary.pdf</v>
      </c>
    </row>
    <row r="221" spans="1:16">
      <c r="A221" t="str">
        <f>INDEX([1]Calculation!$F:$F,ROW())</f>
        <v>Iowa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1356  lv</v>
      </c>
      <c r="E221" s="20">
        <f>INDEX([1]Calculation!$I:$I,ROW())</f>
        <v>43853</v>
      </c>
      <c r="F221" s="12">
        <f>ROUND(INDEX([1]Calculation!AL:AL,ROW()),1)</f>
        <v>11.8</v>
      </c>
      <c r="G221" s="8">
        <f>ROUND(INDEX([1]Calculation!L:L,ROW()),0)</f>
        <v>25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22</v>
      </c>
      <c r="K221" s="8">
        <f>ROUND(INDEX([1]Calculation!P:P,ROW()),0)</f>
        <v>7</v>
      </c>
      <c r="L221" s="8">
        <f>ROUND(INDEX([1]Calculation!Q:Q,ROW()),0)</f>
        <v>26</v>
      </c>
      <c r="M221" s="8">
        <f>ROUND(INDEX([1]Calculation!R:R,ROW()),0)</f>
        <v>1</v>
      </c>
      <c r="N221" s="8">
        <f>ROUND(INDEX([1]Calculation!S:S,ROW()),0)</f>
        <v>15</v>
      </c>
      <c r="O221" s="8">
        <f>ROUND(INDEX([1]Calculation!T:T,ROW()),0)</f>
        <v>1</v>
      </c>
      <c r="P221" s="8" t="str">
        <f>INDEX([1]Calculation!CB:CB,ROW())</f>
        <v>https://drive.google.com/file/d/1TZ_phVL1vfC0P9b_RDH9ymdLRnk0lrrJ/view</v>
      </c>
    </row>
    <row r="222" spans="1:16">
      <c r="A222" t="str">
        <f>INDEX([1]Calculation!$F:$F,ROW())</f>
        <v>New Hampshire</v>
      </c>
      <c r="B222" t="str">
        <f>INDEX([1]Calculation!$D:$D,ROW())</f>
        <v>Marist College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1077  rv</v>
      </c>
      <c r="E222" s="20">
        <f>INDEX([1]Calculation!$I:$I,ROW())</f>
        <v>43853</v>
      </c>
      <c r="F222" s="12">
        <f>ROUND(INDEX([1]Calculation!AL:AL,ROW()),1)</f>
        <v>0</v>
      </c>
      <c r="G222" s="8">
        <f>ROUND(INDEX([1]Calculation!L:L,ROW()),0)</f>
        <v>14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17</v>
      </c>
      <c r="K222" s="8">
        <f>ROUND(INDEX([1]Calculation!P:P,ROW()),0)</f>
        <v>10</v>
      </c>
      <c r="L222" s="8">
        <f>ROUND(INDEX([1]Calculation!Q:Q,ROW()),0)</f>
        <v>22</v>
      </c>
      <c r="M222" s="8">
        <f>ROUND(INDEX([1]Calculation!R:R,ROW()),0)</f>
        <v>3</v>
      </c>
      <c r="N222" s="8">
        <f>ROUND(INDEX([1]Calculation!S:S,ROW()),0)</f>
        <v>12</v>
      </c>
      <c r="O222" s="8">
        <f>ROUND(INDEX([1]Calculation!T:T,ROW()),0)</f>
        <v>5</v>
      </c>
      <c r="P222" s="8" t="str">
        <f>INDEX([1]Calculation!CB:CB,ROW())</f>
        <v>http://maristpoll.marist.edu/wp-content/uploads/2020/01/NBC-News_Marist-Poll_NH-NOS-and-Tables_2001241124.pdf</v>
      </c>
    </row>
    <row r="223" spans="1:16">
      <c r="A223" t="str">
        <f>INDEX([1]Calculation!$F:$F,ROW())</f>
        <v>New Hampshire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697  lv</v>
      </c>
      <c r="E223" s="20">
        <f>INDEX([1]Calculation!$I:$I,ROW())</f>
        <v>43853</v>
      </c>
      <c r="F223" s="12">
        <f>ROUND(INDEX([1]Calculation!AL:AL,ROW()),1)</f>
        <v>1</v>
      </c>
      <c r="G223" s="8">
        <f>ROUND(INDEX([1]Calculation!L:L,ROW()),0)</f>
        <v>15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17</v>
      </c>
      <c r="K223" s="8">
        <f>ROUND(INDEX([1]Calculation!P:P,ROW()),0)</f>
        <v>10</v>
      </c>
      <c r="L223" s="8">
        <f>ROUND(INDEX([1]Calculation!Q:Q,ROW()),0)</f>
        <v>22</v>
      </c>
      <c r="M223" s="8">
        <f>ROUND(INDEX([1]Calculation!R:R,ROW()),0)</f>
        <v>3</v>
      </c>
      <c r="N223" s="8">
        <f>ROUND(INDEX([1]Calculation!S:S,ROW()),0)</f>
        <v>13</v>
      </c>
      <c r="O223" s="8">
        <f>ROUND(INDEX([1]Calculation!T:T,ROW()),0)</f>
        <v>5</v>
      </c>
      <c r="P223" s="8" t="str">
        <f>INDEX([1]Calculation!CB:CB,ROW())</f>
        <v>http://maristpoll.marist.edu/wp-content/uploads/2020/01/NBC-News_Marist-Poll_NH-NOS-and-Tables_2001241124.pdf</v>
      </c>
    </row>
    <row r="224" spans="1:16">
      <c r="A224" t="str">
        <f>INDEX([1]Calculation!$F:$F,ROW())</f>
        <v>New Hampshire</v>
      </c>
      <c r="B224" t="str">
        <f>INDEX([1]Calculation!$D:$D,ROW())</f>
        <v>University of New Hampshire</v>
      </c>
      <c r="C224" t="str">
        <f>IF(INDEX([1]Calculation!$G:$G,ROW())=0,"-",INDEX([1]Calculation!$G:$G,ROW()))</f>
        <v>B</v>
      </c>
      <c r="D224" t="str">
        <f>INDEX([1]Calculation!$J:$J,ROW())&amp;"  "&amp;INDEX([1]Calculation!$K:$K,ROW())</f>
        <v>516  lv</v>
      </c>
      <c r="E224" s="20">
        <f>INDEX([1]Calculation!$I:$I,ROW())</f>
        <v>43853</v>
      </c>
      <c r="F224" s="12">
        <f>ROUND(INDEX([1]Calculation!AL:AL,ROW()),1)</f>
        <v>0.2</v>
      </c>
      <c r="G224" s="8">
        <f>ROUND(INDEX([1]Calculation!L:L,ROW()),0)</f>
        <v>16</v>
      </c>
      <c r="H224" s="8">
        <f>ROUND(INDEX([1]Calculation!M:M,ROW()),0)</f>
        <v>1</v>
      </c>
      <c r="I224" s="8">
        <f>ROUND(INDEX([1]Calculation!N:N,ROW()),0)</f>
        <v>0</v>
      </c>
      <c r="J224" s="8">
        <f>ROUND(INDEX([1]Calculation!O:O,ROW()),0)</f>
        <v>15</v>
      </c>
      <c r="K224" s="8">
        <f>ROUND(INDEX([1]Calculation!P:P,ROW()),0)</f>
        <v>6</v>
      </c>
      <c r="L224" s="8">
        <f>ROUND(INDEX([1]Calculation!Q:Q,ROW()),0)</f>
        <v>25</v>
      </c>
      <c r="M224" s="8">
        <f>ROUND(INDEX([1]Calculation!R:R,ROW()),0)</f>
        <v>2</v>
      </c>
      <c r="N224" s="8">
        <f>ROUND(INDEX([1]Calculation!S:S,ROW()),0)</f>
        <v>12</v>
      </c>
      <c r="O224" s="8">
        <f>ROUND(INDEX([1]Calculation!T:T,ROW()),0)</f>
        <v>5</v>
      </c>
      <c r="P224" s="8" t="str">
        <f>INDEX([1]Calculation!CB:CB,ROW())</f>
        <v>https://scholars.unh.edu/cgi/viewcontent.cgi?article=1571&amp;context=survey_center_polls</v>
      </c>
    </row>
    <row r="225" spans="1:16">
      <c r="A225" t="str">
        <f>INDEX([1]Calculation!$F:$F,ROW())</f>
        <v>US</v>
      </c>
      <c r="B225" t="str">
        <f>INDEX([1]Calculation!$D:$D,ROW())</f>
        <v>ABC News/Washington Post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276  lv</v>
      </c>
      <c r="E225" s="20">
        <f>INDEX([1]Calculation!$I:$I,ROW())</f>
        <v>43853</v>
      </c>
      <c r="F225" s="12">
        <f>ROUND(INDEX([1]Calculation!AL:AL,ROW()),1)</f>
        <v>0.3</v>
      </c>
      <c r="G225" s="8">
        <f>ROUND(INDEX([1]Calculation!L:L,ROW()),0)</f>
        <v>34</v>
      </c>
      <c r="H225" s="8">
        <f>ROUND(INDEX([1]Calculation!M:M,ROW()),0)</f>
        <v>7</v>
      </c>
      <c r="I225" s="8">
        <f>ROUND(INDEX([1]Calculation!N:N,ROW()),0)</f>
        <v>0</v>
      </c>
      <c r="J225" s="8">
        <f>ROUND(INDEX([1]Calculation!O:O,ROW()),0)</f>
        <v>4</v>
      </c>
      <c r="K225" s="8">
        <f>ROUND(INDEX([1]Calculation!P:P,ROW()),0)</f>
        <v>4</v>
      </c>
      <c r="L225" s="8">
        <f>ROUND(INDEX([1]Calculation!Q:Q,ROW()),0)</f>
        <v>22</v>
      </c>
      <c r="M225" s="8">
        <f>ROUND(INDEX([1]Calculation!R:R,ROW()),0)</f>
        <v>1</v>
      </c>
      <c r="N225" s="8">
        <f>ROUND(INDEX([1]Calculation!S:S,ROW()),0)</f>
        <v>14</v>
      </c>
      <c r="O225" s="8">
        <f>ROUND(INDEX([1]Calculation!T:T,ROW()),0)</f>
        <v>6</v>
      </c>
      <c r="P225" s="8" t="str">
        <f>INDEX([1]Calculation!CB:CB,ROW())</f>
        <v>https://docs.google.com/spreadsheets/d/1CpUPZwYYsqSKzcFdExi1xOllSJGcR-XQZk9pVfnRAFY/edit</v>
      </c>
    </row>
    <row r="226" spans="1:16">
      <c r="A226" t="str">
        <f>INDEX([1]Calculation!$F:$F,ROW())</f>
        <v>US</v>
      </c>
      <c r="B226" t="str">
        <f>INDEX([1]Calculation!$D:$D,ROW())</f>
        <v>ABC News/Washington Post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349  rv</v>
      </c>
      <c r="E226" s="20">
        <f>INDEX([1]Calculation!$I:$I,ROW())</f>
        <v>43853</v>
      </c>
      <c r="F226" s="12">
        <f>ROUND(INDEX([1]Calculation!AL:AL,ROW()),1)</f>
        <v>0</v>
      </c>
      <c r="G226" s="8">
        <f>ROUND(INDEX([1]Calculation!L:L,ROW()),0)</f>
        <v>32</v>
      </c>
      <c r="H226" s="8">
        <f>ROUND(INDEX([1]Calculation!M:M,ROW()),0)</f>
        <v>8</v>
      </c>
      <c r="I226" s="8">
        <f>ROUND(INDEX([1]Calculation!N:N,ROW()),0)</f>
        <v>0</v>
      </c>
      <c r="J226" s="8">
        <f>ROUND(INDEX([1]Calculation!O:O,ROW()),0)</f>
        <v>5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0</v>
      </c>
      <c r="N226" s="8">
        <f>ROUND(INDEX([1]Calculation!S:S,ROW()),0)</f>
        <v>12</v>
      </c>
      <c r="O226" s="8">
        <f>ROUND(INDEX([1]Calculation!T:T,ROW()),0)</f>
        <v>7</v>
      </c>
      <c r="P226" s="8" t="str">
        <f>INDEX([1]Calculation!CB:CB,ROW())</f>
        <v>https://www.washingtonpost.com/context/washington-post-abc-news-poll-jan-20-23-2020/50b73242-0f99-4709-b8bc-7e0d56bfe0f3/</v>
      </c>
    </row>
    <row r="227" spans="1:16">
      <c r="A227" t="str">
        <f>INDEX([1]Calculation!$F:$F,ROW())</f>
        <v>US</v>
      </c>
      <c r="B227" t="str">
        <f>INDEX([1]Calculation!$D:$D,ROW())</f>
        <v>ABC News/Washington Post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388  a</v>
      </c>
      <c r="E227" s="20">
        <f>INDEX([1]Calculation!$I:$I,ROW())</f>
        <v>43853</v>
      </c>
      <c r="F227" s="12">
        <f>ROUND(INDEX([1]Calculation!AL:AL,ROW()),1)</f>
        <v>0</v>
      </c>
      <c r="G227" s="8">
        <f>ROUND(INDEX([1]Calculation!L:L,ROW()),0)</f>
        <v>28</v>
      </c>
      <c r="H227" s="8">
        <f>ROUND(INDEX([1]Calculation!M:M,ROW()),0)</f>
        <v>8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3</v>
      </c>
      <c r="L227" s="8">
        <f>ROUND(INDEX([1]Calculation!Q:Q,ROW()),0)</f>
        <v>24</v>
      </c>
      <c r="M227" s="8">
        <f>ROUND(INDEX([1]Calculation!R:R,ROW()),0)</f>
        <v>0</v>
      </c>
      <c r="N227" s="8">
        <f>ROUND(INDEX([1]Calculation!S:S,ROW()),0)</f>
        <v>11</v>
      </c>
      <c r="O227" s="8">
        <f>ROUND(INDEX([1]Calculation!T:T,ROW()),0)</f>
        <v>7</v>
      </c>
      <c r="P227" s="8" t="str">
        <f>INDEX([1]Calculation!CB:CB,ROW())</f>
        <v>https://www.washingtonpost.com/context/washington-post-abc-news-poll-jan-20-23-2020/50b73242-0f99-4709-b8bc-7e0d56bfe0f3/</v>
      </c>
    </row>
    <row r="228" spans="1:16">
      <c r="A228" t="str">
        <f>INDEX([1]Calculation!$F:$F,ROW())</f>
        <v>Missouri</v>
      </c>
      <c r="B228" t="str">
        <f>INDEX([1]Calculation!$D:$D,ROW())</f>
        <v>Remington Research Group</v>
      </c>
      <c r="C228" t="str">
        <f>IF(INDEX([1]Calculation!$G:$G,ROW())=0,"-",INDEX([1]Calculation!$G:$G,ROW()))</f>
        <v>C-</v>
      </c>
      <c r="D228" t="str">
        <f>INDEX([1]Calculation!$J:$J,ROW())&amp;"  "&amp;INDEX([1]Calculation!$K:$K,ROW())</f>
        <v>1460  lv</v>
      </c>
      <c r="E228" s="20">
        <f>INDEX([1]Calculation!$I:$I,ROW())</f>
        <v>43853</v>
      </c>
      <c r="F228" s="12">
        <f>ROUND(INDEX([1]Calculation!AL:AL,ROW()),1)</f>
        <v>6.5</v>
      </c>
      <c r="G228" s="8">
        <f>ROUND(INDEX([1]Calculation!L:L,ROW()),0)</f>
        <v>39</v>
      </c>
      <c r="H228" s="8">
        <f>ROUND(INDEX([1]Calculation!M:M,ROW()),0)</f>
        <v>14</v>
      </c>
      <c r="I228" s="8">
        <f>ROUND(INDEX([1]Calculation!N:N,ROW()),0)</f>
        <v>0</v>
      </c>
      <c r="J228" s="8">
        <f>ROUND(INDEX([1]Calculation!O:O,ROW()),0)</f>
        <v>6</v>
      </c>
      <c r="K228" s="8">
        <f>ROUND(INDEX([1]Calculation!P:P,ROW()),0)</f>
        <v>8</v>
      </c>
      <c r="L228" s="8">
        <f>ROUND(INDEX([1]Calculation!Q:Q,ROW()),0)</f>
        <v>7</v>
      </c>
      <c r="M228" s="8">
        <f>ROUND(INDEX([1]Calculation!R:R,ROW()),0)</f>
        <v>1</v>
      </c>
      <c r="N228" s="8">
        <f>ROUND(INDEX([1]Calculation!S:S,ROW()),0)</f>
        <v>9</v>
      </c>
      <c r="O228" s="8">
        <f>ROUND(INDEX([1]Calculation!T:T,ROW()),0)</f>
        <v>2</v>
      </c>
      <c r="P228" s="8" t="str">
        <f>INDEX([1]Calculation!CB:CB,ROW())</f>
        <v>https://moscout.com/s/MOSCOUT-012420.pptx</v>
      </c>
    </row>
    <row r="229" spans="1:16">
      <c r="A229" t="str">
        <f>INDEX([1]Calculation!$F:$F,ROW())</f>
        <v>Iowa</v>
      </c>
      <c r="B229" t="str">
        <f>INDEX([1]Calculation!$D:$D,ROW())</f>
        <v>Siena College/New York Times Upshot</v>
      </c>
      <c r="C229" t="str">
        <f>IF(INDEX([1]Calculation!$G:$G,ROW())=0,"-",INDEX([1]Calculation!$G:$G,ROW()))</f>
        <v>A+</v>
      </c>
      <c r="D229" t="str">
        <f>INDEX([1]Calculation!$J:$J,ROW())&amp;"  "&amp;INDEX([1]Calculation!$K:$K,ROW())</f>
        <v>584  lv</v>
      </c>
      <c r="E229" s="20">
        <f>INDEX([1]Calculation!$I:$I,ROW())</f>
        <v>43853</v>
      </c>
      <c r="F229" s="12">
        <f>ROUND(INDEX([1]Calculation!AL:AL,ROW()),1)</f>
        <v>0</v>
      </c>
      <c r="G229" s="8">
        <f>ROUND(INDEX([1]Calculation!L:L,ROW()),0)</f>
        <v>23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23</v>
      </c>
      <c r="K229" s="8">
        <f>ROUND(INDEX([1]Calculation!P:P,ROW()),0)</f>
        <v>0</v>
      </c>
      <c r="L229" s="8">
        <f>ROUND(INDEX([1]Calculation!Q:Q,ROW()),0)</f>
        <v>30</v>
      </c>
      <c r="M229" s="8">
        <f>ROUND(INDEX([1]Calculation!R:R,ROW()),0)</f>
        <v>0</v>
      </c>
      <c r="N229" s="8">
        <f>ROUND(INDEX([1]Calculation!S:S,ROW()),0)</f>
        <v>19</v>
      </c>
      <c r="O229" s="8">
        <f>ROUND(INDEX([1]Calculation!T:T,ROW()),0)</f>
        <v>0</v>
      </c>
      <c r="P229" s="8" t="str">
        <f>INDEX([1]Calculation!CB:CB,ROW())</f>
        <v>https://www.nytimes.com/2020/01/25/us/politics/democratic-iowa-poll-sanders.html</v>
      </c>
    </row>
    <row r="230" spans="1:16">
      <c r="A230" t="str">
        <f>INDEX([1]Calculation!$F:$F,ROW())</f>
        <v>Iowa</v>
      </c>
      <c r="B230" t="str">
        <f>INDEX([1]Calculation!$D:$D,ROW())</f>
        <v>Siena College/New York Times Upshot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584  lv</v>
      </c>
      <c r="E230" s="20">
        <f>INDEX([1]Calculation!$I:$I,ROW())</f>
        <v>43853</v>
      </c>
      <c r="F230" s="12">
        <f>ROUND(INDEX([1]Calculation!AL:AL,ROW()),1)</f>
        <v>25.8</v>
      </c>
      <c r="G230" s="8">
        <f>ROUND(INDEX([1]Calculation!L:L,ROW()),0)</f>
        <v>17</v>
      </c>
      <c r="H230" s="8">
        <f>ROUND(INDEX([1]Calculation!M:M,ROW()),0)</f>
        <v>1</v>
      </c>
      <c r="I230" s="8">
        <f>ROUND(INDEX([1]Calculation!N:N,ROW()),0)</f>
        <v>0</v>
      </c>
      <c r="J230" s="8">
        <f>ROUND(INDEX([1]Calculation!O:O,ROW()),0)</f>
        <v>18</v>
      </c>
      <c r="K230" s="8">
        <f>ROUND(INDEX([1]Calculation!P:P,ROW()),0)</f>
        <v>8</v>
      </c>
      <c r="L230" s="8">
        <f>ROUND(INDEX([1]Calculation!Q:Q,ROW()),0)</f>
        <v>25</v>
      </c>
      <c r="M230" s="8">
        <f>ROUND(INDEX([1]Calculation!R:R,ROW()),0)</f>
        <v>3</v>
      </c>
      <c r="N230" s="8">
        <f>ROUND(INDEX([1]Calculation!S:S,ROW()),0)</f>
        <v>15</v>
      </c>
      <c r="O230" s="8">
        <f>ROUND(INDEX([1]Calculation!T:T,ROW()),0)</f>
        <v>3</v>
      </c>
      <c r="P230" s="8" t="str">
        <f>INDEX([1]Calculation!CB:CB,ROW())</f>
        <v>https://scri.siena.edu/wp-content/uploads/2020/01/IADem0120_4891051654159.pdf</v>
      </c>
    </row>
    <row r="231" spans="1:16">
      <c r="A231" t="str">
        <f>INDEX([1]Calculation!$F:$F,ROW())</f>
        <v>US</v>
      </c>
      <c r="B231" t="str">
        <f>INDEX([1]Calculation!$D:$D,ROW())</f>
        <v>Emerson College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497  lv</v>
      </c>
      <c r="E231" s="20">
        <f>INDEX([1]Calculation!$I:$I,ROW())</f>
        <v>43853</v>
      </c>
      <c r="F231" s="12">
        <f>ROUND(INDEX([1]Calculation!AL:AL,ROW()),1)</f>
        <v>1.1000000000000001</v>
      </c>
      <c r="G231" s="8">
        <f>ROUND(INDEX([1]Calculation!L:L,ROW()),0)</f>
        <v>30</v>
      </c>
      <c r="H231" s="8">
        <f>ROUND(INDEX([1]Calculation!M:M,ROW()),0)</f>
        <v>7</v>
      </c>
      <c r="I231" s="8">
        <f>ROUND(INDEX([1]Calculation!N:N,ROW()),0)</f>
        <v>0</v>
      </c>
      <c r="J231" s="8">
        <f>ROUND(INDEX([1]Calculation!O:O,ROW()),0)</f>
        <v>6</v>
      </c>
      <c r="K231" s="8">
        <f>ROUND(INDEX([1]Calculation!P:P,ROW()),0)</f>
        <v>4</v>
      </c>
      <c r="L231" s="8">
        <f>ROUND(INDEX([1]Calculation!Q:Q,ROW()),0)</f>
        <v>27</v>
      </c>
      <c r="M231" s="8">
        <f>ROUND(INDEX([1]Calculation!R:R,ROW()),0)</f>
        <v>1</v>
      </c>
      <c r="N231" s="8">
        <f>ROUND(INDEX([1]Calculation!S:S,ROW()),0)</f>
        <v>13</v>
      </c>
      <c r="O231" s="8">
        <f>ROUND(INDEX([1]Calculation!T:T,ROW()),0)</f>
        <v>8</v>
      </c>
      <c r="P231" s="8" t="str">
        <f>INDEX([1]Calculation!CB:CB,ROW())</f>
        <v>http://emersonpolling.com/2020/01/24/national-2020-biden-and-sanders-battle-in-two-way-race-for-democratic-nomination/</v>
      </c>
    </row>
    <row r="232" spans="1:16">
      <c r="A232" t="str">
        <f>INDEX([1]Calculation!$F:$F,ROW())</f>
        <v>US</v>
      </c>
      <c r="B232" t="str">
        <f>INDEX([1]Calculation!$D:$D,ROW())</f>
        <v>Ipsos</v>
      </c>
      <c r="C232" t="str">
        <f>IF(INDEX([1]Calculation!$G:$G,ROW())=0,"-",INDEX([1]Calculation!$G:$G,ROW()))</f>
        <v>B+</v>
      </c>
      <c r="D232" t="str">
        <f>INDEX([1]Calculation!$J:$J,ROW())&amp;"  "&amp;INDEX([1]Calculation!$K:$K,ROW())</f>
        <v>545  rv</v>
      </c>
      <c r="E232" s="20">
        <f>INDEX([1]Calculation!$I:$I,ROW())</f>
        <v>43853</v>
      </c>
      <c r="F232" s="12">
        <f>ROUND(INDEX([1]Calculation!AL:AL,ROW()),1)</f>
        <v>0</v>
      </c>
      <c r="G232" s="8">
        <f>ROUND(INDEX([1]Calculation!L:L,ROW()),0)</f>
        <v>24</v>
      </c>
      <c r="H232" s="8">
        <f>ROUND(INDEX([1]Calculation!M:M,ROW()),0)</f>
        <v>10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3</v>
      </c>
      <c r="L232" s="8">
        <f>ROUND(INDEX([1]Calculation!Q:Q,ROW()),0)</f>
        <v>20</v>
      </c>
      <c r="M232" s="8">
        <f>ROUND(INDEX([1]Calculation!R:R,ROW()),0)</f>
        <v>2</v>
      </c>
      <c r="N232" s="8">
        <f>ROUND(INDEX([1]Calculation!S:S,ROW()),0)</f>
        <v>12</v>
      </c>
      <c r="O232" s="8">
        <f>ROUND(INDEX([1]Calculation!T:T,ROW()),0)</f>
        <v>3</v>
      </c>
      <c r="P232" s="8" t="str">
        <f>INDEX([1]Calculation!CB:CB,ROW())</f>
        <v>https://graphics.reuters.com/USA-ELECTION-POLL/0100B05G09P/index.html</v>
      </c>
    </row>
    <row r="233" spans="1:16">
      <c r="A233" t="str">
        <f>INDEX([1]Calculation!$F:$F,ROW())</f>
        <v>US</v>
      </c>
      <c r="B233" t="str">
        <f>INDEX([1]Calculation!$D:$D,ROW())</f>
        <v>Harris Insights &amp; Analytics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878  rv</v>
      </c>
      <c r="E233" s="20">
        <f>INDEX([1]Calculation!$I:$I,ROW())</f>
        <v>43852</v>
      </c>
      <c r="F233" s="12">
        <f>ROUND(INDEX([1]Calculation!AL:AL,ROW()),1)</f>
        <v>0.1</v>
      </c>
      <c r="G233" s="8">
        <f>ROUND(INDEX([1]Calculation!L:L,ROW()),0)</f>
        <v>29</v>
      </c>
      <c r="H233" s="8">
        <f>ROUND(INDEX([1]Calculation!M:M,ROW()),0)</f>
        <v>11</v>
      </c>
      <c r="I233" s="8">
        <f>ROUND(INDEX([1]Calculation!N:N,ROW()),0)</f>
        <v>0</v>
      </c>
      <c r="J233" s="8">
        <f>ROUND(INDEX([1]Calculation!O:O,ROW()),0)</f>
        <v>5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4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https://thehill.com/hilltv/rising/480721-bloomberg-surges-past-warren-into-third-place-in-new-national-poll</v>
      </c>
    </row>
    <row r="234" spans="1:16">
      <c r="A234" t="str">
        <f>INDEX([1]Calculation!$F:$F,ROW())</f>
        <v>Utah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132  lv</v>
      </c>
      <c r="E234" s="20">
        <f>INDEX([1]Calculation!$I:$I,ROW())</f>
        <v>43852</v>
      </c>
      <c r="F234" s="12">
        <f>ROUND(INDEX([1]Calculation!AL:AL,ROW()),1)</f>
        <v>7.5</v>
      </c>
      <c r="G234" s="8">
        <f>ROUND(INDEX([1]Calculation!L:L,ROW()),0)</f>
        <v>12</v>
      </c>
      <c r="H234" s="8">
        <f>ROUND(INDEX([1]Calculation!M:M,ROW()),0)</f>
        <v>10</v>
      </c>
      <c r="I234" s="8">
        <f>ROUND(INDEX([1]Calculation!N:N,ROW()),0)</f>
        <v>0</v>
      </c>
      <c r="J234" s="8">
        <f>ROUND(INDEX([1]Calculation!O:O,ROW()),0)</f>
        <v>5</v>
      </c>
      <c r="K234" s="8">
        <f>ROUND(INDEX([1]Calculation!P:P,ROW()),0)</f>
        <v>3</v>
      </c>
      <c r="L234" s="8">
        <f>ROUND(INDEX([1]Calculation!Q:Q,ROW()),0)</f>
        <v>27</v>
      </c>
      <c r="M234" s="8">
        <f>ROUND(INDEX([1]Calculation!R:R,ROW()),0)</f>
        <v>1</v>
      </c>
      <c r="N234" s="8">
        <f>ROUND(INDEX([1]Calculation!S:S,ROW()),0)</f>
        <v>14</v>
      </c>
      <c r="O234" s="8">
        <f>ROUND(INDEX([1]Calculation!T:T,ROW()),0)</f>
        <v>5</v>
      </c>
      <c r="P234" s="8" t="str">
        <f>INDEX([1]Calculation!CB:CB,ROW())</f>
        <v>https://www.suffolk.edu/-/media/suffolk/documents/academics/research-at-suffolk/suprc/polls/other-states/2020/1_27_2020_utah_marginals_pdftxt.pdf</v>
      </c>
    </row>
    <row r="235" spans="1:16">
      <c r="A235" t="str">
        <f>INDEX([1]Calculation!$F:$F,ROW())</f>
        <v>US</v>
      </c>
      <c r="B235" t="str">
        <f>INDEX([1]Calculation!$D:$D,ROW())</f>
        <v>Fox News/Beacon Research/Shaw &amp; Co. Research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495  lv</v>
      </c>
      <c r="E235" s="20">
        <f>INDEX([1]Calculation!$I:$I,ROW())</f>
        <v>43852</v>
      </c>
      <c r="F235" s="12">
        <f>ROUND(INDEX([1]Calculation!AL:AL,ROW()),1)</f>
        <v>1.9</v>
      </c>
      <c r="G235" s="8">
        <f>ROUND(INDEX([1]Calculation!L:L,ROW()),0)</f>
        <v>26</v>
      </c>
      <c r="H235" s="8">
        <f>ROUND(INDEX([1]Calculation!M:M,ROW()),0)</f>
        <v>10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23</v>
      </c>
      <c r="M235" s="8">
        <f>ROUND(INDEX([1]Calculation!R:R,ROW()),0)</f>
        <v>3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https://www.scribd.com/document/444324295/Fox-January-19-22-2020-National-Topline-January-26-Release-pdf</v>
      </c>
    </row>
    <row r="236" spans="1:16">
      <c r="A236" t="str">
        <f>INDEX([1]Calculation!$F:$F,ROW())</f>
        <v>Iowa</v>
      </c>
      <c r="B236" t="str">
        <f>INDEX([1]Calculation!$D:$D,ROW())</f>
        <v>Civiqs</v>
      </c>
      <c r="C236" t="str">
        <f>IF(INDEX([1]Calculation!$G:$G,ROW())=0,"-",INDEX([1]Calculation!$G:$G,ROW()))</f>
        <v>-</v>
      </c>
      <c r="D236" t="str">
        <f>INDEX([1]Calculation!$J:$J,ROW())&amp;"  "&amp;INDEX([1]Calculation!$K:$K,ROW())</f>
        <v>590  lv</v>
      </c>
      <c r="E236" s="20">
        <f>INDEX([1]Calculation!$I:$I,ROW())</f>
        <v>43851</v>
      </c>
      <c r="F236" s="12">
        <f>ROUND(INDEX([1]Calculation!AL:AL,ROW()),1)</f>
        <v>0.2</v>
      </c>
      <c r="G236" s="8">
        <f>ROUND(INDEX([1]Calculation!L:L,ROW()),0)</f>
        <v>17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19</v>
      </c>
      <c r="K236" s="8">
        <f>ROUND(INDEX([1]Calculation!P:P,ROW()),0)</f>
        <v>6</v>
      </c>
      <c r="L236" s="8">
        <f>ROUND(INDEX([1]Calculation!Q:Q,ROW()),0)</f>
        <v>24</v>
      </c>
      <c r="M236" s="8">
        <f>ROUND(INDEX([1]Calculation!R:R,ROW()),0)</f>
        <v>3</v>
      </c>
      <c r="N236" s="8">
        <f>ROUND(INDEX([1]Calculation!S:S,ROW()),0)</f>
        <v>19</v>
      </c>
      <c r="O236" s="8">
        <f>ROUND(INDEX([1]Calculation!T:T,ROW()),0)</f>
        <v>5</v>
      </c>
      <c r="P236" s="8" t="str">
        <f>INDEX([1]Calculation!CB:CB,ROW())</f>
        <v>https://projects.fivethirtyeight.com/polls/20200202_IA_1.pdf</v>
      </c>
    </row>
    <row r="237" spans="1:16">
      <c r="A237" t="str">
        <f>INDEX([1]Calculation!$F:$F,ROW())</f>
        <v>Texas</v>
      </c>
      <c r="B237" t="str">
        <f>INDEX([1]Calculation!$D:$D,ROW())</f>
        <v>Data for Progress</v>
      </c>
      <c r="C237" t="str">
        <f>IF(INDEX([1]Calculation!$G:$G,ROW())=0,"-",INDEX([1]Calculation!$G:$G,ROW()))</f>
        <v>A-</v>
      </c>
      <c r="D237" t="str">
        <f>INDEX([1]Calculation!$J:$J,ROW())&amp;"  "&amp;INDEX([1]Calculation!$K:$K,ROW())</f>
        <v>684  lv</v>
      </c>
      <c r="E237" s="20">
        <f>INDEX([1]Calculation!$I:$I,ROW())</f>
        <v>43851</v>
      </c>
      <c r="F237" s="12">
        <f>ROUND(INDEX([1]Calculation!AL:AL,ROW()),1)</f>
        <v>17.5</v>
      </c>
      <c r="G237" s="8">
        <f>ROUND(INDEX([1]Calculation!L:L,ROW()),0)</f>
        <v>26</v>
      </c>
      <c r="H237" s="8">
        <f>ROUND(INDEX([1]Calculation!M:M,ROW()),0)</f>
        <v>7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4</v>
      </c>
      <c r="L237" s="8">
        <f>ROUND(INDEX([1]Calculation!Q:Q,ROW()),0)</f>
        <v>20</v>
      </c>
      <c r="M237" s="8">
        <f>ROUND(INDEX([1]Calculation!R:R,ROW()),0)</f>
        <v>2</v>
      </c>
      <c r="N237" s="8">
        <f>ROUND(INDEX([1]Calculation!S:S,ROW()),0)</f>
        <v>14</v>
      </c>
      <c r="O237" s="8">
        <f>ROUND(INDEX([1]Calculation!T:T,ROW()),0)</f>
        <v>3</v>
      </c>
      <c r="P237" s="8" t="str">
        <f>INDEX([1]Calculation!CB:CB,ROW())</f>
        <v>http://filesforprogress.org/datasets/2020/1/texas/dfp-tx-dem-primary-jan-2020.pdf</v>
      </c>
    </row>
    <row r="238" spans="1:16">
      <c r="A238" t="str">
        <f>INDEX([1]Calculation!$F:$F,ROW())</f>
        <v>California</v>
      </c>
      <c r="B238" t="str">
        <f>INDEX([1]Calculation!$D:$D,ROW())</f>
        <v>University of California, Berkeley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2895  lv</v>
      </c>
      <c r="E238" s="20">
        <f>INDEX([1]Calculation!$I:$I,ROW())</f>
        <v>43851</v>
      </c>
      <c r="F238" s="12">
        <f>ROUND(INDEX([1]Calculation!AL:AL,ROW()),1)</f>
        <v>1.9</v>
      </c>
      <c r="G238" s="8">
        <f>ROUND(INDEX([1]Calculation!L:L,ROW()),0)</f>
        <v>15</v>
      </c>
      <c r="H238" s="8">
        <f>ROUND(INDEX([1]Calculation!M:M,ROW()),0)</f>
        <v>6</v>
      </c>
      <c r="I238" s="8">
        <f>ROUND(INDEX([1]Calculation!N:N,ROW()),0)</f>
        <v>1</v>
      </c>
      <c r="J238" s="8">
        <f>ROUND(INDEX([1]Calculation!O:O,ROW()),0)</f>
        <v>7</v>
      </c>
      <c r="K238" s="8">
        <f>ROUND(INDEX([1]Calculation!P:P,ROW()),0)</f>
        <v>5</v>
      </c>
      <c r="L238" s="8">
        <f>ROUND(INDEX([1]Calculation!Q:Q,ROW()),0)</f>
        <v>26</v>
      </c>
      <c r="M238" s="8">
        <f>ROUND(INDEX([1]Calculation!R:R,ROW()),0)</f>
        <v>2</v>
      </c>
      <c r="N238" s="8">
        <f>ROUND(INDEX([1]Calculation!S:S,ROW()),0)</f>
        <v>20</v>
      </c>
      <c r="O238" s="8">
        <f>ROUND(INDEX([1]Calculation!T:T,ROW()),0)</f>
        <v>4</v>
      </c>
      <c r="P238" s="8" t="str">
        <f>INDEX([1]Calculation!CB:CB,ROW())</f>
        <v>https://escholarship.org/uc/item/1h8738br</v>
      </c>
    </row>
    <row r="239" spans="1:16">
      <c r="A239" t="str">
        <f>INDEX([1]Calculation!$F:$F,ROW())</f>
        <v>New Hampshire</v>
      </c>
      <c r="B239" t="str">
        <f>INDEX([1]Calculation!$D:$D,ROW())</f>
        <v>MassINC Polling Group</v>
      </c>
      <c r="C239" t="str">
        <f>IF(INDEX([1]Calculation!$G:$G,ROW())=0,"-",INDEX([1]Calculation!$G:$G,ROW()))</f>
        <v>A/B</v>
      </c>
      <c r="D239" t="str">
        <f>INDEX([1]Calculation!$J:$J,ROW())&amp;"  "&amp;INDEX([1]Calculation!$K:$K,ROW())</f>
        <v>426  lv</v>
      </c>
      <c r="E239" s="20">
        <f>INDEX([1]Calculation!$I:$I,ROW())</f>
        <v>43851</v>
      </c>
      <c r="F239" s="12">
        <f>ROUND(INDEX([1]Calculation!AL:AL,ROW()),1)</f>
        <v>12.4</v>
      </c>
      <c r="G239" s="8">
        <f>ROUND(INDEX([1]Calculation!L:L,ROW()),0)</f>
        <v>14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6</v>
      </c>
      <c r="L239" s="8">
        <f>ROUND(INDEX([1]Calculation!Q:Q,ROW()),0)</f>
        <v>29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5</v>
      </c>
      <c r="P239" s="8" t="str">
        <f>INDEX([1]Calculation!CB:CB,ROW())</f>
        <v>https://www.wbur.org/news/2020/01/23/new-hampshire-bernie-sanders-lead-january</v>
      </c>
    </row>
    <row r="240" spans="1:16">
      <c r="A240" t="str">
        <f>INDEX([1]Calculation!$F:$F,ROW())</f>
        <v>US</v>
      </c>
      <c r="B240" t="str">
        <f>INDEX([1]Calculation!$D:$D,ROW())</f>
        <v>YouGov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470  lv</v>
      </c>
      <c r="E240" s="20">
        <f>INDEX([1]Calculation!$I:$I,ROW())</f>
        <v>43851</v>
      </c>
      <c r="F240" s="12">
        <f>ROUND(INDEX([1]Calculation!AL:AL,ROW()),1)</f>
        <v>0</v>
      </c>
      <c r="G240" s="8">
        <f>ROUND(INDEX([1]Calculation!L:L,ROW()),0)</f>
        <v>28</v>
      </c>
      <c r="H240" s="8">
        <f>ROUND(INDEX([1]Calculation!M:M,ROW()),0)</f>
        <v>6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4</v>
      </c>
      <c r="L240" s="8">
        <f>ROUND(INDEX([1]Calculation!Q:Q,ROW()),0)</f>
        <v>18</v>
      </c>
      <c r="M240" s="8">
        <f>ROUND(INDEX([1]Calculation!R:R,ROW()),0)</f>
        <v>2</v>
      </c>
      <c r="N240" s="8">
        <f>ROUND(INDEX([1]Calculation!S:S,ROW()),0)</f>
        <v>21</v>
      </c>
      <c r="O240" s="8">
        <f>ROUND(INDEX([1]Calculation!T:T,ROW()),0)</f>
        <v>3</v>
      </c>
      <c r="P240" s="8" t="str">
        <f>INDEX([1]Calculation!CB:CB,ROW())</f>
        <v>https://d25d2506sfb94s.cloudfront.net/cumulus_uploads/document/alq58zq5zt/econTabReport.pdf</v>
      </c>
    </row>
    <row r="241" spans="1:16">
      <c r="A241" t="str">
        <f>INDEX([1]Calculation!$F:$F,ROW())</f>
        <v>US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372  rv</v>
      </c>
      <c r="E241" s="20">
        <f>INDEX([1]Calculation!$I:$I,ROW())</f>
        <v>43850</v>
      </c>
      <c r="F241" s="12">
        <f>ROUND(INDEX([1]Calculation!AL:AL,ROW()),1)</f>
        <v>2.1</v>
      </c>
      <c r="G241" s="8">
        <f>ROUND(INDEX([1]Calculation!L:L,ROW()),0)</f>
        <v>30</v>
      </c>
      <c r="H241" s="8">
        <f>ROUND(INDEX([1]Calculation!M:M,ROW()),0)</f>
        <v>9</v>
      </c>
      <c r="I241" s="8">
        <f>ROUND(INDEX([1]Calculation!N:N,ROW()),0)</f>
        <v>0</v>
      </c>
      <c r="J241" s="8">
        <f>ROUND(INDEX([1]Calculation!O:O,ROW()),0)</f>
        <v>6</v>
      </c>
      <c r="K241" s="8">
        <f>ROUND(INDEX([1]Calculation!P:P,ROW()),0)</f>
        <v>5</v>
      </c>
      <c r="L241" s="8">
        <f>ROUND(INDEX([1]Calculation!Q:Q,ROW()),0)</f>
        <v>23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3</v>
      </c>
      <c r="P241" s="8" t="str">
        <f>INDEX([1]Calculation!CB:CB,ROW())</f>
        <v>https://www.monmouth.edu/polling-institute/documents/monmouthpoll_us_012220.pdf/</v>
      </c>
    </row>
    <row r="242" spans="1:16">
      <c r="A242" t="str">
        <f>INDEX([1]Calculation!$F:$F,ROW())</f>
        <v>Wisconsin</v>
      </c>
      <c r="B242" t="str">
        <f>INDEX([1]Calculation!$D:$D,ROW())</f>
        <v>Baldwin Wallace University/Oakland University/Ohio Northern University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464  rv</v>
      </c>
      <c r="E242" s="20">
        <f>INDEX([1]Calculation!$I:$I,ROW())</f>
        <v>43850</v>
      </c>
      <c r="F242" s="12">
        <f>ROUND(INDEX([1]Calculation!AL:AL,ROW()),1)</f>
        <v>4.3</v>
      </c>
      <c r="G242" s="8">
        <f>ROUND(INDEX([1]Calculation!L:L,ROW()),0)</f>
        <v>22</v>
      </c>
      <c r="H242" s="8">
        <f>ROUND(INDEX([1]Calculation!M:M,ROW()),0)</f>
        <v>8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28</v>
      </c>
      <c r="M242" s="8">
        <f>ROUND(INDEX([1]Calculation!R:R,ROW()),0)</f>
        <v>0</v>
      </c>
      <c r="N242" s="8">
        <f>ROUND(INDEX([1]Calculation!S:S,ROW()),0)</f>
        <v>15</v>
      </c>
      <c r="O242" s="8">
        <f>ROUND(INDEX([1]Calculation!T:T,ROW()),0)</f>
        <v>2</v>
      </c>
      <c r="P242" s="8" t="str">
        <f>INDEX([1]Calculation!CB:CB,ROW())</f>
        <v>https://www.bw.edu/Assets/community-research-institute/2020-great-lakes-poll-full-FINAL.pdf</v>
      </c>
    </row>
    <row r="243" spans="1:16">
      <c r="A243" t="str">
        <f>INDEX([1]Calculation!$F:$F,ROW())</f>
        <v>Michigan</v>
      </c>
      <c r="B243" t="str">
        <f>INDEX([1]Calculation!$D:$D,ROW())</f>
        <v>Baldwin Wallace University/Oakland University/Ohio Northern University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477  rv</v>
      </c>
      <c r="E243" s="20">
        <f>INDEX([1]Calculation!$I:$I,ROW())</f>
        <v>43850</v>
      </c>
      <c r="F243" s="12">
        <f>ROUND(INDEX([1]Calculation!AL:AL,ROW()),1)</f>
        <v>4.4000000000000004</v>
      </c>
      <c r="G243" s="8">
        <f>ROUND(INDEX([1]Calculation!L:L,ROW()),0)</f>
        <v>27</v>
      </c>
      <c r="H243" s="8">
        <f>ROUND(INDEX([1]Calculation!M:M,ROW()),0)</f>
        <v>9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2</v>
      </c>
      <c r="L243" s="8">
        <f>ROUND(INDEX([1]Calculation!Q:Q,ROW()),0)</f>
        <v>22</v>
      </c>
      <c r="M243" s="8">
        <f>ROUND(INDEX([1]Calculation!R:R,ROW()),0)</f>
        <v>2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https://www.bw.edu/Assets/community-research-institute/2020-great-lakes-poll-full-FINAL.pdf</v>
      </c>
    </row>
    <row r="244" spans="1:16">
      <c r="A244" t="str">
        <f>INDEX([1]Calculation!$F:$F,ROW())</f>
        <v>Pennsylvania</v>
      </c>
      <c r="B244" t="str">
        <f>INDEX([1]Calculation!$D:$D,ROW())</f>
        <v>Baldwin Wallace University/Oakland University/Ohio Northern University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502  rv</v>
      </c>
      <c r="E244" s="20">
        <f>INDEX([1]Calculation!$I:$I,ROW())</f>
        <v>43850</v>
      </c>
      <c r="F244" s="12">
        <f>ROUND(INDEX([1]Calculation!AL:AL,ROW()),1)</f>
        <v>4.4000000000000004</v>
      </c>
      <c r="G244" s="8">
        <f>ROUND(INDEX([1]Calculation!L:L,ROW()),0)</f>
        <v>31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7</v>
      </c>
      <c r="K244" s="8">
        <f>ROUND(INDEX([1]Calculation!P:P,ROW()),0)</f>
        <v>3</v>
      </c>
      <c r="L244" s="8">
        <f>ROUND(INDEX([1]Calculation!Q:Q,ROW()),0)</f>
        <v>21</v>
      </c>
      <c r="M244" s="8">
        <f>ROUND(INDEX([1]Calculation!R:R,ROW()),0)</f>
        <v>1</v>
      </c>
      <c r="N244" s="8">
        <f>ROUND(INDEX([1]Calculation!S:S,ROW()),0)</f>
        <v>12</v>
      </c>
      <c r="O244" s="8">
        <f>ROUND(INDEX([1]Calculation!T:T,ROW()),0)</f>
        <v>3</v>
      </c>
      <c r="P244" s="8" t="str">
        <f>INDEX([1]Calculation!CB:CB,ROW())</f>
        <v>https://www.bw.edu/Assets/community-research-institute/2020-great-lakes-poll-full-FINAL.pdf</v>
      </c>
    </row>
    <row r="245" spans="1:16">
      <c r="A245" t="str">
        <f>INDEX([1]Calculation!$F:$F,ROW())</f>
        <v>Ohio</v>
      </c>
      <c r="B245" t="str">
        <f>INDEX([1]Calculation!$D:$D,ROW())</f>
        <v>Baldwin Wallace University/Oakland University/Ohio Northern University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428  rv</v>
      </c>
      <c r="E245" s="20">
        <f>INDEX([1]Calculation!$I:$I,ROW())</f>
        <v>43850</v>
      </c>
      <c r="F245" s="12">
        <f>ROUND(INDEX([1]Calculation!AL:AL,ROW()),1)</f>
        <v>4.2</v>
      </c>
      <c r="G245" s="8">
        <f>ROUND(INDEX([1]Calculation!L:L,ROW()),0)</f>
        <v>32</v>
      </c>
      <c r="H245" s="8">
        <f>ROUND(INDEX([1]Calculation!M:M,ROW()),0)</f>
        <v>10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2</v>
      </c>
      <c r="L245" s="8">
        <f>ROUND(INDEX([1]Calculation!Q:Q,ROW()),0)</f>
        <v>21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2</v>
      </c>
      <c r="P245" s="8" t="str">
        <f>INDEX([1]Calculation!CB:CB,ROW())</f>
        <v>https://www.bw.edu/Assets/community-research-institute/2020-great-lakes-poll-full-FINAL.pdf</v>
      </c>
    </row>
    <row r="246" spans="1:16">
      <c r="A246" t="str">
        <f>INDEX([1]Calculation!$F:$F,ROW())</f>
        <v>US</v>
      </c>
      <c r="B246" t="str">
        <f>INDEX([1]Calculation!$D:$D,ROW())</f>
        <v>Pew Research Center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5861  rv</v>
      </c>
      <c r="E246" s="20">
        <f>INDEX([1]Calculation!$I:$I,ROW())</f>
        <v>43849</v>
      </c>
      <c r="F246" s="12">
        <f>ROUND(INDEX([1]Calculation!AL:AL,ROW()),1)</f>
        <v>17</v>
      </c>
      <c r="G246" s="8">
        <f>ROUND(INDEX([1]Calculation!L:L,ROW()),0)</f>
        <v>26</v>
      </c>
      <c r="H246" s="8">
        <f>ROUND(INDEX([1]Calculation!M:M,ROW()),0)</f>
        <v>5</v>
      </c>
      <c r="I246" s="8">
        <f>ROUND(INDEX([1]Calculation!N:N,ROW()),0)</f>
        <v>1</v>
      </c>
      <c r="J246" s="8">
        <f>ROUND(INDEX([1]Calculation!O:O,ROW()),0)</f>
        <v>7</v>
      </c>
      <c r="K246" s="8">
        <f>ROUND(INDEX([1]Calculation!P:P,ROW()),0)</f>
        <v>2</v>
      </c>
      <c r="L246" s="8">
        <f>ROUND(INDEX([1]Calculation!Q:Q,ROW()),0)</f>
        <v>21</v>
      </c>
      <c r="M246" s="8">
        <f>ROUND(INDEX([1]Calculation!R:R,ROW()),0)</f>
        <v>1</v>
      </c>
      <c r="N246" s="8">
        <f>ROUND(INDEX([1]Calculation!S:S,ROW()),0)</f>
        <v>16</v>
      </c>
      <c r="O246" s="8">
        <f>ROUND(INDEX([1]Calculation!T:T,ROW()),0)</f>
        <v>3</v>
      </c>
      <c r="P246" s="8" t="str">
        <f>INDEX([1]Calculation!CB:CB,ROW())</f>
        <v>https://www.people-press.org/wp-content/uploads/sites/4/2020/01/PP_2019.01.30_dem-values_report.pdf</v>
      </c>
    </row>
    <row r="247" spans="1:16">
      <c r="A247" t="str">
        <f>INDEX([1]Calculation!$F:$F,ROW())</f>
        <v>Texas</v>
      </c>
      <c r="B247" t="str">
        <f>INDEX([1]Calculation!$D:$D,ROW())</f>
        <v>Texas Lyceum</v>
      </c>
      <c r="C247" t="str">
        <f>IF(INDEX([1]Calculation!$G:$G,ROW())=0,"-",INDEX([1]Calculation!$G:$G,ROW()))</f>
        <v>-</v>
      </c>
      <c r="D247" t="str">
        <f>INDEX([1]Calculation!$J:$J,ROW())&amp;"  "&amp;INDEX([1]Calculation!$K:$K,ROW())</f>
        <v>401  lv</v>
      </c>
      <c r="E247" s="20">
        <f>INDEX([1]Calculation!$I:$I,ROW())</f>
        <v>43849</v>
      </c>
      <c r="F247" s="12">
        <f>ROUND(INDEX([1]Calculation!AL:AL,ROW()),1)</f>
        <v>4.8</v>
      </c>
      <c r="G247" s="8">
        <f>ROUND(INDEX([1]Calculation!L:L,ROW()),0)</f>
        <v>28</v>
      </c>
      <c r="H247" s="8">
        <f>ROUND(INDEX([1]Calculation!M:M,ROW()),0)</f>
        <v>9</v>
      </c>
      <c r="I247" s="8">
        <f>ROUND(INDEX([1]Calculation!N:N,ROW()),0)</f>
        <v>1</v>
      </c>
      <c r="J247" s="8">
        <f>ROUND(INDEX([1]Calculation!O:O,ROW()),0)</f>
        <v>6</v>
      </c>
      <c r="K247" s="8">
        <f>ROUND(INDEX([1]Calculation!P:P,ROW()),0)</f>
        <v>4</v>
      </c>
      <c r="L247" s="8">
        <f>ROUND(INDEX([1]Calculation!Q:Q,ROW()),0)</f>
        <v>26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0</v>
      </c>
      <c r="P247" s="8" t="str">
        <f>INDEX([1]Calculation!CB:CB,ROW())</f>
        <v>https://www.texaslyceum.org/assets/docs/Poll/2020/2020%20Texas%20Lyceum%20Poll%20Results.pdf</v>
      </c>
    </row>
    <row r="248" spans="1:16">
      <c r="A248" t="str">
        <f>INDEX([1]Calculation!$F:$F,ROW())</f>
        <v>New York</v>
      </c>
      <c r="B248" t="str">
        <f>INDEX([1]Calculation!$D:$D,ROW())</f>
        <v>Civis Analytics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845  lv</v>
      </c>
      <c r="E248" s="20">
        <f>INDEX([1]Calculation!$I:$I,ROW())</f>
        <v>43849</v>
      </c>
      <c r="F248" s="12">
        <f>ROUND(INDEX([1]Calculation!AL:AL,ROW()),1)</f>
        <v>6.1</v>
      </c>
      <c r="G248" s="8">
        <f>ROUND(INDEX([1]Calculation!L:L,ROW()),0)</f>
        <v>30</v>
      </c>
      <c r="H248" s="8">
        <f>ROUND(INDEX([1]Calculation!M:M,ROW()),0)</f>
        <v>17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17</v>
      </c>
      <c r="M248" s="8">
        <f>ROUND(INDEX([1]Calculation!R:R,ROW()),0)</f>
        <v>4</v>
      </c>
      <c r="N248" s="8">
        <f>ROUND(INDEX([1]Calculation!S:S,ROW()),0)</f>
        <v>14</v>
      </c>
      <c r="O248" s="8">
        <f>ROUND(INDEX([1]Calculation!T:T,ROW()),0)</f>
        <v>4</v>
      </c>
      <c r="P248" s="8" t="str">
        <f>INDEX([1]Calculation!CB:CB,ROW())</f>
        <v>http://filesforprogress.org/datasets/2020/1/dfp_poll_january_ny.pdf</v>
      </c>
    </row>
    <row r="249" spans="1:16">
      <c r="A249" t="str">
        <f>INDEX([1]Calculation!$F:$F,ROW())</f>
        <v>US</v>
      </c>
      <c r="B249" t="str">
        <f>INDEX([1]Calculation!$D:$D,ROW())</f>
        <v>SSRS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500  rv</v>
      </c>
      <c r="E249" s="20">
        <f>INDEX([1]Calculation!$I:$I,ROW())</f>
        <v>43849</v>
      </c>
      <c r="F249" s="12">
        <f>ROUND(INDEX([1]Calculation!AL:AL,ROW()),1)</f>
        <v>11.9</v>
      </c>
      <c r="G249" s="8">
        <f>ROUND(INDEX([1]Calculation!L:L,ROW()),0)</f>
        <v>24</v>
      </c>
      <c r="H249" s="8">
        <f>ROUND(INDEX([1]Calculation!M:M,ROW()),0)</f>
        <v>5</v>
      </c>
      <c r="I249" s="8">
        <f>ROUND(INDEX([1]Calculation!N:N,ROW()),0)</f>
        <v>0</v>
      </c>
      <c r="J249" s="8">
        <f>ROUND(INDEX([1]Calculation!O:O,ROW()),0)</f>
        <v>11</v>
      </c>
      <c r="K249" s="8">
        <f>ROUND(INDEX([1]Calculation!P:P,ROW()),0)</f>
        <v>4</v>
      </c>
      <c r="L249" s="8">
        <f>ROUND(INDEX([1]Calculation!Q:Q,ROW()),0)</f>
        <v>27</v>
      </c>
      <c r="M249" s="8">
        <f>ROUND(INDEX([1]Calculation!R:R,ROW()),0)</f>
        <v>2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https://cdn.cnn.com/cnn/2020/images/01/22/rel1b.-.2020.pdf</v>
      </c>
    </row>
    <row r="250" spans="1:16">
      <c r="A250" t="str">
        <f>INDEX([1]Calculation!$F:$F,ROW())</f>
        <v>US</v>
      </c>
      <c r="B250" t="str">
        <f>INDEX([1]Calculation!$D:$D,ROW())</f>
        <v>Morning Consult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12402  lv</v>
      </c>
      <c r="E250" s="20">
        <f>INDEX([1]Calculation!$I:$I,ROW())</f>
        <v>43849</v>
      </c>
      <c r="F250" s="12">
        <f>ROUND(INDEX([1]Calculation!AL:AL,ROW()),1)</f>
        <v>0.1</v>
      </c>
      <c r="G250" s="8">
        <f>ROUND(INDEX([1]Calculation!L:L,ROW()),0)</f>
        <v>29</v>
      </c>
      <c r="H250" s="8">
        <f>ROUND(INDEX([1]Calculation!M:M,ROW()),0)</f>
        <v>10</v>
      </c>
      <c r="I250" s="8">
        <f>ROUND(INDEX([1]Calculation!N:N,ROW()),0)</f>
        <v>0</v>
      </c>
      <c r="J250" s="8">
        <f>ROUND(INDEX([1]Calculation!O:O,ROW()),0)</f>
        <v>8</v>
      </c>
      <c r="K250" s="8">
        <f>ROUND(INDEX([1]Calculation!P:P,ROW()),0)</f>
        <v>3</v>
      </c>
      <c r="L250" s="8">
        <f>ROUND(INDEX([1]Calculation!Q:Q,ROW()),0)</f>
        <v>24</v>
      </c>
      <c r="M250" s="8">
        <f>ROUND(INDEX([1]Calculation!R:R,ROW()),0)</f>
        <v>3</v>
      </c>
      <c r="N250" s="8">
        <f>ROUND(INDEX([1]Calculation!S:S,ROW()),0)</f>
        <v>15</v>
      </c>
      <c r="O250" s="8">
        <f>ROUND(INDEX([1]Calculation!T:T,ROW()),0)</f>
        <v>4</v>
      </c>
      <c r="P250" s="8" t="str">
        <f>INDEX([1]Calculation!CB:CB,ROW())</f>
        <v>https://morningconsult.com/2020-democratic-primary/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20">
        <f>INDEX([1]Calculation!$I:$I,ROW())</f>
        <v>43849</v>
      </c>
      <c r="F251" s="12">
        <f>ROUND(INDEX([1]Calculation!AL:AL,ROW()),1)</f>
        <v>0</v>
      </c>
      <c r="G251" s="8">
        <f>ROUND(INDEX([1]Calculation!L:L,ROW()),0)</f>
        <v>15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12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3</v>
      </c>
      <c r="N251" s="8">
        <f>ROUND(INDEX([1]Calculation!S:S,ROW()),0)</f>
        <v>10</v>
      </c>
      <c r="O251" s="8">
        <f>ROUND(INDEX([1]Calculation!T:T,ROW()),0)</f>
        <v>6</v>
      </c>
      <c r="P251" s="8" t="str">
        <f>INDEX([1]Calculation!CB:CB,ROW())</f>
        <v>https://www.suffolk.edu/-/media/suffolk/documents/academics/research-at-suffolk/suprc/polls/new-hampshire/2020/1_21_2020_marginals_pdftxt.pdf</v>
      </c>
    </row>
    <row r="252" spans="1:16">
      <c r="A252" t="str">
        <f>INDEX([1]Calculation!$F:$F,ROW())</f>
        <v>New Jersey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388  lv</v>
      </c>
      <c r="E252" s="20">
        <f>INDEX([1]Calculation!$I:$I,ROW())</f>
        <v>43849</v>
      </c>
      <c r="F252" s="12">
        <f>ROUND(INDEX([1]Calculation!AL:AL,ROW()),1)</f>
        <v>7</v>
      </c>
      <c r="G252" s="8">
        <f>ROUND(INDEX([1]Calculation!L:L,ROW()),0)</f>
        <v>28</v>
      </c>
      <c r="H252" s="8">
        <f>ROUND(INDEX([1]Calculation!M:M,ROW()),0)</f>
        <v>9</v>
      </c>
      <c r="I252" s="8">
        <f>ROUND(INDEX([1]Calculation!N:N,ROW()),0)</f>
        <v>0</v>
      </c>
      <c r="J252" s="8">
        <f>ROUND(INDEX([1]Calculation!O:O,ROW()),0)</f>
        <v>6</v>
      </c>
      <c r="K252" s="8">
        <f>ROUND(INDEX([1]Calculation!P:P,ROW()),0)</f>
        <v>4</v>
      </c>
      <c r="L252" s="8">
        <f>ROUND(INDEX([1]Calculation!Q:Q,ROW()),0)</f>
        <v>25</v>
      </c>
      <c r="M252" s="8">
        <f>ROUND(INDEX([1]Calculation!R:R,ROW()),0)</f>
        <v>0</v>
      </c>
      <c r="N252" s="8">
        <f>ROUND(INDEX([1]Calculation!S:S,ROW()),0)</f>
        <v>15</v>
      </c>
      <c r="O252" s="8">
        <f>ROUND(INDEX([1]Calculation!T:T,ROW()),0)</f>
        <v>6</v>
      </c>
      <c r="P252" s="8" t="str">
        <f>INDEX([1]Calculation!CB:CB,ROW())</f>
        <v>http://emersonpolling.com/2020/01/20/new-jersey-2020-generational-divide-between-biden-and-sanders-on-display/</v>
      </c>
    </row>
    <row r="253" spans="1:16">
      <c r="A253" t="str">
        <f>INDEX([1]Calculation!$F:$F,ROW())</f>
        <v>Iowa</v>
      </c>
      <c r="B253" t="str">
        <f>INDEX([1]Calculation!$D:$D,ROW())</f>
        <v>David Binder Research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500  lv</v>
      </c>
      <c r="E253" s="20">
        <f>INDEX([1]Calculation!$I:$I,ROW())</f>
        <v>43848</v>
      </c>
      <c r="F253" s="12">
        <f>ROUND(INDEX([1]Calculation!AL:AL,ROW()),1)</f>
        <v>0.2</v>
      </c>
      <c r="G253" s="8">
        <f>ROUND(INDEX([1]Calculation!L:L,ROW()),0)</f>
        <v>24</v>
      </c>
      <c r="H253" s="8">
        <f>ROUND(INDEX([1]Calculation!M:M,ROW()),0)</f>
        <v>1</v>
      </c>
      <c r="I253" s="8">
        <f>ROUND(INDEX([1]Calculation!N:N,ROW()),0)</f>
        <v>0</v>
      </c>
      <c r="J253" s="8">
        <f>ROUND(INDEX([1]Calculation!O:O,ROW()),0)</f>
        <v>16</v>
      </c>
      <c r="K253" s="8">
        <f>ROUND(INDEX([1]Calculation!P:P,ROW()),0)</f>
        <v>11</v>
      </c>
      <c r="L253" s="8">
        <f>ROUND(INDEX([1]Calculation!Q:Q,ROW()),0)</f>
        <v>14</v>
      </c>
      <c r="M253" s="8">
        <f>ROUND(INDEX([1]Calculation!R:R,ROW()),0)</f>
        <v>4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https://www.focusonruralamerica.com/2020/01/20/january-poll-results/</v>
      </c>
    </row>
    <row r="254" spans="1:16">
      <c r="A254" t="str">
        <f>INDEX([1]Calculation!$F:$F,ROW())</f>
        <v>Iowa</v>
      </c>
      <c r="B254" t="str">
        <f>INDEX([1]Calculation!$D:$D,ROW())</f>
        <v>Neighborhood Research and Media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300  lv</v>
      </c>
      <c r="E254" s="20">
        <f>INDEX([1]Calculation!$I:$I,ROW())</f>
        <v>43847</v>
      </c>
      <c r="F254" s="12">
        <f>ROUND(INDEX([1]Calculation!AL:AL,ROW()),1)</f>
        <v>5.2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17</v>
      </c>
      <c r="K254" s="8">
        <f>ROUND(INDEX([1]Calculation!P:P,ROW()),0)</f>
        <v>11</v>
      </c>
      <c r="L254" s="8">
        <f>ROUND(INDEX([1]Calculation!Q:Q,ROW()),0)</f>
        <v>10</v>
      </c>
      <c r="M254" s="8">
        <f>ROUND(INDEX([1]Calculation!R:R,ROW()),0)</f>
        <v>2</v>
      </c>
      <c r="N254" s="8">
        <f>ROUND(INDEX([1]Calculation!S:S,ROW()),0)</f>
        <v>15</v>
      </c>
      <c r="O254" s="8">
        <f>ROUND(INDEX([1]Calculation!T:T,ROW()),0)</f>
        <v>2</v>
      </c>
      <c r="P254" s="8" t="str">
        <f>INDEX([1]Calculation!CB:CB,ROW())</f>
        <v>https://www.scribd.com/document/443446801/Iowa-Caucus-Memo-011920</v>
      </c>
    </row>
    <row r="255" spans="1:16">
      <c r="A255" t="str">
        <f>INDEX([1]Calculation!$F:$F,ROW())</f>
        <v>US</v>
      </c>
      <c r="B255" t="str">
        <f>INDEX([1]Calculation!$D:$D,ROW())</f>
        <v>Zogby Interactive/JZ Analytics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438  lv</v>
      </c>
      <c r="E255" s="20">
        <f>INDEX([1]Calculation!$I:$I,ROW())</f>
        <v>43846</v>
      </c>
      <c r="F255" s="12">
        <f>ROUND(INDEX([1]Calculation!AL:AL,ROW()),1)</f>
        <v>0.6</v>
      </c>
      <c r="G255" s="8">
        <f>ROUND(INDEX([1]Calculation!L:L,ROW()),0)</f>
        <v>24</v>
      </c>
      <c r="H255" s="8">
        <f>ROUND(INDEX([1]Calculation!M:M,ROW()),0)</f>
        <v>11</v>
      </c>
      <c r="I255" s="8">
        <f>ROUND(INDEX([1]Calculation!N:N,ROW()),0)</f>
        <v>0</v>
      </c>
      <c r="J255" s="8">
        <f>ROUND(INDEX([1]Calculation!O:O,ROW()),0)</f>
        <v>8</v>
      </c>
      <c r="K255" s="8">
        <f>ROUND(INDEX([1]Calculation!P:P,ROW()),0)</f>
        <v>4</v>
      </c>
      <c r="L255" s="8">
        <f>ROUND(INDEX([1]Calculation!Q:Q,ROW()),0)</f>
        <v>24</v>
      </c>
      <c r="M255" s="8">
        <f>ROUND(INDEX([1]Calculation!R:R,ROW()),0)</f>
        <v>3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56" spans="1:16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681  a</v>
      </c>
      <c r="E256" s="20">
        <f>INDEX([1]Calculation!$I:$I,ROW())</f>
        <v>43846</v>
      </c>
      <c r="F256" s="12">
        <f>ROUND(INDEX([1]Calculation!AL:AL,ROW()),1)</f>
        <v>0</v>
      </c>
      <c r="G256" s="8">
        <f>ROUND(INDEX([1]Calculation!L:L,ROW()),0)</f>
        <v>18</v>
      </c>
      <c r="H256" s="8">
        <f>ROUND(INDEX([1]Calculation!M:M,ROW()),0)</f>
        <v>9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19</v>
      </c>
      <c r="M256" s="8">
        <f>ROUND(INDEX([1]Calculation!R:R,ROW()),0)</f>
        <v>1</v>
      </c>
      <c r="N256" s="8">
        <f>ROUND(INDEX([1]Calculation!S:S,ROW()),0)</f>
        <v>10</v>
      </c>
      <c r="O256" s="8">
        <f>ROUND(INDEX([1]Calculation!T:T,ROW()),0)</f>
        <v>3</v>
      </c>
      <c r="P256" s="8" t="str">
        <f>INDEX([1]Calculation!CB:CB,ROW())</f>
        <v>https://www.ipsos.com/sites/default/files/ct/news/documents/2020-01/topline_reuters_2020_democratic_primary_tracker_01_17_2020.pdf</v>
      </c>
    </row>
    <row r="257" spans="1:16">
      <c r="A257" t="str">
        <f>INDEX([1]Calculation!$F:$F,ROW())</f>
        <v>California</v>
      </c>
      <c r="B257" t="str">
        <f>INDEX([1]Calculation!$D:$D,ROW())</f>
        <v>SurveyUSA</v>
      </c>
      <c r="C257" t="str">
        <f>IF(INDEX([1]Calculation!$G:$G,ROW())=0,"-",INDEX([1]Calculation!$G:$G,ROW()))</f>
        <v>A</v>
      </c>
      <c r="D257" t="str">
        <f>INDEX([1]Calculation!$J:$J,ROW())&amp;"  "&amp;INDEX([1]Calculation!$K:$K,ROW())</f>
        <v>565  lv</v>
      </c>
      <c r="E257" s="20">
        <f>INDEX([1]Calculation!$I:$I,ROW())</f>
        <v>43846</v>
      </c>
      <c r="F257" s="12">
        <f>ROUND(INDEX([1]Calculation!AL:AL,ROW()),1)</f>
        <v>2.2999999999999998</v>
      </c>
      <c r="G257" s="8">
        <f>ROUND(INDEX([1]Calculation!L:L,ROW()),0)</f>
        <v>30</v>
      </c>
      <c r="H257" s="8">
        <f>ROUND(INDEX([1]Calculation!M:M,ROW()),0)</f>
        <v>6</v>
      </c>
      <c r="I257" s="8">
        <f>ROUND(INDEX([1]Calculation!N:N,ROW()),0)</f>
        <v>0</v>
      </c>
      <c r="J257" s="8">
        <f>ROUND(INDEX([1]Calculation!O:O,ROW()),0)</f>
        <v>8</v>
      </c>
      <c r="K257" s="8">
        <f>ROUND(INDEX([1]Calculation!P:P,ROW()),0)</f>
        <v>2</v>
      </c>
      <c r="L257" s="8">
        <f>ROUND(INDEX([1]Calculation!Q:Q,ROW()),0)</f>
        <v>20</v>
      </c>
      <c r="M257" s="8">
        <f>ROUND(INDEX([1]Calculation!R:R,ROW()),0)</f>
        <v>4</v>
      </c>
      <c r="N257" s="8">
        <f>ROUND(INDEX([1]Calculation!S:S,ROW()),0)</f>
        <v>20</v>
      </c>
      <c r="O257" s="8">
        <f>ROUND(INDEX([1]Calculation!T:T,ROW()),0)</f>
        <v>4</v>
      </c>
      <c r="P257" s="8" t="str">
        <f>INDEX([1]Calculation!CB:CB,ROW())</f>
        <v>http://www.surveyusa.com/client/PollReport.aspx?g=9634c475-cb54-4a34-ab4b-c0d9a2b82759</v>
      </c>
    </row>
    <row r="258" spans="1:16">
      <c r="A258" t="str">
        <f>INDEX([1]Calculation!$F:$F,ROW())</f>
        <v>US</v>
      </c>
      <c r="B258" t="str">
        <f>INDEX([1]Calculation!$D:$D,ROW())</f>
        <v>SurveyUSA</v>
      </c>
      <c r="C258" t="str">
        <f>IF(INDEX([1]Calculation!$G:$G,ROW())=0,"-",INDEX([1]Calculation!$G:$G,ROW()))</f>
        <v>A</v>
      </c>
      <c r="D258" t="str">
        <f>INDEX([1]Calculation!$J:$J,ROW())&amp;"  "&amp;INDEX([1]Calculation!$K:$K,ROW())</f>
        <v>1086  lv</v>
      </c>
      <c r="E258" s="20">
        <f>INDEX([1]Calculation!$I:$I,ROW())</f>
        <v>43846</v>
      </c>
      <c r="F258" s="12">
        <f>ROUND(INDEX([1]Calculation!AL:AL,ROW()),1)</f>
        <v>3.3</v>
      </c>
      <c r="G258" s="8">
        <f>ROUND(INDEX([1]Calculation!L:L,ROW()),0)</f>
        <v>32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2</v>
      </c>
      <c r="L258" s="8">
        <f>ROUND(INDEX([1]Calculation!Q:Q,ROW()),0)</f>
        <v>21</v>
      </c>
      <c r="M258" s="8">
        <f>ROUND(INDEX([1]Calculation!R:R,ROW()),0)</f>
        <v>3</v>
      </c>
      <c r="N258" s="8">
        <f>ROUND(INDEX([1]Calculation!S:S,ROW()),0)</f>
        <v>14</v>
      </c>
      <c r="O258" s="8">
        <f>ROUND(INDEX([1]Calculation!T:T,ROW()),0)</f>
        <v>4</v>
      </c>
      <c r="P258" s="8" t="str">
        <f>INDEX([1]Calculation!CB:CB,ROW())</f>
        <v>http://www.surveyusa.com/client/PollReport.aspx?g=b4747822-277e-4d2c-b896-eb4e04672c09</v>
      </c>
    </row>
    <row r="259" spans="1:16">
      <c r="A259" t="str">
        <f>INDEX([1]Calculation!$F:$F,ROW())</f>
        <v>New Hampshire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657  lv</v>
      </c>
      <c r="E259" s="20">
        <f>INDEX([1]Calculation!$I:$I,ROW())</f>
        <v>43846</v>
      </c>
      <c r="F259" s="12">
        <f>ROUND(INDEX([1]Calculation!AL:AL,ROW()),1)</f>
        <v>0</v>
      </c>
      <c r="G259" s="8">
        <f>ROUND(INDEX([1]Calculation!L:L,ROW()),0)</f>
        <v>14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18</v>
      </c>
      <c r="K259" s="8">
        <f>ROUND(INDEX([1]Calculation!P:P,ROW()),0)</f>
        <v>10</v>
      </c>
      <c r="L259" s="8">
        <f>ROUND(INDEX([1]Calculation!Q:Q,ROW()),0)</f>
        <v>23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6</v>
      </c>
      <c r="P259" s="8" t="str">
        <f>INDEX([1]Calculation!CB:CB,ROW())</f>
        <v>http://emersonpolling.com/2020/01/17/new-hampshire-2020-sanders-holds-lead-klobuchar-surges-to-double-digits/</v>
      </c>
    </row>
    <row r="260" spans="1:16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552  rv</v>
      </c>
      <c r="E260" s="20">
        <f>INDEX([1]Calculation!$I:$I,ROW())</f>
        <v>43846</v>
      </c>
      <c r="F260" s="12">
        <f>ROUND(INDEX([1]Calculation!AL:AL,ROW()),1)</f>
        <v>0</v>
      </c>
      <c r="G260" s="8">
        <f>ROUND(INDEX([1]Calculation!L:L,ROW()),0)</f>
        <v>19</v>
      </c>
      <c r="H260" s="8">
        <f>ROUND(INDEX([1]Calculation!M:M,ROW()),0)</f>
        <v>9</v>
      </c>
      <c r="I260" s="8">
        <f>ROUND(INDEX([1]Calculation!N:N,ROW()),0)</f>
        <v>0</v>
      </c>
      <c r="J260" s="8">
        <f>ROUND(INDEX([1]Calculation!O:O,ROW()),0)</f>
        <v>6</v>
      </c>
      <c r="K260" s="8">
        <f>ROUND(INDEX([1]Calculation!P:P,ROW()),0)</f>
        <v>2</v>
      </c>
      <c r="L260" s="8">
        <f>ROUND(INDEX([1]Calculation!Q:Q,ROW()),0)</f>
        <v>20</v>
      </c>
      <c r="M260" s="8">
        <f>ROUND(INDEX([1]Calculation!R:R,ROW()),0)</f>
        <v>2</v>
      </c>
      <c r="N260" s="8">
        <f>ROUND(INDEX([1]Calculation!S:S,ROW()),0)</f>
        <v>12</v>
      </c>
      <c r="O260" s="8">
        <f>ROUND(INDEX([1]Calculation!T:T,ROW()),0)</f>
        <v>4</v>
      </c>
      <c r="P260" s="8" t="str">
        <f>INDEX([1]Calculation!CB:CB,ROW())</f>
        <v>https://www.reuters.com/article/us-usa-election-democrats-poll/sanders-climbs-now-tied-with-biden-among-registered-voters-reuters-poll-idUSKBN1ZG00D</v>
      </c>
    </row>
    <row r="261" spans="1:16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521  lv</v>
      </c>
      <c r="E261" s="20">
        <f>INDEX([1]Calculation!$I:$I,ROW())</f>
        <v>43844</v>
      </c>
      <c r="F261" s="12">
        <f>ROUND(INDEX([1]Calculation!AL:AL,ROW()),1)</f>
        <v>0</v>
      </c>
      <c r="G261" s="8">
        <f>ROUND(INDEX([1]Calculation!L:L,ROW()),0)</f>
        <v>27</v>
      </c>
      <c r="H261" s="8">
        <f>ROUND(INDEX([1]Calculation!M:M,ROW()),0)</f>
        <v>5</v>
      </c>
      <c r="I261" s="8">
        <f>ROUND(INDEX([1]Calculation!N:N,ROW()),0)</f>
        <v>2</v>
      </c>
      <c r="J261" s="8">
        <f>ROUND(INDEX([1]Calculation!O:O,ROW()),0)</f>
        <v>7</v>
      </c>
      <c r="K261" s="8">
        <f>ROUND(INDEX([1]Calculation!P:P,ROW()),0)</f>
        <v>3</v>
      </c>
      <c r="L261" s="8">
        <f>ROUND(INDEX([1]Calculation!Q:Q,ROW()),0)</f>
        <v>20</v>
      </c>
      <c r="M261" s="8">
        <f>ROUND(INDEX([1]Calculation!R:R,ROW()),0)</f>
        <v>1</v>
      </c>
      <c r="N261" s="8">
        <f>ROUND(INDEX([1]Calculation!S:S,ROW()),0)</f>
        <v>19</v>
      </c>
      <c r="O261" s="8">
        <f>ROUND(INDEX([1]Calculation!T:T,ROW()),0)</f>
        <v>3</v>
      </c>
      <c r="P261" s="8" t="str">
        <f>INDEX([1]Calculation!CB:CB,ROW())</f>
        <v>https://d25d2506sfb94s.cloudfront.net/cumulus_uploads/document/ueji3eha6i/econTabReport.pdf</v>
      </c>
    </row>
    <row r="262" spans="1:16">
      <c r="A262" t="str">
        <f>INDEX([1]Calculation!$F:$F,ROW())</f>
        <v>US</v>
      </c>
      <c r="B262" t="str">
        <f>INDEX([1]Calculation!$D:$D,ROW())</f>
        <v>Harris Insights &amp; Analytics</v>
      </c>
      <c r="C262" t="str">
        <f>IF(INDEX([1]Calculation!$G:$G,ROW())=0,"-",INDEX([1]Calculation!$G:$G,ROW()))</f>
        <v>C+</v>
      </c>
      <c r="D262" t="str">
        <f>INDEX([1]Calculation!$J:$J,ROW())&amp;"  "&amp;INDEX([1]Calculation!$K:$K,ROW())</f>
        <v>451  rv</v>
      </c>
      <c r="E262" s="20">
        <f>INDEX([1]Calculation!$I:$I,ROW())</f>
        <v>43844</v>
      </c>
      <c r="F262" s="12">
        <f>ROUND(INDEX([1]Calculation!AL:AL,ROW()),1)</f>
        <v>0</v>
      </c>
      <c r="G262" s="8">
        <f>ROUND(INDEX([1]Calculation!L:L,ROW()),0)</f>
        <v>29</v>
      </c>
      <c r="H262" s="8">
        <f>ROUND(INDEX([1]Calculation!M:M,ROW()),0)</f>
        <v>7</v>
      </c>
      <c r="I262" s="8">
        <f>ROUND(INDEX([1]Calculation!N:N,ROW()),0)</f>
        <v>0</v>
      </c>
      <c r="J262" s="8">
        <f>ROUND(INDEX([1]Calculation!O:O,ROW()),0)</f>
        <v>4</v>
      </c>
      <c r="K262" s="8">
        <f>ROUND(INDEX([1]Calculation!P:P,ROW()),0)</f>
        <v>3</v>
      </c>
      <c r="L262" s="8">
        <f>ROUND(INDEX([1]Calculation!Q:Q,ROW()),0)</f>
        <v>19</v>
      </c>
      <c r="M262" s="8">
        <f>ROUND(INDEX([1]Calculation!R:R,ROW()),0)</f>
        <v>3</v>
      </c>
      <c r="N262" s="8">
        <f>ROUND(INDEX([1]Calculation!S:S,ROW()),0)</f>
        <v>11</v>
      </c>
      <c r="O262" s="8">
        <f>ROUND(INDEX([1]Calculation!T:T,ROW()),0)</f>
        <v>2</v>
      </c>
      <c r="P262" s="8" t="str">
        <f>INDEX([1]Calculation!CB:CB,ROW())</f>
        <v>https://thehill.com/hilltv/rising/478208-sanders-hits-highest-support-since-august</v>
      </c>
    </row>
    <row r="263" spans="1:16">
      <c r="A263" t="str">
        <f>INDEX([1]Calculation!$F:$F,ROW())</f>
        <v>South Carolina</v>
      </c>
      <c r="B263" t="str">
        <f>INDEX([1]Calculation!$D:$D,ROW())</f>
        <v>GQR Research (GQRR)</v>
      </c>
      <c r="C263" t="str">
        <f>IF(INDEX([1]Calculation!$G:$G,ROW())=0,"-",INDEX([1]Calculation!$G:$G,ROW()))</f>
        <v>C+</v>
      </c>
      <c r="D263" t="str">
        <f>INDEX([1]Calculation!$J:$J,ROW())&amp;"  "&amp;INDEX([1]Calculation!$K:$K,ROW())</f>
        <v>600  lv</v>
      </c>
      <c r="E263" s="20">
        <f>INDEX([1]Calculation!$I:$I,ROW())</f>
        <v>43843</v>
      </c>
      <c r="F263" s="12">
        <f>ROUND(INDEX([1]Calculation!AL:AL,ROW()),1)</f>
        <v>5.2</v>
      </c>
      <c r="G263" s="8">
        <f>ROUND(INDEX([1]Calculation!L:L,ROW()),0)</f>
        <v>44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0</v>
      </c>
      <c r="L263" s="8">
        <f>ROUND(INDEX([1]Calculation!Q:Q,ROW()),0)</f>
        <v>15</v>
      </c>
      <c r="M263" s="8">
        <f>ROUND(INDEX([1]Calculation!R:R,ROW()),0)</f>
        <v>12</v>
      </c>
      <c r="N263" s="8">
        <f>ROUND(INDEX([1]Calculation!S:S,ROW()),0)</f>
        <v>10</v>
      </c>
      <c r="O263" s="8">
        <f>ROUND(INDEX([1]Calculation!T:T,ROW()),0)</f>
        <v>0</v>
      </c>
      <c r="P263" s="8" t="str">
        <f>INDEX([1]Calculation!CB:CB,ROW())</f>
        <v>https://www.thestate.com/news/politics-government/election/article239675533.html</v>
      </c>
    </row>
    <row r="264" spans="1:16">
      <c r="A264" t="str">
        <f>INDEX([1]Calculation!$F:$F,ROW())</f>
        <v>Wisconsin</v>
      </c>
      <c r="B264" t="str">
        <f>INDEX([1]Calculation!$D:$D,ROW())</f>
        <v>Marquette University Law School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358  lv</v>
      </c>
      <c r="E264" s="20">
        <f>INDEX([1]Calculation!$I:$I,ROW())</f>
        <v>43842</v>
      </c>
      <c r="F264" s="12">
        <f>ROUND(INDEX([1]Calculation!AL:AL,ROW()),1)</f>
        <v>1.3</v>
      </c>
      <c r="G264" s="8">
        <f>ROUND(INDEX([1]Calculation!L:L,ROW()),0)</f>
        <v>23</v>
      </c>
      <c r="H264" s="8">
        <f>ROUND(INDEX([1]Calculation!M:M,ROW()),0)</f>
        <v>6</v>
      </c>
      <c r="I264" s="8">
        <f>ROUND(INDEX([1]Calculation!N:N,ROW()),0)</f>
        <v>1</v>
      </c>
      <c r="J264" s="8">
        <f>ROUND(INDEX([1]Calculation!O:O,ROW()),0)</f>
        <v>15</v>
      </c>
      <c r="K264" s="8">
        <f>ROUND(INDEX([1]Calculation!P:P,ROW()),0)</f>
        <v>4</v>
      </c>
      <c r="L264" s="8">
        <f>ROUND(INDEX([1]Calculation!Q:Q,ROW()),0)</f>
        <v>19</v>
      </c>
      <c r="M264" s="8">
        <f>ROUND(INDEX([1]Calculation!R:R,ROW()),0)</f>
        <v>1</v>
      </c>
      <c r="N264" s="8">
        <f>ROUND(INDEX([1]Calculation!S:S,ROW()),0)</f>
        <v>14</v>
      </c>
      <c r="O264" s="8">
        <f>ROUND(INDEX([1]Calculation!T:T,ROW()),0)</f>
        <v>6</v>
      </c>
      <c r="P264" s="8" t="str">
        <f>INDEX([1]Calculation!CB:CB,ROW())</f>
        <v>https://law.marquette.edu/poll/wp-content/uploads/2020/01/MLSP57Toplines.pdf</v>
      </c>
    </row>
    <row r="265" spans="1:16">
      <c r="A265" t="str">
        <f>INDEX([1]Calculation!$F:$F,ROW())</f>
        <v>Florida</v>
      </c>
      <c r="B265" t="str">
        <f>INDEX([1]Calculation!$D:$D,ROW())</f>
        <v>Florida Atlantic University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494  lv</v>
      </c>
      <c r="E265" s="20">
        <f>INDEX([1]Calculation!$I:$I,ROW())</f>
        <v>43842</v>
      </c>
      <c r="F265" s="12">
        <f>ROUND(INDEX([1]Calculation!AL:AL,ROW()),1)</f>
        <v>6.6</v>
      </c>
      <c r="G265" s="8">
        <f>ROUND(INDEX([1]Calculation!L:L,ROW()),0)</f>
        <v>42</v>
      </c>
      <c r="H265" s="8">
        <f>ROUND(INDEX([1]Calculation!M:M,ROW()),0)</f>
        <v>7</v>
      </c>
      <c r="I265" s="8">
        <f>ROUND(INDEX([1]Calculation!N:N,ROW()),0)</f>
        <v>3</v>
      </c>
      <c r="J265" s="8">
        <f>ROUND(INDEX([1]Calculation!O:O,ROW()),0)</f>
        <v>3</v>
      </c>
      <c r="K265" s="8">
        <f>ROUND(INDEX([1]Calculation!P:P,ROW()),0)</f>
        <v>6</v>
      </c>
      <c r="L265" s="8">
        <f>ROUND(INDEX([1]Calculation!Q:Q,ROW()),0)</f>
        <v>16</v>
      </c>
      <c r="M265" s="8">
        <f>ROUND(INDEX([1]Calculation!R:R,ROW()),0)</f>
        <v>2</v>
      </c>
      <c r="N265" s="8">
        <f>ROUND(INDEX([1]Calculation!S:S,ROW()),0)</f>
        <v>10</v>
      </c>
      <c r="O265" s="8">
        <f>ROUND(INDEX([1]Calculation!T:T,ROW()),0)</f>
        <v>5</v>
      </c>
      <c r="P265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66" spans="1:16">
      <c r="A266" t="str">
        <f>INDEX([1]Calculation!$F:$F,ROW())</f>
        <v>North Carolina</v>
      </c>
      <c r="B266" t="str">
        <f>INDEX([1]Calculation!$D:$D,ROW())</f>
        <v>Public Policy Polling</v>
      </c>
      <c r="C266" t="str">
        <f>IF(INDEX([1]Calculation!$G:$G,ROW())=0,"-",INDEX([1]Calculation!$G:$G,ROW()))</f>
        <v>B</v>
      </c>
      <c r="D266" t="str">
        <f>INDEX([1]Calculation!$J:$J,ROW())&amp;"  "&amp;INDEX([1]Calculation!$K:$K,ROW())</f>
        <v>509  lv</v>
      </c>
      <c r="E266" s="20">
        <f>INDEX([1]Calculation!$I:$I,ROW())</f>
        <v>43842</v>
      </c>
      <c r="F266" s="12">
        <f>ROUND(INDEX([1]Calculation!AL:AL,ROW()),1)</f>
        <v>0.3</v>
      </c>
      <c r="G266" s="8">
        <f>ROUND(INDEX([1]Calculation!L:L,ROW()),0)</f>
        <v>31</v>
      </c>
      <c r="H266" s="8">
        <f>ROUND(INDEX([1]Calculation!M:M,ROW()),0)</f>
        <v>8</v>
      </c>
      <c r="I266" s="8">
        <f>ROUND(INDEX([1]Calculation!N:N,ROW()),0)</f>
        <v>1</v>
      </c>
      <c r="J266" s="8">
        <f>ROUND(INDEX([1]Calculation!O:O,ROW()),0)</f>
        <v>6</v>
      </c>
      <c r="K266" s="8">
        <f>ROUND(INDEX([1]Calculation!P:P,ROW()),0)</f>
        <v>3</v>
      </c>
      <c r="L266" s="8">
        <f>ROUND(INDEX([1]Calculation!Q:Q,ROW()),0)</f>
        <v>18</v>
      </c>
      <c r="M266" s="8">
        <f>ROUND(INDEX([1]Calculation!R:R,ROW()),0)</f>
        <v>3</v>
      </c>
      <c r="N266" s="8">
        <f>ROUND(INDEX([1]Calculation!S:S,ROW()),0)</f>
        <v>15</v>
      </c>
      <c r="O266" s="8">
        <f>ROUND(INDEX([1]Calculation!T:T,ROW()),0)</f>
        <v>5</v>
      </c>
      <c r="P266" s="8" t="str">
        <f>INDEX([1]Calculation!CB:CB,ROW())</f>
        <v>https://www.publicpolicypolling.com/wp-content/uploads/2020/01/NCDemResultsJanuary2020.pdf</v>
      </c>
    </row>
    <row r="267" spans="1:16">
      <c r="A267" t="str">
        <f>INDEX([1]Calculation!$F:$F,ROW())</f>
        <v>US</v>
      </c>
      <c r="B267" t="str">
        <f>INDEX([1]Calculation!$D:$D,ROW())</f>
        <v>Morning Consult</v>
      </c>
      <c r="C267" t="str">
        <f>IF(INDEX([1]Calculation!$G:$G,ROW())=0,"-",INDEX([1]Calculation!$G:$G,ROW()))</f>
        <v>B/C</v>
      </c>
      <c r="D267" t="str">
        <f>INDEX([1]Calculation!$J:$J,ROW())&amp;"  "&amp;INDEX([1]Calculation!$K:$K,ROW())</f>
        <v>17096  lv</v>
      </c>
      <c r="E267" s="20">
        <f>INDEX([1]Calculation!$I:$I,ROW())</f>
        <v>43842</v>
      </c>
      <c r="F267" s="12">
        <f>ROUND(INDEX([1]Calculation!AL:AL,ROW()),1)</f>
        <v>0</v>
      </c>
      <c r="G267" s="8">
        <f>ROUND(INDEX([1]Calculation!L:L,ROW()),0)</f>
        <v>29</v>
      </c>
      <c r="H267" s="8">
        <f>ROUND(INDEX([1]Calculation!M:M,ROW()),0)</f>
        <v>8</v>
      </c>
      <c r="I267" s="8">
        <f>ROUND(INDEX([1]Calculation!N:N,ROW()),0)</f>
        <v>2</v>
      </c>
      <c r="J267" s="8">
        <f>ROUND(INDEX([1]Calculation!O:O,ROW()),0)</f>
        <v>8</v>
      </c>
      <c r="K267" s="8">
        <f>ROUND(INDEX([1]Calculation!P:P,ROW()),0)</f>
        <v>3</v>
      </c>
      <c r="L267" s="8">
        <f>ROUND(INDEX([1]Calculation!Q:Q,ROW()),0)</f>
        <v>23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https://morningconsult.com/2020-democratic-primary/</v>
      </c>
    </row>
    <row r="268" spans="1:16">
      <c r="A268" t="str">
        <f>INDEX([1]Calculation!$F:$F,ROW())</f>
        <v>California</v>
      </c>
      <c r="B268" t="str">
        <f>INDEX([1]Calculation!$D:$D,ROW())</f>
        <v>Public Policy Institute of California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530  lv</v>
      </c>
      <c r="E268" s="20">
        <f>INDEX([1]Calculation!$I:$I,ROW())</f>
        <v>43842</v>
      </c>
      <c r="F268" s="12">
        <f>ROUND(INDEX([1]Calculation!AL:AL,ROW()),1)</f>
        <v>1.4</v>
      </c>
      <c r="G268" s="8">
        <f>ROUND(INDEX([1]Calculation!L:L,ROW()),0)</f>
        <v>24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6</v>
      </c>
      <c r="K268" s="8">
        <f>ROUND(INDEX([1]Calculation!P:P,ROW()),0)</f>
        <v>4</v>
      </c>
      <c r="L268" s="8">
        <f>ROUND(INDEX([1]Calculation!Q:Q,ROW()),0)</f>
        <v>27</v>
      </c>
      <c r="M268" s="8">
        <f>ROUND(INDEX([1]Calculation!R:R,ROW()),0)</f>
        <v>0</v>
      </c>
      <c r="N268" s="8">
        <f>ROUND(INDEX([1]Calculation!S:S,ROW()),0)</f>
        <v>23</v>
      </c>
      <c r="O268" s="8">
        <f>ROUND(INDEX([1]Calculation!T:T,ROW()),0)</f>
        <v>3</v>
      </c>
      <c r="P268" s="8" t="str">
        <f>INDEX([1]Calculation!CB:CB,ROW())</f>
        <v>https://www.ppic.org/wp-content/uploads/ppic-statewide-survey-californians-and-their-government-january-2020.pdf</v>
      </c>
    </row>
    <row r="269" spans="1:16">
      <c r="A269" t="str">
        <f>INDEX([1]Calculation!$F:$F,ROW())</f>
        <v>New Hampshire</v>
      </c>
      <c r="B269" t="str">
        <f>INDEX([1]Calculation!$D:$D,ROW())</f>
        <v>RKM Research and Communications Inc.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434  lv</v>
      </c>
      <c r="E269" s="20">
        <f>INDEX([1]Calculation!$I:$I,ROW())</f>
        <v>43842</v>
      </c>
      <c r="F269" s="12">
        <f>ROUND(INDEX([1]Calculation!AL:AL,ROW()),1)</f>
        <v>0.2</v>
      </c>
      <c r="G269" s="8">
        <f>ROUND(INDEX([1]Calculation!L:L,ROW()),0)</f>
        <v>26</v>
      </c>
      <c r="H269" s="8">
        <f>ROUND(INDEX([1]Calculation!M:M,ROW()),0)</f>
        <v>4</v>
      </c>
      <c r="I269" s="8">
        <f>ROUND(INDEX([1]Calculation!N:N,ROW()),0)</f>
        <v>1</v>
      </c>
      <c r="J269" s="8">
        <f>ROUND(INDEX([1]Calculation!O:O,ROW()),0)</f>
        <v>7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2</v>
      </c>
      <c r="N269" s="8">
        <f>ROUND(INDEX([1]Calculation!S:S,ROW()),0)</f>
        <v>18</v>
      </c>
      <c r="O269" s="8">
        <f>ROUND(INDEX([1]Calculation!T:T,ROW()),0)</f>
        <v>2</v>
      </c>
      <c r="P269" s="8" t="str">
        <f>INDEX([1]Calculation!CB:CB,ROW())</f>
        <v>https://www.franklinpierce.edu/institutes/mfcc/FPU%20NH%20PP%20Jan%202020%208-12%20Tables.pdf</v>
      </c>
    </row>
    <row r="270" spans="1:16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651  rv</v>
      </c>
      <c r="E270" s="20">
        <f>INDEX([1]Calculation!$I:$I,ROW())</f>
        <v>43842</v>
      </c>
      <c r="F270" s="12">
        <f>ROUND(INDEX([1]Calculation!AL:AL,ROW()),1)</f>
        <v>0.7</v>
      </c>
      <c r="G270" s="8">
        <f>ROUND(INDEX([1]Calculation!L:L,ROW()),0)</f>
        <v>25</v>
      </c>
      <c r="H270" s="8">
        <f>ROUND(INDEX([1]Calculation!M:M,ROW()),0)</f>
        <v>6</v>
      </c>
      <c r="I270" s="8">
        <f>ROUND(INDEX([1]Calculation!N:N,ROW()),0)</f>
        <v>1</v>
      </c>
      <c r="J270" s="8">
        <f>ROUND(INDEX([1]Calculation!O:O,ROW()),0)</f>
        <v>8</v>
      </c>
      <c r="K270" s="8">
        <f>ROUND(INDEX([1]Calculation!P:P,ROW()),0)</f>
        <v>4</v>
      </c>
      <c r="L270" s="8">
        <f>ROUND(INDEX([1]Calculation!Q:Q,ROW()),0)</f>
        <v>19</v>
      </c>
      <c r="M270" s="8">
        <f>ROUND(INDEX([1]Calculation!R:R,ROW()),0)</f>
        <v>1</v>
      </c>
      <c r="N270" s="8">
        <f>ROUND(INDEX([1]Calculation!S:S,ROW()),0)</f>
        <v>16</v>
      </c>
      <c r="O270" s="8">
        <f>ROUND(INDEX([1]Calculation!T:T,ROW()),0)</f>
        <v>5</v>
      </c>
      <c r="P270" s="8" t="str">
        <f>INDEX([1]Calculation!CB:CB,ROW())</f>
        <v>https://poll.qu.edu/national/release-detail?ReleaseID=3653</v>
      </c>
    </row>
    <row r="271" spans="1:16">
      <c r="A271" t="str">
        <f>INDEX([1]Calculation!$F:$F,ROW())</f>
        <v>Iowa</v>
      </c>
      <c r="B271" t="str">
        <f>INDEX([1]Calculation!$D:$D,ROW())</f>
        <v>Monmouth University</v>
      </c>
      <c r="C271" t="str">
        <f>IF(INDEX([1]Calculation!$G:$G,ROW())=0,"-",INDEX([1]Calculation!$G:$G,ROW()))</f>
        <v>A+</v>
      </c>
      <c r="D271" t="str">
        <f>INDEX([1]Calculation!$J:$J,ROW())&amp;"  "&amp;INDEX([1]Calculation!$K:$K,ROW())</f>
        <v>405  lv</v>
      </c>
      <c r="E271" s="20">
        <f>INDEX([1]Calculation!$I:$I,ROW())</f>
        <v>43842</v>
      </c>
      <c r="F271" s="12">
        <f>ROUND(INDEX([1]Calculation!AL:AL,ROW()),1)</f>
        <v>0</v>
      </c>
      <c r="G271" s="8">
        <f>ROUND(INDEX([1]Calculation!L:L,ROW()),0)</f>
        <v>28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25</v>
      </c>
      <c r="K271" s="8">
        <f>ROUND(INDEX([1]Calculation!P:P,ROW()),0)</f>
        <v>0</v>
      </c>
      <c r="L271" s="8">
        <f>ROUND(INDEX([1]Calculation!Q:Q,ROW()),0)</f>
        <v>24</v>
      </c>
      <c r="M271" s="8">
        <f>ROUND(INDEX([1]Calculation!R:R,ROW()),0)</f>
        <v>0</v>
      </c>
      <c r="N271" s="8">
        <f>ROUND(INDEX([1]Calculation!S:S,ROW()),0)</f>
        <v>16</v>
      </c>
      <c r="O271" s="8">
        <f>ROUND(INDEX([1]Calculation!T:T,ROW()),0)</f>
        <v>0</v>
      </c>
      <c r="P271" s="8" t="str">
        <f>INDEX([1]Calculation!CB:CB,ROW())</f>
        <v>https://www.monmouth.edu/polling-institute/documents/monmouthpoll_ia_011320.pdf/</v>
      </c>
    </row>
    <row r="272" spans="1:16">
      <c r="A272" t="str">
        <f>INDEX([1]Calculation!$F:$F,ROW())</f>
        <v>Iowa</v>
      </c>
      <c r="B272" t="str">
        <f>INDEX([1]Calculation!$D:$D,ROW())</f>
        <v>Monmouth University</v>
      </c>
      <c r="C272" t="str">
        <f>IF(INDEX([1]Calculation!$G:$G,ROW())=0,"-",INDEX([1]Calculation!$G:$G,ROW()))</f>
        <v>A+</v>
      </c>
      <c r="D272" t="str">
        <f>INDEX([1]Calculation!$J:$J,ROW())&amp;"  "&amp;INDEX([1]Calculation!$K:$K,ROW())</f>
        <v>405  lv</v>
      </c>
      <c r="E272" s="20">
        <f>INDEX([1]Calculation!$I:$I,ROW())</f>
        <v>43842</v>
      </c>
      <c r="F272" s="12">
        <f>ROUND(INDEX([1]Calculation!AL:AL,ROW()),1)</f>
        <v>0.3</v>
      </c>
      <c r="G272" s="8">
        <f>ROUND(INDEX([1]Calculation!L:L,ROW()),0)</f>
        <v>24</v>
      </c>
      <c r="H272" s="8">
        <f>ROUND(INDEX([1]Calculation!M:M,ROW()),0)</f>
        <v>0</v>
      </c>
      <c r="I272" s="8">
        <f>ROUND(INDEX([1]Calculation!N:N,ROW()),0)</f>
        <v>4</v>
      </c>
      <c r="J272" s="8">
        <f>ROUND(INDEX([1]Calculation!O:O,ROW()),0)</f>
        <v>17</v>
      </c>
      <c r="K272" s="8">
        <f>ROUND(INDEX([1]Calculation!P:P,ROW()),0)</f>
        <v>8</v>
      </c>
      <c r="L272" s="8">
        <f>ROUND(INDEX([1]Calculation!Q:Q,ROW()),0)</f>
        <v>18</v>
      </c>
      <c r="M272" s="8">
        <f>ROUND(INDEX([1]Calculation!R:R,ROW()),0)</f>
        <v>4</v>
      </c>
      <c r="N272" s="8">
        <f>ROUND(INDEX([1]Calculation!S:S,ROW()),0)</f>
        <v>15</v>
      </c>
      <c r="O272" s="8">
        <f>ROUND(INDEX([1]Calculation!T:T,ROW()),0)</f>
        <v>3</v>
      </c>
      <c r="P272" s="8" t="str">
        <f>INDEX([1]Calculation!CB:CB,ROW())</f>
        <v>https://www.monmouth.edu/polling-institute/documents/monmouthpoll_ia_011320.pdf/</v>
      </c>
    </row>
    <row r="273" spans="1:16">
      <c r="A273" t="str">
        <f>INDEX([1]Calculation!$F:$F,ROW())</f>
        <v>Nevada</v>
      </c>
      <c r="B273" t="str">
        <f>INDEX([1]Calculation!$D:$D,ROW())</f>
        <v>Suffolk University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500  lv</v>
      </c>
      <c r="E273" s="20">
        <f>INDEX([1]Calculation!$I:$I,ROW())</f>
        <v>43841</v>
      </c>
      <c r="F273" s="12">
        <f>ROUND(INDEX([1]Calculation!AL:AL,ROW()),1)</f>
        <v>12.8</v>
      </c>
      <c r="G273" s="8">
        <f>ROUND(INDEX([1]Calculation!L:L,ROW()),0)</f>
        <v>19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8</v>
      </c>
      <c r="K273" s="8">
        <f>ROUND(INDEX([1]Calculation!P:P,ROW()),0)</f>
        <v>4</v>
      </c>
      <c r="L273" s="8">
        <f>ROUND(INDEX([1]Calculation!Q:Q,ROW()),0)</f>
        <v>18</v>
      </c>
      <c r="M273" s="8">
        <f>ROUND(INDEX([1]Calculation!R:R,ROW()),0)</f>
        <v>8</v>
      </c>
      <c r="N273" s="8">
        <f>ROUND(INDEX([1]Calculation!S:S,ROW()),0)</f>
        <v>11</v>
      </c>
      <c r="O273" s="8">
        <f>ROUND(INDEX([1]Calculation!T:T,ROW()),0)</f>
        <v>4</v>
      </c>
      <c r="P273" s="8" t="str">
        <f>INDEX([1]Calculation!CB:CB,ROW())</f>
        <v>https://www.suffolk.edu/-/media/suffolk/documents/academics/research-at-suffolk/suprc/polls/other-states/2020/1_14_2020_marginals_pdftxt.pdf</v>
      </c>
    </row>
    <row r="274" spans="1:16">
      <c r="A274" t="str">
        <f>INDEX([1]Calculation!$F:$F,ROW())</f>
        <v>US</v>
      </c>
      <c r="B274" t="str">
        <f>INDEX([1]Calculation!$D:$D,ROW())</f>
        <v>IBD/TIPP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333  rv</v>
      </c>
      <c r="E274" s="20">
        <f>INDEX([1]Calculation!$I:$I,ROW())</f>
        <v>43841</v>
      </c>
      <c r="F274" s="12">
        <f>ROUND(INDEX([1]Calculation!AL:AL,ROW()),1)</f>
        <v>1.1000000000000001</v>
      </c>
      <c r="G274" s="8">
        <f>ROUND(INDEX([1]Calculation!L:L,ROW()),0)</f>
        <v>26</v>
      </c>
      <c r="H274" s="8">
        <f>ROUND(INDEX([1]Calculation!M:M,ROW()),0)</f>
        <v>7</v>
      </c>
      <c r="I274" s="8">
        <f>ROUND(INDEX([1]Calculation!N:N,ROW()),0)</f>
        <v>0</v>
      </c>
      <c r="J274" s="8">
        <f>ROUND(INDEX([1]Calculation!O:O,ROW()),0)</f>
        <v>9</v>
      </c>
      <c r="K274" s="8">
        <f>ROUND(INDEX([1]Calculation!P:P,ROW()),0)</f>
        <v>3</v>
      </c>
      <c r="L274" s="8">
        <f>ROUND(INDEX([1]Calculation!Q:Q,ROW()),0)</f>
        <v>15</v>
      </c>
      <c r="M274" s="8">
        <f>ROUND(INDEX([1]Calculation!R:R,ROW()),0)</f>
        <v>2</v>
      </c>
      <c r="N274" s="8">
        <f>ROUND(INDEX([1]Calculation!S:S,ROW()),0)</f>
        <v>20</v>
      </c>
      <c r="O274" s="8">
        <f>ROUND(INDEX([1]Calculation!T:T,ROW()),0)</f>
        <v>3</v>
      </c>
      <c r="P274" s="8" t="str">
        <f>INDEX([1]Calculation!CB:CB,ROW())</f>
        <v>https://projects.fivethirtyeight.com/polls/20200114_National.xlsx</v>
      </c>
    </row>
    <row r="275" spans="1:16">
      <c r="A275" t="str">
        <f>INDEX([1]Calculation!$F:$F,ROW())</f>
        <v>California</v>
      </c>
      <c r="B275" t="str">
        <f>INDEX([1]Calculation!$D:$D,ROW())</f>
        <v>Tulchin Research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1121  lv</v>
      </c>
      <c r="E275" s="20">
        <f>INDEX([1]Calculation!$I:$I,ROW())</f>
        <v>43840</v>
      </c>
      <c r="F275" s="12">
        <f>ROUND(INDEX([1]Calculation!AL:AL,ROW()),1)</f>
        <v>8.6999999999999993</v>
      </c>
      <c r="G275" s="8">
        <f>ROUND(INDEX([1]Calculation!L:L,ROW()),0)</f>
        <v>25</v>
      </c>
      <c r="H275" s="8">
        <f>ROUND(INDEX([1]Calculation!M:M,ROW()),0)</f>
        <v>7</v>
      </c>
      <c r="I275" s="8">
        <f>ROUND(INDEX([1]Calculation!N:N,ROW()),0)</f>
        <v>1</v>
      </c>
      <c r="J275" s="8">
        <f>ROUND(INDEX([1]Calculation!O:O,ROW()),0)</f>
        <v>8</v>
      </c>
      <c r="K275" s="8">
        <f>ROUND(INDEX([1]Calculation!P:P,ROW()),0)</f>
        <v>2</v>
      </c>
      <c r="L275" s="8">
        <f>ROUND(INDEX([1]Calculation!Q:Q,ROW()),0)</f>
        <v>29</v>
      </c>
      <c r="M275" s="8">
        <f>ROUND(INDEX([1]Calculation!R:R,ROW()),0)</f>
        <v>3</v>
      </c>
      <c r="N275" s="8">
        <f>ROUND(INDEX([1]Calculation!S:S,ROW()),0)</f>
        <v>12</v>
      </c>
      <c r="O275" s="8">
        <f>ROUND(INDEX([1]Calculation!T:T,ROW()),0)</f>
        <v>5</v>
      </c>
      <c r="P275" s="8" t="str">
        <f>INDEX([1]Calculation!CB:CB,ROW())</f>
        <v>https://projects.fivethirtyeight.com/polls/20200122_CA.pdf</v>
      </c>
    </row>
    <row r="276" spans="1:16">
      <c r="A276" t="str">
        <f>INDEX([1]Calculation!$F:$F,ROW())</f>
        <v>US</v>
      </c>
      <c r="B276" t="str">
        <f>INDEX([1]Calculation!$D:$D,ROW())</f>
        <v>Ipsos</v>
      </c>
      <c r="C276" t="str">
        <f>IF(INDEX([1]Calculation!$G:$G,ROW())=0,"-",INDEX([1]Calculation!$G:$G,ROW()))</f>
        <v>B+</v>
      </c>
      <c r="D276" t="str">
        <f>INDEX([1]Calculation!$J:$J,ROW())&amp;"  "&amp;INDEX([1]Calculation!$K:$K,ROW())</f>
        <v>436  rv</v>
      </c>
      <c r="E276" s="20">
        <f>INDEX([1]Calculation!$I:$I,ROW())</f>
        <v>43839</v>
      </c>
      <c r="F276" s="12">
        <f>ROUND(INDEX([1]Calculation!AL:AL,ROW()),1)</f>
        <v>0</v>
      </c>
      <c r="G276" s="8">
        <f>ROUND(INDEX([1]Calculation!L:L,ROW()),0)</f>
        <v>23</v>
      </c>
      <c r="H276" s="8">
        <f>ROUND(INDEX([1]Calculation!M:M,ROW()),0)</f>
        <v>8</v>
      </c>
      <c r="I276" s="8">
        <f>ROUND(INDEX([1]Calculation!N:N,ROW()),0)</f>
        <v>2</v>
      </c>
      <c r="J276" s="8">
        <f>ROUND(INDEX([1]Calculation!O:O,ROW()),0)</f>
        <v>7</v>
      </c>
      <c r="K276" s="8">
        <f>ROUND(INDEX([1]Calculation!P:P,ROW()),0)</f>
        <v>1</v>
      </c>
      <c r="L276" s="8">
        <f>ROUND(INDEX([1]Calculation!Q:Q,ROW()),0)</f>
        <v>20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3</v>
      </c>
      <c r="P276" s="8" t="str">
        <f>INDEX([1]Calculation!CB:CB,ROW())</f>
        <v>https://www.ipsos.com/sites/default/files/ct/news/documents/2020-01/topline_reuters_2020_democratic_primary_tracker_01_10_2020_0.pdf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707  a</v>
      </c>
      <c r="E277" s="20">
        <f>INDEX([1]Calculation!$I:$I,ROW())</f>
        <v>43839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6</v>
      </c>
      <c r="I277" s="8">
        <f>ROUND(INDEX([1]Calculation!N:N,ROW()),0)</f>
        <v>2</v>
      </c>
      <c r="J277" s="8">
        <f>ROUND(INDEX([1]Calculation!O:O,ROW()),0)</f>
        <v>5</v>
      </c>
      <c r="K277" s="8">
        <f>ROUND(INDEX([1]Calculation!P:P,ROW()),0)</f>
        <v>1</v>
      </c>
      <c r="L277" s="8">
        <f>ROUND(INDEX([1]Calculation!Q:Q,ROW()),0)</f>
        <v>17</v>
      </c>
      <c r="M277" s="8">
        <f>ROUND(INDEX([1]Calculation!R:R,ROW()),0)</f>
        <v>3</v>
      </c>
      <c r="N277" s="8">
        <f>ROUND(INDEX([1]Calculation!S:S,ROW()),0)</f>
        <v>10</v>
      </c>
      <c r="O277" s="8">
        <f>ROUND(INDEX([1]Calculation!T:T,ROW()),0)</f>
        <v>3</v>
      </c>
      <c r="P277" s="8" t="str">
        <f>INDEX([1]Calculation!CB:CB,ROW())</f>
        <v>https://www.ipsos.com/sites/default/files/ct/news/documents/2020-01/topline_reuters_2020_democratic_primary_tracker_01_10_2020_0.pdf</v>
      </c>
    </row>
    <row r="278" spans="1:16">
      <c r="A278" t="str">
        <f>INDEX([1]Calculation!$F:$F,ROW())</f>
        <v>California</v>
      </c>
      <c r="B278" t="str">
        <f>INDEX([1]Calculation!$D:$D,ROW())</f>
        <v>Capitol Weekly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1053  lv</v>
      </c>
      <c r="E278" s="20">
        <f>INDEX([1]Calculation!$I:$I,ROW())</f>
        <v>43839</v>
      </c>
      <c r="F278" s="12">
        <f>ROUND(INDEX([1]Calculation!AL:AL,ROW()),1)</f>
        <v>0.7</v>
      </c>
      <c r="G278" s="8">
        <f>ROUND(INDEX([1]Calculation!L:L,ROW()),0)</f>
        <v>20</v>
      </c>
      <c r="H278" s="8">
        <f>ROUND(INDEX([1]Calculation!M:M,ROW()),0)</f>
        <v>6</v>
      </c>
      <c r="I278" s="8">
        <f>ROUND(INDEX([1]Calculation!N:N,ROW()),0)</f>
        <v>1</v>
      </c>
      <c r="J278" s="8">
        <f>ROUND(INDEX([1]Calculation!O:O,ROW()),0)</f>
        <v>11</v>
      </c>
      <c r="K278" s="8">
        <f>ROUND(INDEX([1]Calculation!P:P,ROW()),0)</f>
        <v>5</v>
      </c>
      <c r="L278" s="8">
        <f>ROUND(INDEX([1]Calculation!Q:Q,ROW()),0)</f>
        <v>24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7</v>
      </c>
      <c r="P278" s="8" t="str">
        <f>INDEX([1]Calculation!CB:CB,ROW())</f>
        <v>https://www.dropbox.com/s/5w1aofozhv4iwl5/Jan%202020%20Presidential%20Primary%20Tracking%20Poll%20Toplines%20and%20Crosstabs.xlsx</v>
      </c>
    </row>
    <row r="279" spans="1:16">
      <c r="A279" t="str">
        <f>INDEX([1]Calculation!$F:$F,ROW())</f>
        <v>Nevada</v>
      </c>
      <c r="B279" t="str">
        <f>INDEX([1]Calculation!$D:$D,ROW())</f>
        <v>Myers Research/Strategic Services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600  lv</v>
      </c>
      <c r="E279" s="20">
        <f>INDEX([1]Calculation!$I:$I,ROW())</f>
        <v>43838</v>
      </c>
      <c r="F279" s="12">
        <f>ROUND(INDEX([1]Calculation!AL:AL,ROW()),1)</f>
        <v>4.7</v>
      </c>
      <c r="G279" s="8">
        <f>ROUND(INDEX([1]Calculation!L:L,ROW()),0)</f>
        <v>28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6</v>
      </c>
      <c r="K279" s="8">
        <f>ROUND(INDEX([1]Calculation!P:P,ROW()),0)</f>
        <v>4</v>
      </c>
      <c r="L279" s="8">
        <f>ROUND(INDEX([1]Calculation!Q:Q,ROW()),0)</f>
        <v>29</v>
      </c>
      <c r="M279" s="8">
        <f>ROUND(INDEX([1]Calculation!R:R,ROW()),0)</f>
        <v>8</v>
      </c>
      <c r="N279" s="8">
        <f>ROUND(INDEX([1]Calculation!S:S,ROW()),0)</f>
        <v>14</v>
      </c>
      <c r="O279" s="8">
        <f>ROUND(INDEX([1]Calculation!T:T,ROW()),0)</f>
        <v>5</v>
      </c>
      <c r="P279" s="8" t="str">
        <f>INDEX([1]Calculation!CB:CB,ROW())</f>
        <v>https://www.yang2020.com/wp-content/uploads/Myers-Research-Nevada.pdf</v>
      </c>
    </row>
    <row r="280" spans="1:16">
      <c r="A280" t="str">
        <f>INDEX([1]Calculation!$F:$F,ROW())</f>
        <v>Iowa</v>
      </c>
      <c r="B280" t="str">
        <f>INDEX([1]Calculation!$D:$D,ROW())</f>
        <v>Selzer &amp; Co.</v>
      </c>
      <c r="C280" t="str">
        <f>IF(INDEX([1]Calculation!$G:$G,ROW())=0,"-",INDEX([1]Calculation!$G:$G,ROW()))</f>
        <v>A+</v>
      </c>
      <c r="D280" t="str">
        <f>INDEX([1]Calculation!$J:$J,ROW())&amp;"  "&amp;INDEX([1]Calculation!$K:$K,ROW())</f>
        <v>701  lv</v>
      </c>
      <c r="E280" s="20">
        <f>INDEX([1]Calculation!$I:$I,ROW())</f>
        <v>43838</v>
      </c>
      <c r="F280" s="12">
        <f>ROUND(INDEX([1]Calculation!AL:AL,ROW()),1)</f>
        <v>23.3</v>
      </c>
      <c r="G280" s="8">
        <f>ROUND(INDEX([1]Calculation!L:L,ROW()),0)</f>
        <v>15</v>
      </c>
      <c r="H280" s="8">
        <f>ROUND(INDEX([1]Calculation!M:M,ROW()),0)</f>
        <v>1</v>
      </c>
      <c r="I280" s="8">
        <f>ROUND(INDEX([1]Calculation!N:N,ROW()),0)</f>
        <v>3</v>
      </c>
      <c r="J280" s="8">
        <f>ROUND(INDEX([1]Calculation!O:O,ROW()),0)</f>
        <v>16</v>
      </c>
      <c r="K280" s="8">
        <f>ROUND(INDEX([1]Calculation!P:P,ROW()),0)</f>
        <v>6</v>
      </c>
      <c r="L280" s="8">
        <f>ROUND(INDEX([1]Calculation!Q:Q,ROW()),0)</f>
        <v>20</v>
      </c>
      <c r="M280" s="8">
        <f>ROUND(INDEX([1]Calculation!R:R,ROW()),0)</f>
        <v>2</v>
      </c>
      <c r="N280" s="8">
        <f>ROUND(INDEX([1]Calculation!S:S,ROW()),0)</f>
        <v>17</v>
      </c>
      <c r="O280" s="8">
        <f>ROUND(INDEX([1]Calculation!T:T,ROW()),0)</f>
        <v>5</v>
      </c>
      <c r="P280" s="8" t="str">
        <f>INDEX([1]Calculation!CB:CB,ROW())</f>
        <v>https://cdn.cnn.com/cnn/2020/images/01/10/rel1_ia.-.democrats.pdf</v>
      </c>
    </row>
    <row r="281" spans="1:16">
      <c r="A281" t="str">
        <f>INDEX([1]Calculation!$F:$F,ROW())</f>
        <v>Wisconsin</v>
      </c>
      <c r="B281" t="str">
        <f>INDEX([1]Calculation!$D:$D,ROW())</f>
        <v>Fox News/Beacon Research/Shaw &amp; Co. Research</v>
      </c>
      <c r="C281" t="str">
        <f>IF(INDEX([1]Calculation!$G:$G,ROW())=0,"-",INDEX([1]Calculation!$G:$G,ROW()))</f>
        <v>A-</v>
      </c>
      <c r="D281" t="str">
        <f>INDEX([1]Calculation!$J:$J,ROW())&amp;"  "&amp;INDEX([1]Calculation!$K:$K,ROW())</f>
        <v>671  lv</v>
      </c>
      <c r="E281" s="20">
        <f>INDEX([1]Calculation!$I:$I,ROW())</f>
        <v>43838</v>
      </c>
      <c r="F281" s="12">
        <f>ROUND(INDEX([1]Calculation!AL:AL,ROW()),1)</f>
        <v>15.1</v>
      </c>
      <c r="G281" s="8">
        <f>ROUND(INDEX([1]Calculation!L:L,ROW()),0)</f>
        <v>23</v>
      </c>
      <c r="H281" s="8">
        <f>ROUND(INDEX([1]Calculation!M:M,ROW()),0)</f>
        <v>7</v>
      </c>
      <c r="I281" s="8">
        <f>ROUND(INDEX([1]Calculation!N:N,ROW()),0)</f>
        <v>3</v>
      </c>
      <c r="J281" s="8">
        <f>ROUND(INDEX([1]Calculation!O:O,ROW()),0)</f>
        <v>9</v>
      </c>
      <c r="K281" s="8">
        <f>ROUND(INDEX([1]Calculation!P:P,ROW()),0)</f>
        <v>4</v>
      </c>
      <c r="L281" s="8">
        <f>ROUND(INDEX([1]Calculation!Q:Q,ROW()),0)</f>
        <v>21</v>
      </c>
      <c r="M281" s="8">
        <f>ROUND(INDEX([1]Calculation!R:R,ROW()),0)</f>
        <v>2</v>
      </c>
      <c r="N281" s="8">
        <f>ROUND(INDEX([1]Calculation!S:S,ROW()),0)</f>
        <v>13</v>
      </c>
      <c r="O281" s="8">
        <f>ROUND(INDEX([1]Calculation!T:T,ROW()),0)</f>
        <v>3</v>
      </c>
      <c r="P281" s="8" t="str">
        <f>INDEX([1]Calculation!CB:CB,ROW())</f>
        <v>https://www.scribd.com/document/442330004/Fox-News-Poll-January-5-8-2020-Wisconsin</v>
      </c>
    </row>
    <row r="282" spans="1:16">
      <c r="A282" t="str">
        <f>INDEX([1]Calculation!$F:$F,ROW())</f>
        <v>Nevada</v>
      </c>
      <c r="B282" t="str">
        <f>INDEX([1]Calculation!$D:$D,ROW())</f>
        <v>Fox News/Beacon Research/Shaw &amp; Co. Research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635  lv</v>
      </c>
      <c r="E282" s="20">
        <f>INDEX([1]Calculation!$I:$I,ROW())</f>
        <v>43838</v>
      </c>
      <c r="F282" s="12">
        <f>ROUND(INDEX([1]Calculation!AL:AL,ROW()),1)</f>
        <v>14.7</v>
      </c>
      <c r="G282" s="8">
        <f>ROUND(INDEX([1]Calculation!L:L,ROW()),0)</f>
        <v>23</v>
      </c>
      <c r="H282" s="8">
        <f>ROUND(INDEX([1]Calculation!M:M,ROW()),0)</f>
        <v>2</v>
      </c>
      <c r="I282" s="8">
        <f>ROUND(INDEX([1]Calculation!N:N,ROW()),0)</f>
        <v>3</v>
      </c>
      <c r="J282" s="8">
        <f>ROUND(INDEX([1]Calculation!O:O,ROW()),0)</f>
        <v>6</v>
      </c>
      <c r="K282" s="8">
        <f>ROUND(INDEX([1]Calculation!P:P,ROW()),0)</f>
        <v>2</v>
      </c>
      <c r="L282" s="8">
        <f>ROUND(INDEX([1]Calculation!Q:Q,ROW()),0)</f>
        <v>17</v>
      </c>
      <c r="M282" s="8">
        <f>ROUND(INDEX([1]Calculation!R:R,ROW()),0)</f>
        <v>12</v>
      </c>
      <c r="N282" s="8">
        <f>ROUND(INDEX([1]Calculation!S:S,ROW()),0)</f>
        <v>12</v>
      </c>
      <c r="O282" s="8">
        <f>ROUND(INDEX([1]Calculation!T:T,ROW()),0)</f>
        <v>4</v>
      </c>
      <c r="P282" s="8" t="str">
        <f>INDEX([1]Calculation!CB:CB,ROW())</f>
        <v>https://www.scribd.com/document/442329790/Fox-News-Poll-January-5-8-2020-Nevada</v>
      </c>
    </row>
    <row r="283" spans="1:16">
      <c r="A283" t="str">
        <f>INDEX([1]Calculation!$F:$F,ROW())</f>
        <v>South Carolina</v>
      </c>
      <c r="B283" t="str">
        <f>INDEX([1]Calculation!$D:$D,ROW())</f>
        <v>Fox News/Beacon Research/Shaw &amp; Co. Research</v>
      </c>
      <c r="C283" t="str">
        <f>IF(INDEX([1]Calculation!$G:$G,ROW())=0,"-",INDEX([1]Calculation!$G:$G,ROW()))</f>
        <v>A-</v>
      </c>
      <c r="D283" t="str">
        <f>INDEX([1]Calculation!$J:$J,ROW())&amp;"  "&amp;INDEX([1]Calculation!$K:$K,ROW())</f>
        <v>808  lv</v>
      </c>
      <c r="E283" s="20">
        <f>INDEX([1]Calculation!$I:$I,ROW())</f>
        <v>43838</v>
      </c>
      <c r="F283" s="12">
        <f>ROUND(INDEX([1]Calculation!AL:AL,ROW()),1)</f>
        <v>16.600000000000001</v>
      </c>
      <c r="G283" s="8">
        <f>ROUND(INDEX([1]Calculation!L:L,ROW()),0)</f>
        <v>36</v>
      </c>
      <c r="H283" s="8">
        <f>ROUND(INDEX([1]Calculation!M:M,ROW()),0)</f>
        <v>2</v>
      </c>
      <c r="I283" s="8">
        <f>ROUND(INDEX([1]Calculation!N:N,ROW()),0)</f>
        <v>2</v>
      </c>
      <c r="J283" s="8">
        <f>ROUND(INDEX([1]Calculation!O:O,ROW()),0)</f>
        <v>4</v>
      </c>
      <c r="K283" s="8">
        <f>ROUND(INDEX([1]Calculation!P:P,ROW()),0)</f>
        <v>1</v>
      </c>
      <c r="L283" s="8">
        <f>ROUND(INDEX([1]Calculation!Q:Q,ROW()),0)</f>
        <v>14</v>
      </c>
      <c r="M283" s="8">
        <f>ROUND(INDEX([1]Calculation!R:R,ROW()),0)</f>
        <v>15</v>
      </c>
      <c r="N283" s="8">
        <f>ROUND(INDEX([1]Calculation!S:S,ROW()),0)</f>
        <v>10</v>
      </c>
      <c r="O283" s="8">
        <f>ROUND(INDEX([1]Calculation!T:T,ROW()),0)</f>
        <v>2</v>
      </c>
      <c r="P283" s="8" t="str">
        <f>INDEX([1]Calculation!CB:CB,ROW())</f>
        <v>https://www.scribd.com/document/442330110/Fox-News-Poll-January-5-8-2020-South-Carolina</v>
      </c>
    </row>
    <row r="284" spans="1:16">
      <c r="A284" t="str">
        <f>INDEX([1]Calculation!$F:$F,ROW())</f>
        <v>New Hampshire</v>
      </c>
      <c r="B284" t="str">
        <f>INDEX([1]Calculation!$D:$D,ROW())</f>
        <v>Patinkin Research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20">
        <f>INDEX([1]Calculation!$I:$I,ROW())</f>
        <v>43837</v>
      </c>
      <c r="F284" s="12">
        <f>ROUND(INDEX([1]Calculation!AL:AL,ROW()),1)</f>
        <v>4.5999999999999996</v>
      </c>
      <c r="G284" s="8">
        <f>ROUND(INDEX([1]Calculation!L:L,ROW()),0)</f>
        <v>21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17</v>
      </c>
      <c r="K284" s="8">
        <f>ROUND(INDEX([1]Calculation!P:P,ROW()),0)</f>
        <v>6</v>
      </c>
      <c r="L284" s="8">
        <f>ROUND(INDEX([1]Calculation!Q:Q,ROW()),0)</f>
        <v>19</v>
      </c>
      <c r="M284" s="8">
        <f>ROUND(INDEX([1]Calculation!R:R,ROW()),0)</f>
        <v>6</v>
      </c>
      <c r="N284" s="8">
        <f>ROUND(INDEX([1]Calculation!S:S,ROW()),0)</f>
        <v>10</v>
      </c>
      <c r="O284" s="8">
        <f>ROUND(INDEX([1]Calculation!T:T,ROW()),0)</f>
        <v>5</v>
      </c>
      <c r="P284" s="8" t="str">
        <f>INDEX([1]Calculation!CB:CB,ROW())</f>
        <v>https://www.yang2020.com/wp-content/uploads/Patinkin-Research-Strategies-New-Hampshire.pdf</v>
      </c>
    </row>
    <row r="285" spans="1:16">
      <c r="A285" t="str">
        <f>INDEX([1]Calculation!$F:$F,ROW())</f>
        <v>New Hampshire</v>
      </c>
      <c r="B285" t="str">
        <f>INDEX([1]Calculation!$D:$D,ROW())</f>
        <v>Monmouth University</v>
      </c>
      <c r="C285" t="str">
        <f>IF(INDEX([1]Calculation!$G:$G,ROW())=0,"-",INDEX([1]Calculation!$G:$G,ROW()))</f>
        <v>A+</v>
      </c>
      <c r="D285" t="str">
        <f>INDEX([1]Calculation!$J:$J,ROW())&amp;"  "&amp;INDEX([1]Calculation!$K:$K,ROW())</f>
        <v>404  lv</v>
      </c>
      <c r="E285" s="20">
        <f>INDEX([1]Calculation!$I:$I,ROW())</f>
        <v>43837</v>
      </c>
      <c r="F285" s="12">
        <f>ROUND(INDEX([1]Calculation!AL:AL,ROW()),1)</f>
        <v>0</v>
      </c>
      <c r="G285" s="8">
        <f>ROUND(INDEX([1]Calculation!L:L,ROW()),0)</f>
        <v>24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23</v>
      </c>
      <c r="K285" s="8">
        <f>ROUND(INDEX([1]Calculation!P:P,ROW()),0)</f>
        <v>0</v>
      </c>
      <c r="L285" s="8">
        <f>ROUND(INDEX([1]Calculation!Q:Q,ROW()),0)</f>
        <v>21</v>
      </c>
      <c r="M285" s="8">
        <f>ROUND(INDEX([1]Calculation!R:R,ROW()),0)</f>
        <v>0</v>
      </c>
      <c r="N285" s="8">
        <f>ROUND(INDEX([1]Calculation!S:S,ROW()),0)</f>
        <v>18</v>
      </c>
      <c r="O285" s="8">
        <f>ROUND(INDEX([1]Calculation!T:T,ROW()),0)</f>
        <v>0</v>
      </c>
      <c r="P285" s="8" t="str">
        <f>INDEX([1]Calculation!CB:CB,ROW())</f>
        <v>https://www.monmouth.edu/polling-institute/documents/monmouthpoll_nh_010920.pdf/</v>
      </c>
    </row>
    <row r="286" spans="1:16">
      <c r="A286" t="str">
        <f>INDEX([1]Calculation!$F:$F,ROW())</f>
        <v>New Hampshire</v>
      </c>
      <c r="B286" t="str">
        <f>INDEX([1]Calculation!$D:$D,ROW())</f>
        <v>Monmouth University</v>
      </c>
      <c r="C286" t="str">
        <f>IF(INDEX([1]Calculation!$G:$G,ROW())=0,"-",INDEX([1]Calculation!$G:$G,ROW()))</f>
        <v>A+</v>
      </c>
      <c r="D286" t="str">
        <f>INDEX([1]Calculation!$J:$J,ROW())&amp;"  "&amp;INDEX([1]Calculation!$K:$K,ROW())</f>
        <v>404  lv</v>
      </c>
      <c r="E286" s="20">
        <f>INDEX([1]Calculation!$I:$I,ROW())</f>
        <v>43837</v>
      </c>
      <c r="F286" s="12">
        <f>ROUND(INDEX([1]Calculation!AL:AL,ROW()),1)</f>
        <v>0</v>
      </c>
      <c r="G286" s="8">
        <f>ROUND(INDEX([1]Calculation!L:L,ROW()),0)</f>
        <v>21</v>
      </c>
      <c r="H286" s="8">
        <f>ROUND(INDEX([1]Calculation!M:M,ROW()),0)</f>
        <v>0</v>
      </c>
      <c r="I286" s="8">
        <f>ROUND(INDEX([1]Calculation!N:N,ROW()),0)</f>
        <v>2</v>
      </c>
      <c r="J286" s="8">
        <f>ROUND(INDEX([1]Calculation!O:O,ROW()),0)</f>
        <v>20</v>
      </c>
      <c r="K286" s="8">
        <f>ROUND(INDEX([1]Calculation!P:P,ROW()),0)</f>
        <v>7</v>
      </c>
      <c r="L286" s="8">
        <f>ROUND(INDEX([1]Calculation!Q:Q,ROW()),0)</f>
        <v>21</v>
      </c>
      <c r="M286" s="8">
        <f>ROUND(INDEX([1]Calculation!R:R,ROW()),0)</f>
        <v>0</v>
      </c>
      <c r="N286" s="8">
        <f>ROUND(INDEX([1]Calculation!S:S,ROW()),0)</f>
        <v>15</v>
      </c>
      <c r="O286" s="8">
        <f>ROUND(INDEX([1]Calculation!T:T,ROW()),0)</f>
        <v>5</v>
      </c>
      <c r="P286" s="8" t="str">
        <f>INDEX([1]Calculation!CB:CB,ROW())</f>
        <v>https://www.monmouth.edu/polling-institute/documents/monmouthpoll_nh_010920.pdf/</v>
      </c>
    </row>
    <row r="287" spans="1:16">
      <c r="A287" t="str">
        <f>INDEX([1]Calculation!$F:$F,ROW())</f>
        <v>New Hampshire</v>
      </c>
      <c r="B287" t="str">
        <f>INDEX([1]Calculation!$D:$D,ROW())</f>
        <v>Monmouth University</v>
      </c>
      <c r="C287" t="str">
        <f>IF(INDEX([1]Calculation!$G:$G,ROW())=0,"-",INDEX([1]Calculation!$G:$G,ROW()))</f>
        <v>A+</v>
      </c>
      <c r="D287" t="str">
        <f>INDEX([1]Calculation!$J:$J,ROW())&amp;"  "&amp;INDEX([1]Calculation!$K:$K,ROW())</f>
        <v>404  lv</v>
      </c>
      <c r="E287" s="20">
        <f>INDEX([1]Calculation!$I:$I,ROW())</f>
        <v>43837</v>
      </c>
      <c r="F287" s="12">
        <f>ROUND(INDEX([1]Calculation!AL:AL,ROW()),1)</f>
        <v>0.2</v>
      </c>
      <c r="G287" s="8">
        <f>ROUND(INDEX([1]Calculation!L:L,ROW()),0)</f>
        <v>19</v>
      </c>
      <c r="H287" s="8">
        <f>ROUND(INDEX([1]Calculation!M:M,ROW()),0)</f>
        <v>0</v>
      </c>
      <c r="I287" s="8">
        <f>ROUND(INDEX([1]Calculation!N:N,ROW()),0)</f>
        <v>1</v>
      </c>
      <c r="J287" s="8">
        <f>ROUND(INDEX([1]Calculation!O:O,ROW()),0)</f>
        <v>20</v>
      </c>
      <c r="K287" s="8">
        <f>ROUND(INDEX([1]Calculation!P:P,ROW()),0)</f>
        <v>6</v>
      </c>
      <c r="L287" s="8">
        <f>ROUND(INDEX([1]Calculation!Q:Q,ROW()),0)</f>
        <v>18</v>
      </c>
      <c r="M287" s="8">
        <f>ROUND(INDEX([1]Calculation!R:R,ROW()),0)</f>
        <v>4</v>
      </c>
      <c r="N287" s="8">
        <f>ROUND(INDEX([1]Calculation!S:S,ROW()),0)</f>
        <v>15</v>
      </c>
      <c r="O287" s="8">
        <f>ROUND(INDEX([1]Calculation!T:T,ROW()),0)</f>
        <v>3</v>
      </c>
      <c r="P287" s="8" t="str">
        <f>INDEX([1]Calculation!CB:CB,ROW())</f>
        <v>https://www.monmouth.edu/polling-institute/documents/monmouthpoll_nh_010920.pdf/</v>
      </c>
    </row>
    <row r="288" spans="1:16">
      <c r="A288" t="str">
        <f>INDEX([1]Calculation!$F:$F,ROW())</f>
        <v>US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574  lv</v>
      </c>
      <c r="E288" s="20">
        <f>INDEX([1]Calculation!$I:$I,ROW())</f>
        <v>43837</v>
      </c>
      <c r="F288" s="12">
        <f>ROUND(INDEX([1]Calculation!AL:AL,ROW()),1)</f>
        <v>0</v>
      </c>
      <c r="G288" s="8">
        <f>ROUND(INDEX([1]Calculation!L:L,ROW()),0)</f>
        <v>27</v>
      </c>
      <c r="H288" s="8">
        <f>ROUND(INDEX([1]Calculation!M:M,ROW()),0)</f>
        <v>3</v>
      </c>
      <c r="I288" s="8">
        <f>ROUND(INDEX([1]Calculation!N:N,ROW()),0)</f>
        <v>1</v>
      </c>
      <c r="J288" s="8">
        <f>ROUND(INDEX([1]Calculation!O:O,ROW()),0)</f>
        <v>7</v>
      </c>
      <c r="K288" s="8">
        <f>ROUND(INDEX([1]Calculation!P:P,ROW()),0)</f>
        <v>3</v>
      </c>
      <c r="L288" s="8">
        <f>ROUND(INDEX([1]Calculation!Q:Q,ROW()),0)</f>
        <v>20</v>
      </c>
      <c r="M288" s="8">
        <f>ROUND(INDEX([1]Calculation!R:R,ROW()),0)</f>
        <v>2</v>
      </c>
      <c r="N288" s="8">
        <f>ROUND(INDEX([1]Calculation!S:S,ROW()),0)</f>
        <v>22</v>
      </c>
      <c r="O288" s="8">
        <f>ROUND(INDEX([1]Calculation!T:T,ROW()),0)</f>
        <v>3</v>
      </c>
      <c r="P288" s="8" t="str">
        <f>INDEX([1]Calculation!CB:CB,ROW())</f>
        <v>https://d25d2506sfb94s.cloudfront.net/cumulus_uploads/document/6s5t9qkjll/econTabReport.pdf</v>
      </c>
    </row>
    <row r="289" spans="1:16">
      <c r="A289" t="str">
        <f>INDEX([1]Calculation!$F:$F,ROW())</f>
        <v>New Mexico</v>
      </c>
      <c r="B289" t="str">
        <f>INDEX([1]Calculation!$D:$D,ROW())</f>
        <v>Emerson College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447  lv</v>
      </c>
      <c r="E289" s="20">
        <f>INDEX([1]Calculation!$I:$I,ROW())</f>
        <v>43836</v>
      </c>
      <c r="F289" s="12">
        <f>ROUND(INDEX([1]Calculation!AL:AL,ROW()),1)</f>
        <v>6.4</v>
      </c>
      <c r="G289" s="8">
        <f>ROUND(INDEX([1]Calculation!L:L,ROW()),0)</f>
        <v>27</v>
      </c>
      <c r="H289" s="8">
        <f>ROUND(INDEX([1]Calculation!M:M,ROW()),0)</f>
        <v>3</v>
      </c>
      <c r="I289" s="8">
        <f>ROUND(INDEX([1]Calculation!N:N,ROW()),0)</f>
        <v>2</v>
      </c>
      <c r="J289" s="8">
        <f>ROUND(INDEX([1]Calculation!O:O,ROW()),0)</f>
        <v>7</v>
      </c>
      <c r="K289" s="8">
        <f>ROUND(INDEX([1]Calculation!P:P,ROW()),0)</f>
        <v>2</v>
      </c>
      <c r="L289" s="8">
        <f>ROUND(INDEX([1]Calculation!Q:Q,ROW()),0)</f>
        <v>28</v>
      </c>
      <c r="M289" s="8">
        <f>ROUND(INDEX([1]Calculation!R:R,ROW()),0)</f>
        <v>1</v>
      </c>
      <c r="N289" s="8">
        <f>ROUND(INDEX([1]Calculation!S:S,ROW()),0)</f>
        <v>8</v>
      </c>
      <c r="O289" s="8">
        <f>ROUND(INDEX([1]Calculation!T:T,ROW()),0)</f>
        <v>10</v>
      </c>
      <c r="P289" s="8" t="str">
        <f>INDEX([1]Calculation!CB:CB,ROW())</f>
        <v>http://emersonpolling.com/2020/01/07/new-mexico-2020-democrats-strong-in-the-land-of-enchantment-but-split-between-sanders-and-biden-for-nomination/</v>
      </c>
    </row>
    <row r="290" spans="1:16">
      <c r="A290" t="str">
        <f>INDEX([1]Calculation!$F:$F,ROW())</f>
        <v>US</v>
      </c>
      <c r="B290" t="str">
        <f>INDEX([1]Calculation!$D:$D,ROW())</f>
        <v>Morning Consult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17213  lv</v>
      </c>
      <c r="E290" s="20">
        <f>INDEX([1]Calculation!$I:$I,ROW())</f>
        <v>43835</v>
      </c>
      <c r="F290" s="12">
        <f>ROUND(INDEX([1]Calculation!AL:AL,ROW()),1)</f>
        <v>0</v>
      </c>
      <c r="G290" s="8">
        <f>ROUND(INDEX([1]Calculation!L:L,ROW()),0)</f>
        <v>31</v>
      </c>
      <c r="H290" s="8">
        <f>ROUND(INDEX([1]Calculation!M:M,ROW()),0)</f>
        <v>7</v>
      </c>
      <c r="I290" s="8">
        <f>ROUND(INDEX([1]Calculation!N:N,ROW()),0)</f>
        <v>2</v>
      </c>
      <c r="J290" s="8">
        <f>ROUND(INDEX([1]Calculation!O:O,ROW()),0)</f>
        <v>8</v>
      </c>
      <c r="K290" s="8">
        <f>ROUND(INDEX([1]Calculation!P:P,ROW()),0)</f>
        <v>3</v>
      </c>
      <c r="L290" s="8">
        <f>ROUND(INDEX([1]Calculation!Q:Q,ROW()),0)</f>
        <v>23</v>
      </c>
      <c r="M290" s="8">
        <f>ROUND(INDEX([1]Calculation!R:R,ROW()),0)</f>
        <v>4</v>
      </c>
      <c r="N290" s="8">
        <f>ROUND(INDEX([1]Calculation!S:S,ROW()),0)</f>
        <v>14</v>
      </c>
      <c r="O290" s="8">
        <f>ROUND(INDEX([1]Calculation!T:T,ROW()),0)</f>
        <v>4</v>
      </c>
      <c r="P290" s="8" t="str">
        <f>INDEX([1]Calculation!CB:CB,ROW())</f>
        <v>https://morningconsult.com/2020-democratic-primary/</v>
      </c>
    </row>
    <row r="291" spans="1:16">
      <c r="A291" t="str">
        <f>INDEX([1]Calculation!$F:$F,ROW())</f>
        <v>New Hampshire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487  lv</v>
      </c>
      <c r="E291" s="20">
        <f>INDEX([1]Calculation!$I:$I,ROW())</f>
        <v>43833</v>
      </c>
      <c r="F291" s="12">
        <f>ROUND(INDEX([1]Calculation!AL:AL,ROW()),1)</f>
        <v>0.2</v>
      </c>
      <c r="G291" s="8">
        <f>ROUND(INDEX([1]Calculation!L:L,ROW()),0)</f>
        <v>25</v>
      </c>
      <c r="H291" s="8">
        <f>ROUND(INDEX([1]Calculation!M:M,ROW()),0)</f>
        <v>0</v>
      </c>
      <c r="I291" s="8">
        <f>ROUND(INDEX([1]Calculation!N:N,ROW()),0)</f>
        <v>3</v>
      </c>
      <c r="J291" s="8">
        <f>ROUND(INDEX([1]Calculation!O:O,ROW()),0)</f>
        <v>13</v>
      </c>
      <c r="K291" s="8">
        <f>ROUND(INDEX([1]Calculation!P:P,ROW()),0)</f>
        <v>7</v>
      </c>
      <c r="L291" s="8">
        <f>ROUND(INDEX([1]Calculation!Q:Q,ROW()),0)</f>
        <v>27</v>
      </c>
      <c r="M291" s="8">
        <f>ROUND(INDEX([1]Calculation!R:R,ROW()),0)</f>
        <v>3</v>
      </c>
      <c r="N291" s="8">
        <f>ROUND(INDEX([1]Calculation!S:S,ROW()),0)</f>
        <v>18</v>
      </c>
      <c r="O291" s="8">
        <f>ROUND(INDEX([1]Calculation!T:T,ROW()),0)</f>
        <v>2</v>
      </c>
      <c r="P291" s="8" t="str">
        <f>INDEX([1]Calculation!CB:CB,ROW())</f>
        <v>https://drive.google.com/file/d/1UjNP6OAAS91_5VEFDFnPiTA3YD6yrOQh/view</v>
      </c>
    </row>
    <row r="292" spans="1:16">
      <c r="A292" t="str">
        <f>INDEX([1]Calculation!$F:$F,ROW())</f>
        <v>Iowa</v>
      </c>
      <c r="B292" t="str">
        <f>INDEX([1]Calculation!$D:$D,ROW())</f>
        <v>YouGov</v>
      </c>
      <c r="C292" t="str">
        <f>IF(INDEX([1]Calculation!$G:$G,ROW())=0,"-",INDEX([1]Calculation!$G:$G,ROW()))</f>
        <v>B-</v>
      </c>
      <c r="D292" t="str">
        <f>INDEX([1]Calculation!$J:$J,ROW())&amp;"  "&amp;INDEX([1]Calculation!$K:$K,ROW())</f>
        <v>747  lv</v>
      </c>
      <c r="E292" s="20">
        <f>INDEX([1]Calculation!$I:$I,ROW())</f>
        <v>43833</v>
      </c>
      <c r="F292" s="12">
        <f>ROUND(INDEX([1]Calculation!AL:AL,ROW()),1)</f>
        <v>0.9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23</v>
      </c>
      <c r="K292" s="8">
        <f>ROUND(INDEX([1]Calculation!P:P,ROW()),0)</f>
        <v>7</v>
      </c>
      <c r="L292" s="8">
        <f>ROUND(INDEX([1]Calculation!Q:Q,ROW()),0)</f>
        <v>23</v>
      </c>
      <c r="M292" s="8">
        <f>ROUND(INDEX([1]Calculation!R:R,ROW()),0)</f>
        <v>2</v>
      </c>
      <c r="N292" s="8">
        <f>ROUND(INDEX([1]Calculation!S:S,ROW()),0)</f>
        <v>16</v>
      </c>
      <c r="O292" s="8">
        <f>ROUND(INDEX([1]Calculation!T:T,ROW()),0)</f>
        <v>2</v>
      </c>
      <c r="P292" s="8" t="str">
        <f>INDEX([1]Calculation!CB:CB,ROW())</f>
        <v>https://drive.google.com/file/d/1YoVEJY6TBhHvfrmNoApfpvOHNtNM6t6O/view</v>
      </c>
    </row>
    <row r="293" spans="1:16">
      <c r="A293" t="str">
        <f>INDEX([1]Calculation!$F:$F,ROW())</f>
        <v>Connecticut</v>
      </c>
      <c r="B293" t="str">
        <f>INDEX([1]Calculation!$D:$D,ROW())</f>
        <v>Sacred Heart University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348  rv</v>
      </c>
      <c r="E293" s="20">
        <f>INDEX([1]Calculation!$I:$I,ROW())</f>
        <v>43832</v>
      </c>
      <c r="F293" s="12">
        <f>ROUND(INDEX([1]Calculation!AL:AL,ROW()),1)</f>
        <v>3.1</v>
      </c>
      <c r="G293" s="8">
        <f>ROUND(INDEX([1]Calculation!L:L,ROW()),0)</f>
        <v>33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11</v>
      </c>
      <c r="K293" s="8">
        <f>ROUND(INDEX([1]Calculation!P:P,ROW()),0)</f>
        <v>0</v>
      </c>
      <c r="L293" s="8">
        <f>ROUND(INDEX([1]Calculation!Q:Q,ROW()),0)</f>
        <v>19</v>
      </c>
      <c r="M293" s="8">
        <f>ROUND(INDEX([1]Calculation!R:R,ROW()),0)</f>
        <v>0</v>
      </c>
      <c r="N293" s="8">
        <f>ROUND(INDEX([1]Calculation!S:S,ROW()),0)</f>
        <v>18</v>
      </c>
      <c r="O293" s="8">
        <f>ROUND(INDEX([1]Calculation!T:T,ROW()),0)</f>
        <v>0</v>
      </c>
      <c r="P293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294" spans="1:16">
      <c r="A294" t="str">
        <f>INDEX([1]Calculation!$F:$F,ROW())</f>
        <v>US</v>
      </c>
      <c r="B294" t="str">
        <f>INDEX([1]Calculation!$D:$D,ROW())</f>
        <v>YouGov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548  lv</v>
      </c>
      <c r="E294" s="20">
        <f>INDEX([1]Calculation!$I:$I,ROW())</f>
        <v>43830</v>
      </c>
      <c r="F294" s="12">
        <f>ROUND(INDEX([1]Calculation!AL:AL,ROW()),1)</f>
        <v>0</v>
      </c>
      <c r="G294" s="8">
        <f>ROUND(INDEX([1]Calculation!L:L,ROW()),0)</f>
        <v>29</v>
      </c>
      <c r="H294" s="8">
        <f>ROUND(INDEX([1]Calculation!M:M,ROW()),0)</f>
        <v>3</v>
      </c>
      <c r="I294" s="8">
        <f>ROUND(INDEX([1]Calculation!N:N,ROW()),0)</f>
        <v>2</v>
      </c>
      <c r="J294" s="8">
        <f>ROUND(INDEX([1]Calculation!O:O,ROW()),0)</f>
        <v>8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2</v>
      </c>
      <c r="N294" s="8">
        <f>ROUND(INDEX([1]Calculation!S:S,ROW()),0)</f>
        <v>18</v>
      </c>
      <c r="O294" s="8">
        <f>ROUND(INDEX([1]Calculation!T:T,ROW()),0)</f>
        <v>3</v>
      </c>
      <c r="P294" s="8" t="str">
        <f>INDEX([1]Calculation!CB:CB,ROW())</f>
        <v>https://d25d2506sfb94s.cloudfront.net/cumulus_uploads/document/2r6hyqtv9p/econTabReport.pdf</v>
      </c>
    </row>
    <row r="295" spans="1:16">
      <c r="A295" t="str">
        <f>INDEX([1]Calculation!$F:$F,ROW())</f>
        <v>US</v>
      </c>
      <c r="B295" t="str">
        <f>INDEX([1]Calculation!$D:$D,ROW())</f>
        <v>Harris Insights &amp; Analytics</v>
      </c>
      <c r="C295" t="str">
        <f>IF(INDEX([1]Calculation!$G:$G,ROW())=0,"-",INDEX([1]Calculation!$G:$G,ROW()))</f>
        <v>C+</v>
      </c>
      <c r="D295" t="str">
        <f>INDEX([1]Calculation!$J:$J,ROW())&amp;"  "&amp;INDEX([1]Calculation!$K:$K,ROW())</f>
        <v>780  rv</v>
      </c>
      <c r="E295" s="20">
        <f>INDEX([1]Calculation!$I:$I,ROW())</f>
        <v>43828</v>
      </c>
      <c r="F295" s="12">
        <f>ROUND(INDEX([1]Calculation!AL:AL,ROW()),1)</f>
        <v>0</v>
      </c>
      <c r="G295" s="8">
        <f>ROUND(INDEX([1]Calculation!L:L,ROW()),0)</f>
        <v>30</v>
      </c>
      <c r="H295" s="8">
        <f>ROUND(INDEX([1]Calculation!M:M,ROW()),0)</f>
        <v>7</v>
      </c>
      <c r="I295" s="8">
        <f>ROUND(INDEX([1]Calculation!N:N,ROW()),0)</f>
        <v>2</v>
      </c>
      <c r="J295" s="8">
        <f>ROUND(INDEX([1]Calculation!O:O,ROW()),0)</f>
        <v>7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12</v>
      </c>
      <c r="O295" s="8">
        <f>ROUND(INDEX([1]Calculation!T:T,ROW()),0)</f>
        <v>3</v>
      </c>
      <c r="P295" s="8" t="str">
        <f>INDEX([1]Calculation!CB:CB,ROW())</f>
        <v>https://harvardharrispoll.com/wp-content/uploads/2020/01/HHP_December2019_RegisteredVoters_Topline.pdf</v>
      </c>
    </row>
    <row r="296" spans="1:16">
      <c r="A296" t="str">
        <f>INDEX([1]Calculation!$F:$F,ROW())</f>
        <v>US</v>
      </c>
      <c r="B296" t="str">
        <f>INDEX([1]Calculation!$D:$D,ROW())</f>
        <v>Morning Consult</v>
      </c>
      <c r="C296" t="str">
        <f>IF(INDEX([1]Calculation!$G:$G,ROW())=0,"-",INDEX([1]Calculation!$G:$G,ROW()))</f>
        <v>B/C</v>
      </c>
      <c r="D296" t="str">
        <f>INDEX([1]Calculation!$J:$J,ROW())&amp;"  "&amp;INDEX([1]Calculation!$K:$K,ROW())</f>
        <v>17787  lv</v>
      </c>
      <c r="E296" s="20">
        <f>INDEX([1]Calculation!$I:$I,ROW())</f>
        <v>43828</v>
      </c>
      <c r="F296" s="12">
        <f>ROUND(INDEX([1]Calculation!AL:AL,ROW()),1)</f>
        <v>0</v>
      </c>
      <c r="G296" s="8">
        <f>ROUND(INDEX([1]Calculation!L:L,ROW()),0)</f>
        <v>32</v>
      </c>
      <c r="H296" s="8">
        <f>ROUND(INDEX([1]Calculation!M:M,ROW()),0)</f>
        <v>6</v>
      </c>
      <c r="I296" s="8">
        <f>ROUND(INDEX([1]Calculation!N:N,ROW()),0)</f>
        <v>3</v>
      </c>
      <c r="J296" s="8">
        <f>ROUND(INDEX([1]Calculation!O:O,ROW()),0)</f>
        <v>8</v>
      </c>
      <c r="K296" s="8">
        <f>ROUND(INDEX([1]Calculation!P:P,ROW()),0)</f>
        <v>3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https://morningconsult.com/2020-democratic-primary/</v>
      </c>
    </row>
    <row r="297" spans="1:16">
      <c r="A297" t="str">
        <f>INDEX([1]Calculation!$F:$F,ROW())</f>
        <v>US</v>
      </c>
      <c r="B297" t="str">
        <f>INDEX([1]Calculation!$D:$D,ROW())</f>
        <v>Harris Insights &amp; Analytics</v>
      </c>
      <c r="C297" t="str">
        <f>IF(INDEX([1]Calculation!$G:$G,ROW())=0,"-",INDEX([1]Calculation!$G:$G,ROW()))</f>
        <v>C+</v>
      </c>
      <c r="D297" t="str">
        <f>INDEX([1]Calculation!$J:$J,ROW())&amp;"  "&amp;INDEX([1]Calculation!$K:$K,ROW())</f>
        <v>431  rv</v>
      </c>
      <c r="E297" s="20">
        <f>INDEX([1]Calculation!$I:$I,ROW())</f>
        <v>43827</v>
      </c>
      <c r="F297" s="12">
        <f>ROUND(INDEX([1]Calculation!AL:AL,ROW()),1)</f>
        <v>0</v>
      </c>
      <c r="G297" s="8">
        <f>ROUND(INDEX([1]Calculation!L:L,ROW()),0)</f>
        <v>28</v>
      </c>
      <c r="H297" s="8">
        <f>ROUND(INDEX([1]Calculation!M:M,ROW()),0)</f>
        <v>11</v>
      </c>
      <c r="I297" s="8">
        <f>ROUND(INDEX([1]Calculation!N:N,ROW()),0)</f>
        <v>2</v>
      </c>
      <c r="J297" s="8">
        <f>ROUND(INDEX([1]Calculation!O:O,ROW()),0)</f>
        <v>6</v>
      </c>
      <c r="K297" s="8">
        <f>ROUND(INDEX([1]Calculation!P:P,ROW()),0)</f>
        <v>2</v>
      </c>
      <c r="L297" s="8">
        <f>ROUND(INDEX([1]Calculation!Q:Q,ROW()),0)</f>
        <v>16</v>
      </c>
      <c r="M297" s="8">
        <f>ROUND(INDEX([1]Calculation!R:R,ROW()),0)</f>
        <v>2</v>
      </c>
      <c r="N297" s="8">
        <f>ROUND(INDEX([1]Calculation!S:S,ROW()),0)</f>
        <v>11</v>
      </c>
      <c r="O297" s="8">
        <f>ROUND(INDEX([1]Calculation!T:T,ROW()),0)</f>
        <v>2</v>
      </c>
      <c r="P297" s="8" t="str">
        <f>INDEX([1]Calculation!CB:CB,ROW())</f>
        <v>https://thehill.com/hilltv/rising/476689-bloomberg-rises-to-third-place-alongside-warren-in-national-poll</v>
      </c>
    </row>
    <row r="298" spans="1:16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586  lv</v>
      </c>
      <c r="E298" s="20">
        <f>INDEX([1]Calculation!$I:$I,ROW())</f>
        <v>43823</v>
      </c>
      <c r="F298" s="12">
        <f>ROUND(INDEX([1]Calculation!AL:AL,ROW()),1)</f>
        <v>0</v>
      </c>
      <c r="G298" s="8">
        <f>ROUND(INDEX([1]Calculation!L:L,ROW()),0)</f>
        <v>30</v>
      </c>
      <c r="H298" s="8">
        <f>ROUND(INDEX([1]Calculation!M:M,ROW()),0)</f>
        <v>4</v>
      </c>
      <c r="I298" s="8">
        <f>ROUND(INDEX([1]Calculation!N:N,ROW()),0)</f>
        <v>2</v>
      </c>
      <c r="J298" s="8">
        <f>ROUND(INDEX([1]Calculation!O:O,ROW()),0)</f>
        <v>7</v>
      </c>
      <c r="K298" s="8">
        <f>ROUND(INDEX([1]Calculation!P:P,ROW()),0)</f>
        <v>5</v>
      </c>
      <c r="L298" s="8">
        <f>ROUND(INDEX([1]Calculation!Q:Q,ROW()),0)</f>
        <v>17</v>
      </c>
      <c r="M298" s="8">
        <f>ROUND(INDEX([1]Calculation!R:R,ROW()),0)</f>
        <v>1</v>
      </c>
      <c r="N298" s="8">
        <f>ROUND(INDEX([1]Calculation!S:S,ROW()),0)</f>
        <v>19</v>
      </c>
      <c r="O298" s="8">
        <f>ROUND(INDEX([1]Calculation!T:T,ROW()),0)</f>
        <v>3</v>
      </c>
      <c r="P298" s="8" t="str">
        <f>INDEX([1]Calculation!CB:CB,ROW())</f>
        <v>https://d25d2506sfb94s.cloudfront.net/cumulus_uploads/document/t4lyjjoemc/econTabReport.pdf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412  lv</v>
      </c>
      <c r="E299" s="20">
        <f>INDEX([1]Calculation!$I:$I,ROW())</f>
        <v>43822</v>
      </c>
      <c r="F299" s="12">
        <f>ROUND(INDEX([1]Calculation!AL:AL,ROW()),1)</f>
        <v>0</v>
      </c>
      <c r="G299" s="8">
        <f>ROUND(INDEX([1]Calculation!L:L,ROW()),0)</f>
        <v>34</v>
      </c>
      <c r="H299" s="8">
        <f>ROUND(INDEX([1]Calculation!M:M,ROW()),0)</f>
        <v>4</v>
      </c>
      <c r="I299" s="8">
        <f>ROUND(INDEX([1]Calculation!N:N,ROW()),0)</f>
        <v>3</v>
      </c>
      <c r="J299" s="8">
        <f>ROUND(INDEX([1]Calculation!O:O,ROW()),0)</f>
        <v>7</v>
      </c>
      <c r="K299" s="8">
        <f>ROUND(INDEX([1]Calculation!P:P,ROW()),0)</f>
        <v>2</v>
      </c>
      <c r="L299" s="8">
        <f>ROUND(INDEX([1]Calculation!Q:Q,ROW()),0)</f>
        <v>19</v>
      </c>
      <c r="M299" s="8">
        <f>ROUND(INDEX([1]Calculation!R:R,ROW()),0)</f>
        <v>0</v>
      </c>
      <c r="N299" s="8">
        <f>ROUND(INDEX([1]Calculation!S:S,ROW()),0)</f>
        <v>20</v>
      </c>
      <c r="O299" s="8">
        <f>ROUND(INDEX([1]Calculation!T:T,ROW()),0)</f>
        <v>4</v>
      </c>
      <c r="P299" s="8" t="str">
        <f>INDEX([1]Calculation!CB:CB,ROW())</f>
        <v>https://watson.brown.edu/taubman/files/taubman/imce/Taubman%20National%20Poll%20-%20Fall%202019%20-%20Rev%20January%202020.pdf</v>
      </c>
    </row>
    <row r="300" spans="1:16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7178  lv</v>
      </c>
      <c r="E300" s="20">
        <f>INDEX([1]Calculation!$I:$I,ROW())</f>
        <v>43821</v>
      </c>
      <c r="F300" s="12">
        <f>ROUND(INDEX([1]Calculation!AL:AL,ROW()),1)</f>
        <v>0</v>
      </c>
      <c r="G300" s="8">
        <f>ROUND(INDEX([1]Calculation!L:L,ROW()),0)</f>
        <v>31</v>
      </c>
      <c r="H300" s="8">
        <f>ROUND(INDEX([1]Calculation!M:M,ROW()),0)</f>
        <v>6</v>
      </c>
      <c r="I300" s="8">
        <f>ROUND(INDEX([1]Calculation!N:N,ROW()),0)</f>
        <v>3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21</v>
      </c>
      <c r="M300" s="8">
        <f>ROUND(INDEX([1]Calculation!R:R,ROW()),0)</f>
        <v>3</v>
      </c>
      <c r="N300" s="8">
        <f>ROUND(INDEX([1]Calculation!S:S,ROW()),0)</f>
        <v>15</v>
      </c>
      <c r="O300" s="8">
        <f>ROUND(INDEX([1]Calculation!T:T,ROW()),0)</f>
        <v>5</v>
      </c>
      <c r="P300" s="8" t="str">
        <f>INDEX([1]Calculation!CB:CB,ROW())</f>
        <v>https://morningconsult.com/2020-democratic-primary/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571  rv</v>
      </c>
      <c r="E301" s="20">
        <f>INDEX([1]Calculation!$I:$I,ROW())</f>
        <v>43818</v>
      </c>
      <c r="F301" s="12">
        <f>ROUND(INDEX([1]Calculation!AL:AL,ROW()),1)</f>
        <v>0</v>
      </c>
      <c r="G301" s="8">
        <f>ROUND(INDEX([1]Calculation!L:L,ROW()),0)</f>
        <v>20</v>
      </c>
      <c r="H301" s="8">
        <f>ROUND(INDEX([1]Calculation!M:M,ROW()),0)</f>
        <v>6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2</v>
      </c>
      <c r="L301" s="8">
        <f>ROUND(INDEX([1]Calculation!Q:Q,ROW()),0)</f>
        <v>16</v>
      </c>
      <c r="M301" s="8">
        <f>ROUND(INDEX([1]Calculation!R:R,ROW()),0)</f>
        <v>3</v>
      </c>
      <c r="N301" s="8">
        <f>ROUND(INDEX([1]Calculation!S:S,ROW()),0)</f>
        <v>13</v>
      </c>
      <c r="O301" s="8">
        <f>ROUND(INDEX([1]Calculation!T:T,ROW()),0)</f>
        <v>3</v>
      </c>
      <c r="P301" s="8" t="str">
        <f>INDEX([1]Calculation!CB:CB,ROW())</f>
        <v>https://twitter.com/Cmkahn/status/1220734596490452993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709  a</v>
      </c>
      <c r="E302" s="20">
        <f>INDEX([1]Calculation!$I:$I,ROW())</f>
        <v>43818</v>
      </c>
      <c r="F302" s="12">
        <f>ROUND(INDEX([1]Calculation!AL:AL,ROW()),1)</f>
        <v>0</v>
      </c>
      <c r="G302" s="8">
        <f>ROUND(INDEX([1]Calculation!L:L,ROW()),0)</f>
        <v>18</v>
      </c>
      <c r="H302" s="8">
        <f>ROUND(INDEX([1]Calculation!M:M,ROW()),0)</f>
        <v>5</v>
      </c>
      <c r="I302" s="8">
        <f>ROUND(INDEX([1]Calculation!N:N,ROW()),0)</f>
        <v>1</v>
      </c>
      <c r="J302" s="8">
        <f>ROUND(INDEX([1]Calculation!O:O,ROW()),0)</f>
        <v>4</v>
      </c>
      <c r="K302" s="8">
        <f>ROUND(INDEX([1]Calculation!P:P,ROW()),0)</f>
        <v>1</v>
      </c>
      <c r="L302" s="8">
        <f>ROUND(INDEX([1]Calculation!Q:Q,ROW()),0)</f>
        <v>15</v>
      </c>
      <c r="M302" s="8">
        <f>ROUND(INDEX([1]Calculation!R:R,ROW()),0)</f>
        <v>2</v>
      </c>
      <c r="N302" s="8">
        <f>ROUND(INDEX([1]Calculation!S:S,ROW()),0)</f>
        <v>10</v>
      </c>
      <c r="O302" s="8">
        <f>ROUND(INDEX([1]Calculation!T:T,ROW()),0)</f>
        <v>2</v>
      </c>
      <c r="P302" s="8" t="str">
        <f>INDEX([1]Calculation!CB:CB,ROW())</f>
        <v>https://www.ipsos.com/sites/default/files/ct/news/documents/2019-12/topline_reuters_2020_democratic_primary_tracker_12_19_2019_writeup.pdf</v>
      </c>
    </row>
    <row r="303" spans="1:16">
      <c r="A303" t="str">
        <f>INDEX([1]Calculation!$F:$F,ROW())</f>
        <v>US</v>
      </c>
      <c r="B303" t="str">
        <f>INDEX([1]Calculation!$D:$D,ROW())</f>
        <v>McLaughlin &amp; Associates</v>
      </c>
      <c r="C303" t="str">
        <f>IF(INDEX([1]Calculation!$G:$G,ROW())=0,"-",INDEX([1]Calculation!$G:$G,ROW()))</f>
        <v>C/D</v>
      </c>
      <c r="D303" t="str">
        <f>INDEX([1]Calculation!$J:$J,ROW())&amp;"  "&amp;INDEX([1]Calculation!$K:$K,ROW())</f>
        <v>480  lv</v>
      </c>
      <c r="E303" s="20">
        <f>INDEX([1]Calculation!$I:$I,ROW())</f>
        <v>43817</v>
      </c>
      <c r="F303" s="12">
        <f>ROUND(INDEX([1]Calculation!AL:AL,ROW()),1)</f>
        <v>0</v>
      </c>
      <c r="G303" s="8">
        <f>ROUND(INDEX([1]Calculation!L:L,ROW()),0)</f>
        <v>23</v>
      </c>
      <c r="H303" s="8">
        <f>ROUND(INDEX([1]Calculation!M:M,ROW()),0)</f>
        <v>5</v>
      </c>
      <c r="I303" s="8">
        <f>ROUND(INDEX([1]Calculation!N:N,ROW()),0)</f>
        <v>4</v>
      </c>
      <c r="J303" s="8">
        <f>ROUND(INDEX([1]Calculation!O:O,ROW()),0)</f>
        <v>5</v>
      </c>
      <c r="K303" s="8">
        <f>ROUND(INDEX([1]Calculation!P:P,ROW()),0)</f>
        <v>2</v>
      </c>
      <c r="L303" s="8">
        <f>ROUND(INDEX([1]Calculation!Q:Q,ROW()),0)</f>
        <v>17</v>
      </c>
      <c r="M303" s="8">
        <f>ROUND(INDEX([1]Calculation!R:R,ROW()),0)</f>
        <v>3</v>
      </c>
      <c r="N303" s="8">
        <f>ROUND(INDEX([1]Calculation!S:S,ROW()),0)</f>
        <v>15</v>
      </c>
      <c r="O303" s="8">
        <f>ROUND(INDEX([1]Calculation!T:T,ROW()),0)</f>
        <v>4</v>
      </c>
      <c r="P303" s="8" t="str">
        <f>INDEX([1]Calculation!CB:CB,ROW())</f>
        <v>https://mclaughlinonline.com/pols/wp-content/uploads/2019/12/National-Monthly-December-PUBLIC.pdf</v>
      </c>
    </row>
    <row r="304" spans="1:16">
      <c r="A304" t="str">
        <f>INDEX([1]Calculation!$F:$F,ROW())</f>
        <v>US</v>
      </c>
      <c r="B304" t="str">
        <f>INDEX([1]Calculation!$D:$D,ROW())</f>
        <v>McLaughlin &amp; Associates</v>
      </c>
      <c r="C304" t="str">
        <f>IF(INDEX([1]Calculation!$G:$G,ROW())=0,"-",INDEX([1]Calculation!$G:$G,ROW()))</f>
        <v>C/D</v>
      </c>
      <c r="D304" t="str">
        <f>INDEX([1]Calculation!$J:$J,ROW())&amp;"  "&amp;INDEX([1]Calculation!$K:$K,ROW())</f>
        <v>480  lv</v>
      </c>
      <c r="E304" s="20">
        <f>INDEX([1]Calculation!$I:$I,ROW())</f>
        <v>43817</v>
      </c>
      <c r="F304" s="12">
        <f>ROUND(INDEX([1]Calculation!AL:AL,ROW()),1)</f>
        <v>0.3</v>
      </c>
      <c r="G304" s="8">
        <f>ROUND(INDEX([1]Calculation!L:L,ROW()),0)</f>
        <v>27</v>
      </c>
      <c r="H304" s="8">
        <f>ROUND(INDEX([1]Calculation!M:M,ROW()),0)</f>
        <v>5</v>
      </c>
      <c r="I304" s="8">
        <f>ROUND(INDEX([1]Calculation!N:N,ROW()),0)</f>
        <v>3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17</v>
      </c>
      <c r="M304" s="8">
        <f>ROUND(INDEX([1]Calculation!R:R,ROW()),0)</f>
        <v>4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https://mclaughlinonline.com/pols/wp-content/uploads/2019/12/National-Monthly-December-PUBLIC.pdf</v>
      </c>
    </row>
    <row r="305" spans="1:16">
      <c r="A305" t="str">
        <f>INDEX([1]Calculation!$F:$F,ROW())</f>
        <v>US</v>
      </c>
      <c r="B305" t="str">
        <f>INDEX([1]Calculation!$D:$D,ROW())</f>
        <v>NBC News/Wall Street Journal</v>
      </c>
      <c r="C305" t="str">
        <f>IF(INDEX([1]Calculation!$G:$G,ROW())=0,"-",INDEX([1]Calculation!$G:$G,ROW()))</f>
        <v>A/B</v>
      </c>
      <c r="D305" t="str">
        <f>INDEX([1]Calculation!$J:$J,ROW())&amp;"  "&amp;INDEX([1]Calculation!$K:$K,ROW())</f>
        <v>410  lv</v>
      </c>
      <c r="E305" s="20">
        <f>INDEX([1]Calculation!$I:$I,ROW())</f>
        <v>43816</v>
      </c>
      <c r="F305" s="12">
        <f>ROUND(INDEX([1]Calculation!AL:AL,ROW()),1)</f>
        <v>0.1</v>
      </c>
      <c r="G305" s="8">
        <f>ROUND(INDEX([1]Calculation!L:L,ROW()),0)</f>
        <v>28</v>
      </c>
      <c r="H305" s="8">
        <f>ROUND(INDEX([1]Calculation!M:M,ROW()),0)</f>
        <v>4</v>
      </c>
      <c r="I305" s="8">
        <f>ROUND(INDEX([1]Calculation!N:N,ROW()),0)</f>
        <v>2</v>
      </c>
      <c r="J305" s="8">
        <f>ROUND(INDEX([1]Calculation!O:O,ROW()),0)</f>
        <v>9</v>
      </c>
      <c r="K305" s="8">
        <f>ROUND(INDEX([1]Calculation!P:P,ROW()),0)</f>
        <v>5</v>
      </c>
      <c r="L305" s="8">
        <f>ROUND(INDEX([1]Calculation!Q:Q,ROW()),0)</f>
        <v>21</v>
      </c>
      <c r="M305" s="8">
        <f>ROUND(INDEX([1]Calculation!R:R,ROW()),0)</f>
        <v>1</v>
      </c>
      <c r="N305" s="8">
        <f>ROUND(INDEX([1]Calculation!S:S,ROW()),0)</f>
        <v>18</v>
      </c>
      <c r="O305" s="8">
        <f>ROUND(INDEX([1]Calculation!T:T,ROW()),0)</f>
        <v>3</v>
      </c>
      <c r="P305" s="8" t="str">
        <f>INDEX([1]Calculation!CB:CB,ROW())</f>
        <v>https://www.nbcnews.com/politics/meet-the-press/stable-political-base-biden-remains-top-dem-field-nbc-wsj-n1104496</v>
      </c>
    </row>
    <row r="306" spans="1:16">
      <c r="A306" t="str">
        <f>INDEX([1]Calculation!$F:$F,ROW())</f>
        <v>US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555  lv</v>
      </c>
      <c r="E306" s="20">
        <f>INDEX([1]Calculation!$I:$I,ROW())</f>
        <v>43816</v>
      </c>
      <c r="F306" s="12">
        <f>ROUND(INDEX([1]Calculation!AL:AL,ROW()),1)</f>
        <v>0</v>
      </c>
      <c r="G306" s="8">
        <f>ROUND(INDEX([1]Calculation!L:L,ROW()),0)</f>
        <v>29</v>
      </c>
      <c r="H306" s="8">
        <f>ROUND(INDEX([1]Calculation!M:M,ROW()),0)</f>
        <v>4</v>
      </c>
      <c r="I306" s="8">
        <f>ROUND(INDEX([1]Calculation!N:N,ROW()),0)</f>
        <v>2</v>
      </c>
      <c r="J306" s="8">
        <f>ROUND(INDEX([1]Calculation!O:O,ROW()),0)</f>
        <v>7</v>
      </c>
      <c r="K306" s="8">
        <f>ROUND(INDEX([1]Calculation!P:P,ROW()),0)</f>
        <v>4</v>
      </c>
      <c r="L306" s="8">
        <f>ROUND(INDEX([1]Calculation!Q:Q,ROW()),0)</f>
        <v>19</v>
      </c>
      <c r="M306" s="8">
        <f>ROUND(INDEX([1]Calculation!R:R,ROW()),0)</f>
        <v>2</v>
      </c>
      <c r="N306" s="8">
        <f>ROUND(INDEX([1]Calculation!S:S,ROW()),0)</f>
        <v>17</v>
      </c>
      <c r="O306" s="8">
        <f>ROUND(INDEX([1]Calculation!T:T,ROW()),0)</f>
        <v>3</v>
      </c>
      <c r="P306" s="8" t="str">
        <f>INDEX([1]Calculation!CB:CB,ROW())</f>
        <v>https://d25d2506sfb94s.cloudfront.net/cumulus_uploads/document/ua3ar45wbg/econTabReport.pdf</v>
      </c>
    </row>
    <row r="307" spans="1:16">
      <c r="A307" t="str">
        <f>INDEX([1]Calculation!$F:$F,ROW())</f>
        <v>US</v>
      </c>
      <c r="B307" t="str">
        <f>INDEX([1]Calculation!$D:$D,ROW())</f>
        <v>Emerson College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525  lv</v>
      </c>
      <c r="E307" s="20">
        <f>INDEX([1]Calculation!$I:$I,ROW())</f>
        <v>43816</v>
      </c>
      <c r="F307" s="12">
        <f>ROUND(INDEX([1]Calculation!AL:AL,ROW()),1)</f>
        <v>0.2</v>
      </c>
      <c r="G307" s="8">
        <f>ROUND(INDEX([1]Calculation!L:L,ROW()),0)</f>
        <v>32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25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6</v>
      </c>
      <c r="P307" s="8" t="str">
        <f>INDEX([1]Calculation!CB:CB,ROW())</f>
        <v>http://emersonpolling.com/2019/12/18/december-national-poll-biden-and-sanders-pull-away-from-the-pack-as-warren-falls/</v>
      </c>
    </row>
    <row r="308" spans="1:16">
      <c r="A308" t="str">
        <f>INDEX([1]Calculation!$F:$F,ROW())</f>
        <v>Iowa</v>
      </c>
      <c r="B308" t="str">
        <f>INDEX([1]Calculation!$D:$D,ROW())</f>
        <v>Civiqs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632  lv</v>
      </c>
      <c r="E308" s="20">
        <f>INDEX([1]Calculation!$I:$I,ROW())</f>
        <v>43815</v>
      </c>
      <c r="F308" s="12">
        <f>ROUND(INDEX([1]Calculation!AL:AL,ROW()),1)</f>
        <v>0.1</v>
      </c>
      <c r="G308" s="8">
        <f>ROUND(INDEX([1]Calculation!L:L,ROW()),0)</f>
        <v>15</v>
      </c>
      <c r="H308" s="8">
        <f>ROUND(INDEX([1]Calculation!M:M,ROW()),0)</f>
        <v>0</v>
      </c>
      <c r="I308" s="8">
        <f>ROUND(INDEX([1]Calculation!N:N,ROW()),0)</f>
        <v>3</v>
      </c>
      <c r="J308" s="8">
        <f>ROUND(INDEX([1]Calculation!O:O,ROW()),0)</f>
        <v>24</v>
      </c>
      <c r="K308" s="8">
        <f>ROUND(INDEX([1]Calculation!P:P,ROW()),0)</f>
        <v>4</v>
      </c>
      <c r="L308" s="8">
        <f>ROUND(INDEX([1]Calculation!Q:Q,ROW()),0)</f>
        <v>21</v>
      </c>
      <c r="M308" s="8">
        <f>ROUND(INDEX([1]Calculation!R:R,ROW()),0)</f>
        <v>2</v>
      </c>
      <c r="N308" s="8">
        <f>ROUND(INDEX([1]Calculation!S:S,ROW()),0)</f>
        <v>18</v>
      </c>
      <c r="O308" s="8">
        <f>ROUND(INDEX([1]Calculation!T:T,ROW()),0)</f>
        <v>3</v>
      </c>
      <c r="P308" s="8" t="str">
        <f>INDEX([1]Calculation!CB:CB,ROW())</f>
        <v>https://civiqs.com/documents/Civiqs_ISU_banner_book_2019_12.pdf</v>
      </c>
    </row>
    <row r="309" spans="1:16">
      <c r="A309" t="str">
        <f>INDEX([1]Calculation!$F:$F,ROW())</f>
        <v>US</v>
      </c>
      <c r="B309" t="str">
        <f>INDEX([1]Calculation!$D:$D,ROW())</f>
        <v>SSRS</v>
      </c>
      <c r="C309" t="str">
        <f>IF(INDEX([1]Calculation!$G:$G,ROW())=0,"-",INDEX([1]Calculation!$G:$G,ROW()))</f>
        <v>A/B</v>
      </c>
      <c r="D309" t="str">
        <f>INDEX([1]Calculation!$J:$J,ROW())&amp;"  "&amp;INDEX([1]Calculation!$K:$K,ROW())</f>
        <v>408  rv</v>
      </c>
      <c r="E309" s="20">
        <f>INDEX([1]Calculation!$I:$I,ROW())</f>
        <v>43814</v>
      </c>
      <c r="F309" s="12">
        <f>ROUND(INDEX([1]Calculation!AL:AL,ROW()),1)</f>
        <v>0.9</v>
      </c>
      <c r="G309" s="8">
        <f>ROUND(INDEX([1]Calculation!L:L,ROW()),0)</f>
        <v>26</v>
      </c>
      <c r="H309" s="8">
        <f>ROUND(INDEX([1]Calculation!M:M,ROW()),0)</f>
        <v>5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3</v>
      </c>
      <c r="L309" s="8">
        <f>ROUND(INDEX([1]Calculation!Q:Q,ROW()),0)</f>
        <v>20</v>
      </c>
      <c r="M309" s="8">
        <f>ROUND(INDEX([1]Calculation!R:R,ROW()),0)</f>
        <v>1</v>
      </c>
      <c r="N309" s="8">
        <f>ROUND(INDEX([1]Calculation!S:S,ROW()),0)</f>
        <v>16</v>
      </c>
      <c r="O309" s="8">
        <f>ROUND(INDEX([1]Calculation!T:T,ROW()),0)</f>
        <v>3</v>
      </c>
      <c r="P309" s="8" t="str">
        <f>INDEX([1]Calculation!CB:CB,ROW())</f>
        <v>https://cdn.cnn.com/cnn/2019/images/12/19/rel14b.-.2020.pdf</v>
      </c>
    </row>
    <row r="310" spans="1:16">
      <c r="A310" t="str">
        <f>INDEX([1]Calculation!$F:$F,ROW())</f>
        <v>US</v>
      </c>
      <c r="B310" t="str">
        <f>INDEX([1]Calculation!$D:$D,ROW())</f>
        <v>Morning Consult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13384  lv</v>
      </c>
      <c r="E310" s="20">
        <f>INDEX([1]Calculation!$I:$I,ROW())</f>
        <v>43814</v>
      </c>
      <c r="F310" s="12">
        <f>ROUND(INDEX([1]Calculation!AL:AL,ROW()),1)</f>
        <v>0</v>
      </c>
      <c r="G310" s="8">
        <f>ROUND(INDEX([1]Calculation!L:L,ROW()),0)</f>
        <v>31</v>
      </c>
      <c r="H310" s="8">
        <f>ROUND(INDEX([1]Calculation!M:M,ROW()),0)</f>
        <v>7</v>
      </c>
      <c r="I310" s="8">
        <f>ROUND(INDEX([1]Calculation!N:N,ROW()),0)</f>
        <v>3</v>
      </c>
      <c r="J310" s="8">
        <f>ROUND(INDEX([1]Calculation!O:O,ROW()),0)</f>
        <v>8</v>
      </c>
      <c r="K310" s="8">
        <f>ROUND(INDEX([1]Calculation!P:P,ROW()),0)</f>
        <v>2</v>
      </c>
      <c r="L310" s="8">
        <f>ROUND(INDEX([1]Calculation!Q:Q,ROW()),0)</f>
        <v>22</v>
      </c>
      <c r="M310" s="8">
        <f>ROUND(INDEX([1]Calculation!R:R,ROW()),0)</f>
        <v>3</v>
      </c>
      <c r="N310" s="8">
        <f>ROUND(INDEX([1]Calculation!S:S,ROW()),0)</f>
        <v>15</v>
      </c>
      <c r="O310" s="8">
        <f>ROUND(INDEX([1]Calculation!T:T,ROW()),0)</f>
        <v>4</v>
      </c>
      <c r="P310" s="8" t="str">
        <f>INDEX([1]Calculation!CB:CB,ROW())</f>
        <v>https://morningconsult.com/2020-democratic-primary/</v>
      </c>
    </row>
    <row r="311" spans="1:16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567  rv</v>
      </c>
      <c r="E311" s="20">
        <f>INDEX([1]Calculation!$I:$I,ROW())</f>
        <v>43814</v>
      </c>
      <c r="F311" s="12">
        <f>ROUND(INDEX([1]Calculation!AL:AL,ROW()),1)</f>
        <v>0.2</v>
      </c>
      <c r="G311" s="8">
        <f>ROUND(INDEX([1]Calculation!L:L,ROW()),0)</f>
        <v>30</v>
      </c>
      <c r="H311" s="8">
        <f>ROUND(INDEX([1]Calculation!M:M,ROW()),0)</f>
        <v>7</v>
      </c>
      <c r="I311" s="8">
        <f>ROUND(INDEX([1]Calculation!N:N,ROW()),0)</f>
        <v>2</v>
      </c>
      <c r="J311" s="8">
        <f>ROUND(INDEX([1]Calculation!O:O,ROW()),0)</f>
        <v>9</v>
      </c>
      <c r="K311" s="8">
        <f>ROUND(INDEX([1]Calculation!P:P,ROW()),0)</f>
        <v>3</v>
      </c>
      <c r="L311" s="8">
        <f>ROUND(INDEX([1]Calculation!Q:Q,ROW()),0)</f>
        <v>16</v>
      </c>
      <c r="M311" s="8">
        <f>ROUND(INDEX([1]Calculation!R:R,ROW()),0)</f>
        <v>1</v>
      </c>
      <c r="N311" s="8">
        <f>ROUND(INDEX([1]Calculation!S:S,ROW()),0)</f>
        <v>17</v>
      </c>
      <c r="O311" s="8">
        <f>ROUND(INDEX([1]Calculation!T:T,ROW()),0)</f>
        <v>3</v>
      </c>
      <c r="P311" s="8" t="str">
        <f>INDEX([1]Calculation!CB:CB,ROW())</f>
        <v>https://poll.qu.edu/national/release-detail?ReleaseID=3652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447  lv</v>
      </c>
      <c r="E312" s="20">
        <f>INDEX([1]Calculation!$I:$I,ROW())</f>
        <v>43813</v>
      </c>
      <c r="F312" s="12">
        <f>ROUND(INDEX([1]Calculation!AL:AL,ROW()),1)</f>
        <v>0</v>
      </c>
      <c r="G312" s="8">
        <f>ROUND(INDEX([1]Calculation!L:L,ROW()),0)</f>
        <v>65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20</v>
      </c>
      <c r="K312" s="8">
        <f>ROUND(INDEX([1]Calculation!P:P,ROW()),0)</f>
        <v>0</v>
      </c>
      <c r="L312" s="8">
        <f>ROUND(INDEX([1]Calculation!Q:Q,ROW()),0)</f>
        <v>0</v>
      </c>
      <c r="M312" s="8">
        <f>ROUND(INDEX([1]Calculation!R:R,ROW()),0)</f>
        <v>0</v>
      </c>
      <c r="N312" s="8">
        <f>ROUND(INDEX([1]Calculation!S:S,ROW()),0)</f>
        <v>0</v>
      </c>
      <c r="O312" s="8">
        <f>ROUND(INDEX([1]Calculation!T:T,ROW()),0)</f>
        <v>0</v>
      </c>
      <c r="P312" s="8" t="str">
        <f>INDEX([1]Calculation!CB:CB,ROW())</f>
        <v>http://echeloninsights.com/wp-content/uploads/Omnibus-December-2019_Dem-Primary.pdf</v>
      </c>
    </row>
    <row r="313" spans="1:16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447  lv</v>
      </c>
      <c r="E313" s="20">
        <f>INDEX([1]Calculation!$I:$I,ROW())</f>
        <v>43813</v>
      </c>
      <c r="F313" s="12">
        <f>ROUND(INDEX([1]Calculation!AL:AL,ROW()),1)</f>
        <v>0</v>
      </c>
      <c r="G313" s="8">
        <f>ROUND(INDEX([1]Calculation!L:L,ROW()),0)</f>
        <v>59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29</v>
      </c>
      <c r="O313" s="8">
        <f>ROUND(INDEX([1]Calculation!T:T,ROW()),0)</f>
        <v>0</v>
      </c>
      <c r="P313" s="8" t="str">
        <f>INDEX([1]Calculation!CB:CB,ROW())</f>
        <v>http://echeloninsights.com/wp-content/uploads/Omnibus-December-2019_Dem-Primary.pdf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447  lv</v>
      </c>
      <c r="E314" s="20">
        <f>INDEX([1]Calculation!$I:$I,ROW())</f>
        <v>43813</v>
      </c>
      <c r="F314" s="12">
        <f>ROUND(INDEX([1]Calculation!AL:AL,ROW()),1)</f>
        <v>0</v>
      </c>
      <c r="G314" s="8">
        <f>ROUND(INDEX([1]Calculation!L:L,ROW()),0)</f>
        <v>58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0</v>
      </c>
      <c r="K314" s="8">
        <f>ROUND(INDEX([1]Calculation!P:P,ROW()),0)</f>
        <v>0</v>
      </c>
      <c r="L314" s="8">
        <f>ROUND(INDEX([1]Calculation!Q:Q,ROW()),0)</f>
        <v>32</v>
      </c>
      <c r="M314" s="8">
        <f>ROUND(INDEX([1]Calculation!R:R,ROW()),0)</f>
        <v>0</v>
      </c>
      <c r="N314" s="8">
        <f>ROUND(INDEX([1]Calculation!S:S,ROW()),0)</f>
        <v>0</v>
      </c>
      <c r="O314" s="8">
        <f>ROUND(INDEX([1]Calculation!T:T,ROW()),0)</f>
        <v>0</v>
      </c>
      <c r="P314" s="8" t="str">
        <f>INDEX([1]Calculation!CB:CB,ROW())</f>
        <v>http://echeloninsights.com/wp-content/uploads/Omnibus-December-2019_Dem-Primary.pdf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447  lv</v>
      </c>
      <c r="E315" s="20">
        <f>INDEX([1]Calculation!$I:$I,ROW())</f>
        <v>43813</v>
      </c>
      <c r="F315" s="12">
        <f>ROUND(INDEX([1]Calculation!AL:AL,ROW()),1)</f>
        <v>0</v>
      </c>
      <c r="G315" s="8">
        <f>ROUND(INDEX([1]Calculation!L:L,ROW()),0)</f>
        <v>37</v>
      </c>
      <c r="H315" s="8">
        <f>ROUND(INDEX([1]Calculation!M:M,ROW()),0)</f>
        <v>6</v>
      </c>
      <c r="I315" s="8">
        <f>ROUND(INDEX([1]Calculation!N:N,ROW()),0)</f>
        <v>1</v>
      </c>
      <c r="J315" s="8">
        <f>ROUND(INDEX([1]Calculation!O:O,ROW()),0)</f>
        <v>6</v>
      </c>
      <c r="K315" s="8">
        <f>ROUND(INDEX([1]Calculation!P:P,ROW()),0)</f>
        <v>2</v>
      </c>
      <c r="L315" s="8">
        <f>ROUND(INDEX([1]Calculation!Q:Q,ROW()),0)</f>
        <v>14</v>
      </c>
      <c r="M315" s="8">
        <f>ROUND(INDEX([1]Calculation!R:R,ROW()),0)</f>
        <v>1</v>
      </c>
      <c r="N315" s="8">
        <f>ROUND(INDEX([1]Calculation!S:S,ROW()),0)</f>
        <v>14</v>
      </c>
      <c r="O315" s="8">
        <f>ROUND(INDEX([1]Calculation!T:T,ROW()),0)</f>
        <v>2</v>
      </c>
      <c r="P315" s="8" t="str">
        <f>INDEX([1]Calculation!CB:CB,ROW())</f>
        <v>http://echeloninsights.com/wp-content/uploads/Omnibus-December-2019_Dem-Primary.pdf</v>
      </c>
    </row>
    <row r="316" spans="1:16">
      <c r="A316" t="str">
        <f>INDEX([1]Calculation!$F:$F,ROW())</f>
        <v>US</v>
      </c>
      <c r="B316" t="str">
        <f>INDEX([1]Calculation!$D:$D,ROW())</f>
        <v>Harris Insights &amp; Analytics</v>
      </c>
      <c r="C316" t="str">
        <f>IF(INDEX([1]Calculation!$G:$G,ROW())=0,"-",INDEX([1]Calculation!$G:$G,ROW()))</f>
        <v>C+</v>
      </c>
      <c r="D316" t="str">
        <f>INDEX([1]Calculation!$J:$J,ROW())&amp;"  "&amp;INDEX([1]Calculation!$K:$K,ROW())</f>
        <v>456  rv</v>
      </c>
      <c r="E316" s="20">
        <f>INDEX([1]Calculation!$I:$I,ROW())</f>
        <v>43813</v>
      </c>
      <c r="F316" s="12">
        <f>ROUND(INDEX([1]Calculation!AL:AL,ROW()),1)</f>
        <v>0</v>
      </c>
      <c r="G316" s="8">
        <f>ROUND(INDEX([1]Calculation!L:L,ROW()),0)</f>
        <v>29</v>
      </c>
      <c r="H316" s="8">
        <f>ROUND(INDEX([1]Calculation!M:M,ROW()),0)</f>
        <v>5</v>
      </c>
      <c r="I316" s="8">
        <f>ROUND(INDEX([1]Calculation!N:N,ROW()),0)</f>
        <v>2</v>
      </c>
      <c r="J316" s="8">
        <f>ROUND(INDEX([1]Calculation!O:O,ROW()),0)</f>
        <v>5</v>
      </c>
      <c r="K316" s="8">
        <f>ROUND(INDEX([1]Calculation!P:P,ROW()),0)</f>
        <v>3</v>
      </c>
      <c r="L316" s="8">
        <f>ROUND(INDEX([1]Calculation!Q:Q,ROW()),0)</f>
        <v>13</v>
      </c>
      <c r="M316" s="8">
        <f>ROUND(INDEX([1]Calculation!R:R,ROW()),0)</f>
        <v>3</v>
      </c>
      <c r="N316" s="8">
        <f>ROUND(INDEX([1]Calculation!S:S,ROW()),0)</f>
        <v>13</v>
      </c>
      <c r="O316" s="8">
        <f>ROUND(INDEX([1]Calculation!T:T,ROW()),0)</f>
        <v>3</v>
      </c>
      <c r="P316" s="8" t="str">
        <f>INDEX([1]Calculation!CB:CB,ROW())</f>
        <v>https://thehill.com/hilltv/rising/475138-buttigieg-slips-in-new-national-poll</v>
      </c>
    </row>
    <row r="317" spans="1:16">
      <c r="A317" t="str">
        <f>INDEX([1]Calculation!$F:$F,ROW())</f>
        <v>US</v>
      </c>
      <c r="B317" t="str">
        <f>INDEX([1]Calculation!$D:$D,ROW())</f>
        <v>Suffolk University</v>
      </c>
      <c r="C317" t="str">
        <f>IF(INDEX([1]Calculation!$G:$G,ROW())=0,"-",INDEX([1]Calculation!$G:$G,ROW()))</f>
        <v>A-</v>
      </c>
      <c r="D317" t="str">
        <f>INDEX([1]Calculation!$J:$J,ROW())&amp;"  "&amp;INDEX([1]Calculation!$K:$K,ROW())</f>
        <v>384  lv</v>
      </c>
      <c r="E317" s="20">
        <f>INDEX([1]Calculation!$I:$I,ROW())</f>
        <v>43813</v>
      </c>
      <c r="F317" s="12">
        <f>ROUND(INDEX([1]Calculation!AL:AL,ROW()),1)</f>
        <v>8.3000000000000007</v>
      </c>
      <c r="G317" s="8">
        <f>ROUND(INDEX([1]Calculation!L:L,ROW()),0)</f>
        <v>23</v>
      </c>
      <c r="H317" s="8">
        <f>ROUND(INDEX([1]Calculation!M:M,ROW()),0)</f>
        <v>6</v>
      </c>
      <c r="I317" s="8">
        <f>ROUND(INDEX([1]Calculation!N:N,ROW()),0)</f>
        <v>3</v>
      </c>
      <c r="J317" s="8">
        <f>ROUND(INDEX([1]Calculation!O:O,ROW()),0)</f>
        <v>8</v>
      </c>
      <c r="K317" s="8">
        <f>ROUND(INDEX([1]Calculation!P:P,ROW()),0)</f>
        <v>3</v>
      </c>
      <c r="L317" s="8">
        <f>ROUND(INDEX([1]Calculation!Q:Q,ROW()),0)</f>
        <v>14</v>
      </c>
      <c r="M317" s="8">
        <f>ROUND(INDEX([1]Calculation!R:R,ROW()),0)</f>
        <v>1</v>
      </c>
      <c r="N317" s="8">
        <f>ROUND(INDEX([1]Calculation!S:S,ROW()),0)</f>
        <v>13</v>
      </c>
      <c r="O317" s="8">
        <f>ROUND(INDEX([1]Calculation!T:T,ROW()),0)</f>
        <v>2</v>
      </c>
      <c r="P317" s="8" t="str">
        <f>INDEX([1]Calculation!CB:CB,ROW())</f>
        <v>https://www.suffolk.edu/-/media/suffolk/documents/academics/research-at-suffolk/suprc/polls/national/2019/1_1_2020_marginals_pdftxt.pdf</v>
      </c>
    </row>
    <row r="318" spans="1:16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312  rv</v>
      </c>
      <c r="E318" s="20">
        <f>INDEX([1]Calculation!$I:$I,ROW())</f>
        <v>43813</v>
      </c>
      <c r="F318" s="12">
        <f>ROUND(INDEX([1]Calculation!AL:AL,ROW()),1)</f>
        <v>0.2</v>
      </c>
      <c r="G318" s="8">
        <f>ROUND(INDEX([1]Calculation!L:L,ROW()),0)</f>
        <v>26</v>
      </c>
      <c r="H318" s="8">
        <f>ROUND(INDEX([1]Calculation!M:M,ROW()),0)</f>
        <v>5</v>
      </c>
      <c r="I318" s="8">
        <f>ROUND(INDEX([1]Calculation!N:N,ROW()),0)</f>
        <v>3</v>
      </c>
      <c r="J318" s="8">
        <f>ROUND(INDEX([1]Calculation!O:O,ROW()),0)</f>
        <v>9</v>
      </c>
      <c r="K318" s="8">
        <f>ROUND(INDEX([1]Calculation!P:P,ROW()),0)</f>
        <v>2</v>
      </c>
      <c r="L318" s="8">
        <f>ROUND(INDEX([1]Calculation!Q:Q,ROW()),0)</f>
        <v>18</v>
      </c>
      <c r="M318" s="8">
        <f>ROUND(INDEX([1]Calculation!R:R,ROW()),0)</f>
        <v>2</v>
      </c>
      <c r="N318" s="8">
        <f>ROUND(INDEX([1]Calculation!S:S,ROW()),0)</f>
        <v>14</v>
      </c>
      <c r="O318" s="8">
        <f>ROUND(INDEX([1]Calculation!T:T,ROW()),0)</f>
        <v>2</v>
      </c>
      <c r="P318" s="8" t="str">
        <f>INDEX([1]Calculation!CB:CB,ROW())</f>
        <v>https://projects.fivethirtyeight.com/polls/20191216_National.xlsx</v>
      </c>
    </row>
    <row r="319" spans="1:16">
      <c r="A319" t="str">
        <f>INDEX([1]Calculation!$F:$F,ROW())</f>
        <v>US</v>
      </c>
      <c r="B319" t="str">
        <f>INDEX([1]Calculation!$D:$D,ROW())</f>
        <v>Ipsos</v>
      </c>
      <c r="C319" t="str">
        <f>IF(INDEX([1]Calculation!$G:$G,ROW())=0,"-",INDEX([1]Calculation!$G:$G,ROW()))</f>
        <v>B+</v>
      </c>
      <c r="D319" t="str">
        <f>INDEX([1]Calculation!$J:$J,ROW())&amp;"  "&amp;INDEX([1]Calculation!$K:$K,ROW())</f>
        <v>593  rv</v>
      </c>
      <c r="E319" s="20">
        <f>INDEX([1]Calculation!$I:$I,ROW())</f>
        <v>43811</v>
      </c>
      <c r="F319" s="12">
        <f>ROUND(INDEX([1]Calculation!AL:AL,ROW()),1)</f>
        <v>0</v>
      </c>
      <c r="G319" s="8">
        <f>ROUND(INDEX([1]Calculation!L:L,ROW()),0)</f>
        <v>21</v>
      </c>
      <c r="H319" s="8">
        <f>ROUND(INDEX([1]Calculation!M:M,ROW()),0)</f>
        <v>7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3</v>
      </c>
      <c r="N319" s="8">
        <f>ROUND(INDEX([1]Calculation!S:S,ROW()),0)</f>
        <v>11</v>
      </c>
      <c r="O319" s="8">
        <f>ROUND(INDEX([1]Calculation!T:T,ROW()),0)</f>
        <v>3</v>
      </c>
      <c r="P319" s="8" t="str">
        <f>INDEX([1]Calculation!CB:CB,ROW())</f>
        <v>https://twitter.com/Cmkahn/status/1220734596490452993</v>
      </c>
    </row>
    <row r="320" spans="1:16">
      <c r="A320" t="str">
        <f>INDEX([1]Calculation!$F:$F,ROW())</f>
        <v>US</v>
      </c>
      <c r="B320" t="str">
        <f>INDEX([1]Calculation!$D:$D,ROW())</f>
        <v>Marist College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704  rv</v>
      </c>
      <c r="E320" s="20">
        <f>INDEX([1]Calculation!$I:$I,ROW())</f>
        <v>43810</v>
      </c>
      <c r="F320" s="12">
        <f>ROUND(INDEX([1]Calculation!AL:AL,ROW()),1)</f>
        <v>2</v>
      </c>
      <c r="G320" s="8">
        <f>ROUND(INDEX([1]Calculation!L:L,ROW()),0)</f>
        <v>24</v>
      </c>
      <c r="H320" s="8">
        <f>ROUND(INDEX([1]Calculation!M:M,ROW()),0)</f>
        <v>4</v>
      </c>
      <c r="I320" s="8">
        <f>ROUND(INDEX([1]Calculation!N:N,ROW()),0)</f>
        <v>4</v>
      </c>
      <c r="J320" s="8">
        <f>ROUND(INDEX([1]Calculation!O:O,ROW()),0)</f>
        <v>13</v>
      </c>
      <c r="K320" s="8">
        <f>ROUND(INDEX([1]Calculation!P:P,ROW()),0)</f>
        <v>4</v>
      </c>
      <c r="L320" s="8">
        <f>ROUND(INDEX([1]Calculation!Q:Q,ROW()),0)</f>
        <v>22</v>
      </c>
      <c r="M320" s="8">
        <f>ROUND(INDEX([1]Calculation!R:R,ROW()),0)</f>
        <v>0</v>
      </c>
      <c r="N320" s="8">
        <f>ROUND(INDEX([1]Calculation!S:S,ROW()),0)</f>
        <v>17</v>
      </c>
      <c r="O320" s="8">
        <f>ROUND(INDEX([1]Calculation!T:T,ROW()),0)</f>
        <v>5</v>
      </c>
      <c r="P320" s="8" t="str">
        <f>INDEX([1]Calculation!CB:CB,ROW())</f>
        <v>http://maristpoll.marist.edu/wp-content/uploads/2019/12/UPDATED_NPR_PBS-NewsHour_Marist-Poll_USA-NOS-and-Tables_1912131159.pdf</v>
      </c>
    </row>
    <row r="321" spans="1:16">
      <c r="A321" t="str">
        <f>INDEX([1]Calculation!$F:$F,ROW())</f>
        <v>US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453  lv</v>
      </c>
      <c r="E321" s="20">
        <f>INDEX([1]Calculation!$I:$I,ROW())</f>
        <v>43810</v>
      </c>
      <c r="F321" s="12">
        <f>ROUND(INDEX([1]Calculation!AL:AL,ROW()),1)</f>
        <v>0.3</v>
      </c>
      <c r="G321" s="8">
        <f>ROUND(INDEX([1]Calculation!L:L,ROW()),0)</f>
        <v>30</v>
      </c>
      <c r="H321" s="8">
        <f>ROUND(INDEX([1]Calculation!M:M,ROW()),0)</f>
        <v>5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5</v>
      </c>
      <c r="L321" s="8">
        <f>ROUND(INDEX([1]Calculation!Q:Q,ROW()),0)</f>
        <v>20</v>
      </c>
      <c r="M321" s="8">
        <f>ROUND(INDEX([1]Calculation!R:R,ROW()),0)</f>
        <v>1</v>
      </c>
      <c r="N321" s="8">
        <f>ROUND(INDEX([1]Calculation!S:S,ROW()),0)</f>
        <v>13</v>
      </c>
      <c r="O321" s="8">
        <f>ROUND(INDEX([1]Calculation!T:T,ROW()),0)</f>
        <v>3</v>
      </c>
      <c r="P321" s="8" t="str">
        <f>INDEX([1]Calculation!CB:CB,ROW())</f>
        <v>https://www.scribd.com/document/439839999/Fox-December-8-11-2019-National-Topline-December-15-Release</v>
      </c>
    </row>
    <row r="322" spans="1:16">
      <c r="A322" t="str">
        <f>INDEX([1]Calculation!$F:$F,ROW())</f>
        <v>South Carolina</v>
      </c>
      <c r="B322" t="str">
        <f>INDEX([1]Calculation!$D:$D,ROW())</f>
        <v>Change Research</v>
      </c>
      <c r="C322" t="str">
        <f>IF(INDEX([1]Calculation!$G:$G,ROW())=0,"-",INDEX([1]Calculation!$G:$G,ROW()))</f>
        <v>C</v>
      </c>
      <c r="D322" t="str">
        <f>INDEX([1]Calculation!$J:$J,ROW())&amp;"  "&amp;INDEX([1]Calculation!$K:$K,ROW())</f>
        <v>392  lv</v>
      </c>
      <c r="E322" s="20">
        <f>INDEX([1]Calculation!$I:$I,ROW())</f>
        <v>43810</v>
      </c>
      <c r="F322" s="12">
        <f>ROUND(INDEX([1]Calculation!AL:AL,ROW()),1)</f>
        <v>0</v>
      </c>
      <c r="G322" s="8">
        <f>ROUND(INDEX([1]Calculation!L:L,ROW()),0)</f>
        <v>27</v>
      </c>
      <c r="H322" s="8">
        <f>ROUND(INDEX([1]Calculation!M:M,ROW()),0)</f>
        <v>3</v>
      </c>
      <c r="I322" s="8">
        <f>ROUND(INDEX([1]Calculation!N:N,ROW()),0)</f>
        <v>5</v>
      </c>
      <c r="J322" s="8">
        <f>ROUND(INDEX([1]Calculation!O:O,ROW()),0)</f>
        <v>9</v>
      </c>
      <c r="K322" s="8">
        <f>ROUND(INDEX([1]Calculation!P:P,ROW()),0)</f>
        <v>2</v>
      </c>
      <c r="L322" s="8">
        <f>ROUND(INDEX([1]Calculation!Q:Q,ROW()),0)</f>
        <v>20</v>
      </c>
      <c r="M322" s="8">
        <f>ROUND(INDEX([1]Calculation!R:R,ROW()),0)</f>
        <v>5</v>
      </c>
      <c r="N322" s="8">
        <f>ROUND(INDEX([1]Calculation!S:S,ROW()),0)</f>
        <v>19</v>
      </c>
      <c r="O322" s="8">
        <f>ROUND(INDEX([1]Calculation!T:T,ROW()),0)</f>
        <v>2</v>
      </c>
      <c r="P322" s="8" t="str">
        <f>INDEX([1]Calculation!CB:CB,ROW())</f>
        <v>https://www.changeresearch.com/post/south-carolina-post-and-courier-poll-december</v>
      </c>
    </row>
    <row r="323" spans="1:16">
      <c r="A323" t="str">
        <f>INDEX([1]Calculation!$F:$F,ROW())</f>
        <v>California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862  lv</v>
      </c>
      <c r="E323" s="20">
        <f>INDEX([1]Calculation!$I:$I,ROW())</f>
        <v>43809</v>
      </c>
      <c r="F323" s="12">
        <f>ROUND(INDEX([1]Calculation!AL:AL,ROW()),1)</f>
        <v>0.1</v>
      </c>
      <c r="G323" s="8">
        <f>ROUND(INDEX([1]Calculation!L:L,ROW()),0)</f>
        <v>19</v>
      </c>
      <c r="H323" s="8">
        <f>ROUND(INDEX([1]Calculation!M:M,ROW()),0)</f>
        <v>3</v>
      </c>
      <c r="I323" s="8">
        <f>ROUND(INDEX([1]Calculation!N:N,ROW()),0)</f>
        <v>3</v>
      </c>
      <c r="J323" s="8">
        <f>ROUND(INDEX([1]Calculation!O:O,ROW()),0)</f>
        <v>12</v>
      </c>
      <c r="K323" s="8">
        <f>ROUND(INDEX([1]Calculation!P:P,ROW()),0)</f>
        <v>1</v>
      </c>
      <c r="L323" s="8">
        <f>ROUND(INDEX([1]Calculation!Q:Q,ROW()),0)</f>
        <v>26</v>
      </c>
      <c r="M323" s="8">
        <f>ROUND(INDEX([1]Calculation!R:R,ROW()),0)</f>
        <v>2</v>
      </c>
      <c r="N323" s="8">
        <f>ROUND(INDEX([1]Calculation!S:S,ROW()),0)</f>
        <v>23</v>
      </c>
      <c r="O323" s="8">
        <f>ROUND(INDEX([1]Calculation!T:T,ROW()),0)</f>
        <v>4</v>
      </c>
      <c r="P323" s="8" t="str">
        <f>INDEX([1]Calculation!CB:CB,ROW())</f>
        <v>https://www.changeresearch.com/post/change-research-kqed-california-poll-december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497  lv</v>
      </c>
      <c r="E324" s="20">
        <f>INDEX([1]Calculation!$I:$I,ROW())</f>
        <v>43809</v>
      </c>
      <c r="F324" s="12">
        <f>ROUND(INDEX([1]Calculation!AL:AL,ROW()),1)</f>
        <v>0</v>
      </c>
      <c r="G324" s="8">
        <f>ROUND(INDEX([1]Calculation!L:L,ROW()),0)</f>
        <v>26</v>
      </c>
      <c r="H324" s="8">
        <f>ROUND(INDEX([1]Calculation!M:M,ROW()),0)</f>
        <v>4</v>
      </c>
      <c r="I324" s="8">
        <f>ROUND(INDEX([1]Calculation!N:N,ROW()),0)</f>
        <v>3</v>
      </c>
      <c r="J324" s="8">
        <f>ROUND(INDEX([1]Calculation!O:O,ROW()),0)</f>
        <v>11</v>
      </c>
      <c r="K324" s="8">
        <f>ROUND(INDEX([1]Calculation!P:P,ROW()),0)</f>
        <v>2</v>
      </c>
      <c r="L324" s="8">
        <f>ROUND(INDEX([1]Calculation!Q:Q,ROW()),0)</f>
        <v>16</v>
      </c>
      <c r="M324" s="8">
        <f>ROUND(INDEX([1]Calculation!R:R,ROW()),0)</f>
        <v>1</v>
      </c>
      <c r="N324" s="8">
        <f>ROUND(INDEX([1]Calculation!S:S,ROW()),0)</f>
        <v>21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https://d25d2506sfb94s.cloudfront.net/cumulus_uploads/document/4yqcix83qw/econTabReport.pdf</v>
      </c>
    </row>
    <row r="325" spans="1:16">
      <c r="A325" t="str">
        <f>INDEX([1]Calculation!$F:$F,ROW())</f>
        <v>Iowa</v>
      </c>
      <c r="B325" t="str">
        <f>INDEX([1]Calculation!$D:$D,ROW())</f>
        <v>Emerson College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325  lv</v>
      </c>
      <c r="E325" s="20">
        <f>INDEX([1]Calculation!$I:$I,ROW())</f>
        <v>43809</v>
      </c>
      <c r="F325" s="12">
        <f>ROUND(INDEX([1]Calculation!AL:AL,ROW()),1)</f>
        <v>0.2</v>
      </c>
      <c r="G325" s="8">
        <f>ROUND(INDEX([1]Calculation!L:L,ROW()),0)</f>
        <v>23</v>
      </c>
      <c r="H325" s="8">
        <f>ROUND(INDEX([1]Calculation!M:M,ROW()),0)</f>
        <v>2</v>
      </c>
      <c r="I325" s="8">
        <f>ROUND(INDEX([1]Calculation!N:N,ROW()),0)</f>
        <v>4</v>
      </c>
      <c r="J325" s="8">
        <f>ROUND(INDEX([1]Calculation!O:O,ROW()),0)</f>
        <v>18</v>
      </c>
      <c r="K325" s="8">
        <f>ROUND(INDEX([1]Calculation!P:P,ROW()),0)</f>
        <v>10</v>
      </c>
      <c r="L325" s="8">
        <f>ROUND(INDEX([1]Calculation!Q:Q,ROW()),0)</f>
        <v>22</v>
      </c>
      <c r="M325" s="8">
        <f>ROUND(INDEX([1]Calculation!R:R,ROW()),0)</f>
        <v>3</v>
      </c>
      <c r="N325" s="8">
        <f>ROUND(INDEX([1]Calculation!S:S,ROW()),0)</f>
        <v>12</v>
      </c>
      <c r="O325" s="8">
        <f>ROUND(INDEX([1]Calculation!T:T,ROW()),0)</f>
        <v>2</v>
      </c>
      <c r="P325" s="8" t="str">
        <f>INDEX([1]Calculation!CB:CB,ROW())</f>
        <v>http://emersonpolling.com/2019/12/11/iowa-2020-warrens-support-drops-while-sanders-rises/</v>
      </c>
    </row>
    <row r="326" spans="1:16">
      <c r="A326" t="str">
        <f>INDEX([1]Calculation!$F:$F,ROW())</f>
        <v>Texas</v>
      </c>
      <c r="B326" t="str">
        <f>INDEX([1]Calculation!$D:$D,ROW())</f>
        <v>SSRS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327  lv</v>
      </c>
      <c r="E326" s="20">
        <f>INDEX([1]Calculation!$I:$I,ROW())</f>
        <v>43808</v>
      </c>
      <c r="F326" s="12">
        <f>ROUND(INDEX([1]Calculation!AL:AL,ROW()),1)</f>
        <v>6.5</v>
      </c>
      <c r="G326" s="8">
        <f>ROUND(INDEX([1]Calculation!L:L,ROW()),0)</f>
        <v>35</v>
      </c>
      <c r="H326" s="8">
        <f>ROUND(INDEX([1]Calculation!M:M,ROW()),0)</f>
        <v>5</v>
      </c>
      <c r="I326" s="8">
        <f>ROUND(INDEX([1]Calculation!N:N,ROW()),0)</f>
        <v>2</v>
      </c>
      <c r="J326" s="8">
        <f>ROUND(INDEX([1]Calculation!O:O,ROW()),0)</f>
        <v>9</v>
      </c>
      <c r="K326" s="8">
        <f>ROUND(INDEX([1]Calculation!P:P,ROW()),0)</f>
        <v>1</v>
      </c>
      <c r="L326" s="8">
        <f>ROUND(INDEX([1]Calculation!Q:Q,ROW()),0)</f>
        <v>15</v>
      </c>
      <c r="M326" s="8">
        <f>ROUND(INDEX([1]Calculation!R:R,ROW()),0)</f>
        <v>2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https://cdn.cnn.com/cnn/2019/images/12/11/rel1_tx.pdf</v>
      </c>
    </row>
    <row r="327" spans="1:16">
      <c r="A327" t="str">
        <f>INDEX([1]Calculation!$F:$F,ROW())</f>
        <v>US</v>
      </c>
      <c r="B327" t="str">
        <f>INDEX([1]Calculation!$D:$D,ROW())</f>
        <v>Quinnipiac University</v>
      </c>
      <c r="C327" t="str">
        <f>IF(INDEX([1]Calculation!$G:$G,ROW())=0,"-",INDEX([1]Calculation!$G:$G,ROW()))</f>
        <v>A</v>
      </c>
      <c r="D327" t="str">
        <f>INDEX([1]Calculation!$J:$J,ROW())&amp;"  "&amp;INDEX([1]Calculation!$K:$K,ROW())</f>
        <v>665  rv</v>
      </c>
      <c r="E327" s="20">
        <f>INDEX([1]Calculation!$I:$I,ROW())</f>
        <v>43808</v>
      </c>
      <c r="F327" s="12">
        <f>ROUND(INDEX([1]Calculation!AL:AL,ROW()),1)</f>
        <v>0.1</v>
      </c>
      <c r="G327" s="8">
        <f>ROUND(INDEX([1]Calculation!L:L,ROW()),0)</f>
        <v>29</v>
      </c>
      <c r="H327" s="8">
        <f>ROUND(INDEX([1]Calculation!M:M,ROW()),0)</f>
        <v>5</v>
      </c>
      <c r="I327" s="8">
        <f>ROUND(INDEX([1]Calculation!N:N,ROW()),0)</f>
        <v>1</v>
      </c>
      <c r="J327" s="8">
        <f>ROUND(INDEX([1]Calculation!O:O,ROW()),0)</f>
        <v>9</v>
      </c>
      <c r="K327" s="8">
        <f>ROUND(INDEX([1]Calculation!P:P,ROW()),0)</f>
        <v>3</v>
      </c>
      <c r="L327" s="8">
        <f>ROUND(INDEX([1]Calculation!Q:Q,ROW()),0)</f>
        <v>17</v>
      </c>
      <c r="M327" s="8">
        <f>ROUND(INDEX([1]Calculation!R:R,ROW()),0)</f>
        <v>1</v>
      </c>
      <c r="N327" s="8">
        <f>ROUND(INDEX([1]Calculation!S:S,ROW()),0)</f>
        <v>15</v>
      </c>
      <c r="O327" s="8">
        <f>ROUND(INDEX([1]Calculation!T:T,ROW()),0)</f>
        <v>4</v>
      </c>
      <c r="P327" s="8" t="str">
        <f>INDEX([1]Calculation!CB:CB,ROW())</f>
        <v>https://poll.qu.edu/national/release-detail?ReleaseID=3651</v>
      </c>
    </row>
    <row r="328" spans="1:16">
      <c r="A328" t="str">
        <f>INDEX([1]Calculation!$F:$F,ROW())</f>
        <v>US</v>
      </c>
      <c r="B328" t="str">
        <f>INDEX([1]Calculation!$D:$D,ROW())</f>
        <v>Zogby Interactive/JZ Analytics</v>
      </c>
      <c r="C328" t="str">
        <f>IF(INDEX([1]Calculation!$G:$G,ROW())=0,"-",INDEX([1]Calculation!$G:$G,ROW()))</f>
        <v>C</v>
      </c>
      <c r="D328" t="str">
        <f>INDEX([1]Calculation!$J:$J,ROW())&amp;"  "&amp;INDEX([1]Calculation!$K:$K,ROW())</f>
        <v>443  lv</v>
      </c>
      <c r="E328" s="20">
        <f>INDEX([1]Calculation!$I:$I,ROW())</f>
        <v>43807</v>
      </c>
      <c r="F328" s="12">
        <f>ROUND(INDEX([1]Calculation!AL:AL,ROW()),1)</f>
        <v>0</v>
      </c>
      <c r="G328" s="8">
        <f>ROUND(INDEX([1]Calculation!L:L,ROW()),0)</f>
        <v>28</v>
      </c>
      <c r="H328" s="8">
        <f>ROUND(INDEX([1]Calculation!M:M,ROW()),0)</f>
        <v>9</v>
      </c>
      <c r="I328" s="8">
        <f>ROUND(INDEX([1]Calculation!N:N,ROW()),0)</f>
        <v>0</v>
      </c>
      <c r="J328" s="8">
        <f>ROUND(INDEX([1]Calculation!O:O,ROW()),0)</f>
        <v>8</v>
      </c>
      <c r="K328" s="8">
        <f>ROUND(INDEX([1]Calculation!P:P,ROW()),0)</f>
        <v>2</v>
      </c>
      <c r="L328" s="8">
        <f>ROUND(INDEX([1]Calculation!Q:Q,ROW()),0)</f>
        <v>20</v>
      </c>
      <c r="M328" s="8">
        <f>ROUND(INDEX([1]Calculation!R:R,ROW()),0)</f>
        <v>3</v>
      </c>
      <c r="N328" s="8">
        <f>ROUND(INDEX([1]Calculation!S:S,ROW()),0)</f>
        <v>12</v>
      </c>
      <c r="O328" s="8">
        <f>ROUND(INDEX([1]Calculation!T:T,ROW()),0)</f>
        <v>3</v>
      </c>
      <c r="P328" s="8" t="str">
        <f>INDEX([1]Calculation!CB:CB,ROW())</f>
        <v>https://zogbyanalytics.com/news/909-the-zogby-poll-2020-democratic-primary-report-nationwide-likely-voters-poll</v>
      </c>
    </row>
    <row r="329" spans="1:16">
      <c r="A329" t="str">
        <f>INDEX([1]Calculation!$F:$F,ROW())</f>
        <v>US</v>
      </c>
      <c r="B329" t="str">
        <f>INDEX([1]Calculation!$D:$D,ROW())</f>
        <v>Zogby Interactive/JZ Analytics</v>
      </c>
      <c r="C329" t="str">
        <f>IF(INDEX([1]Calculation!$G:$G,ROW())=0,"-",INDEX([1]Calculation!$G:$G,ROW()))</f>
        <v>C</v>
      </c>
      <c r="D329" t="str">
        <f>INDEX([1]Calculation!$J:$J,ROW())&amp;"  "&amp;INDEX([1]Calculation!$K:$K,ROW())</f>
        <v>443  lv</v>
      </c>
      <c r="E329" s="20">
        <f>INDEX([1]Calculation!$I:$I,ROW())</f>
        <v>43807</v>
      </c>
      <c r="F329" s="12">
        <f>ROUND(INDEX([1]Calculation!AL:AL,ROW()),1)</f>
        <v>0.1</v>
      </c>
      <c r="G329" s="8">
        <f>ROUND(INDEX([1]Calculation!L:L,ROW()),0)</f>
        <v>30</v>
      </c>
      <c r="H329" s="8">
        <f>ROUND(INDEX([1]Calculation!M:M,ROW()),0)</f>
        <v>8</v>
      </c>
      <c r="I329" s="8">
        <f>ROUND(INDEX([1]Calculation!N:N,ROW()),0)</f>
        <v>0</v>
      </c>
      <c r="J329" s="8">
        <f>ROUND(INDEX([1]Calculation!O:O,ROW()),0)</f>
        <v>7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3</v>
      </c>
      <c r="N329" s="8">
        <f>ROUND(INDEX([1]Calculation!S:S,ROW()),0)</f>
        <v>16</v>
      </c>
      <c r="O329" s="8">
        <f>ROUND(INDEX([1]Calculation!T:T,ROW()),0)</f>
        <v>4</v>
      </c>
      <c r="P329" s="8" t="str">
        <f>INDEX([1]Calculation!CB:CB,ROW())</f>
        <v>https://zogbyanalytics.com/news/909-the-zogby-poll-2020-democratic-primary-report-nationwide-likely-voters-poll</v>
      </c>
    </row>
    <row r="330" spans="1:16">
      <c r="A330" t="str">
        <f>INDEX([1]Calculation!$F:$F,ROW())</f>
        <v>Wisconsin</v>
      </c>
      <c r="B330" t="str">
        <f>INDEX([1]Calculation!$D:$D,ROW())</f>
        <v>Marquette University Law School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358  lv</v>
      </c>
      <c r="E330" s="20">
        <f>INDEX([1]Calculation!$I:$I,ROW())</f>
        <v>43807</v>
      </c>
      <c r="F330" s="12">
        <f>ROUND(INDEX([1]Calculation!AL:AL,ROW()),1)</f>
        <v>0.2</v>
      </c>
      <c r="G330" s="8">
        <f>ROUND(INDEX([1]Calculation!L:L,ROW()),0)</f>
        <v>23</v>
      </c>
      <c r="H330" s="8">
        <f>ROUND(INDEX([1]Calculation!M:M,ROW()),0)</f>
        <v>3</v>
      </c>
      <c r="I330" s="8">
        <f>ROUND(INDEX([1]Calculation!N:N,ROW()),0)</f>
        <v>4</v>
      </c>
      <c r="J330" s="8">
        <f>ROUND(INDEX([1]Calculation!O:O,ROW()),0)</f>
        <v>15</v>
      </c>
      <c r="K330" s="8">
        <f>ROUND(INDEX([1]Calculation!P:P,ROW()),0)</f>
        <v>3</v>
      </c>
      <c r="L330" s="8">
        <f>ROUND(INDEX([1]Calculation!Q:Q,ROW()),0)</f>
        <v>19</v>
      </c>
      <c r="M330" s="8">
        <f>ROUND(INDEX([1]Calculation!R:R,ROW()),0)</f>
        <v>0</v>
      </c>
      <c r="N330" s="8">
        <f>ROUND(INDEX([1]Calculation!S:S,ROW()),0)</f>
        <v>16</v>
      </c>
      <c r="O330" s="8">
        <f>ROUND(INDEX([1]Calculation!T:T,ROW()),0)</f>
        <v>3</v>
      </c>
      <c r="P330" s="8" t="str">
        <f>INDEX([1]Calculation!CB:CB,ROW())</f>
        <v>https://law.marquette.edu/poll/wp-content/uploads/2019/12/MLSP56Toplines.pdf</v>
      </c>
    </row>
    <row r="331" spans="1:16">
      <c r="A331" t="str">
        <f>INDEX([1]Calculation!$F:$F,ROW())</f>
        <v>California</v>
      </c>
      <c r="B331" t="str">
        <f>INDEX([1]Calculation!$D:$D,ROW())</f>
        <v>SSRS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508  lv</v>
      </c>
      <c r="E331" s="20">
        <f>INDEX([1]Calculation!$I:$I,ROW())</f>
        <v>43807</v>
      </c>
      <c r="F331" s="12">
        <f>ROUND(INDEX([1]Calculation!AL:AL,ROW()),1)</f>
        <v>8.1</v>
      </c>
      <c r="G331" s="8">
        <f>ROUND(INDEX([1]Calculation!L:L,ROW()),0)</f>
        <v>21</v>
      </c>
      <c r="H331" s="8">
        <f>ROUND(INDEX([1]Calculation!M:M,ROW()),0)</f>
        <v>5</v>
      </c>
      <c r="I331" s="8">
        <f>ROUND(INDEX([1]Calculation!N:N,ROW()),0)</f>
        <v>3</v>
      </c>
      <c r="J331" s="8">
        <f>ROUND(INDEX([1]Calculation!O:O,ROW()),0)</f>
        <v>9</v>
      </c>
      <c r="K331" s="8">
        <f>ROUND(INDEX([1]Calculation!P:P,ROW()),0)</f>
        <v>2</v>
      </c>
      <c r="L331" s="8">
        <f>ROUND(INDEX([1]Calculation!Q:Q,ROW()),0)</f>
        <v>20</v>
      </c>
      <c r="M331" s="8">
        <f>ROUND(INDEX([1]Calculation!R:R,ROW()),0)</f>
        <v>1</v>
      </c>
      <c r="N331" s="8">
        <f>ROUND(INDEX([1]Calculation!S:S,ROW()),0)</f>
        <v>17</v>
      </c>
      <c r="O331" s="8">
        <f>ROUND(INDEX([1]Calculation!T:T,ROW()),0)</f>
        <v>6</v>
      </c>
      <c r="P331" s="8" t="str">
        <f>INDEX([1]Calculation!CB:CB,ROW())</f>
        <v>https://cdn.cnn.com/cnn/2019/images/12/11/rel1_ca.pdf</v>
      </c>
    </row>
    <row r="332" spans="1:16">
      <c r="A332" t="str">
        <f>INDEX([1]Calculation!$F:$F,ROW())</f>
        <v>New Hampshire</v>
      </c>
      <c r="B332" t="str">
        <f>INDEX([1]Calculation!$D:$D,ROW())</f>
        <v>MassINC Polling Group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442  lv</v>
      </c>
      <c r="E332" s="20">
        <f>INDEX([1]Calculation!$I:$I,ROW())</f>
        <v>43807</v>
      </c>
      <c r="F332" s="12">
        <f>ROUND(INDEX([1]Calculation!AL:AL,ROW()),1)</f>
        <v>0.9</v>
      </c>
      <c r="G332" s="8">
        <f>ROUND(INDEX([1]Calculation!L:L,ROW()),0)</f>
        <v>17</v>
      </c>
      <c r="H332" s="8">
        <f>ROUND(INDEX([1]Calculation!M:M,ROW()),0)</f>
        <v>2</v>
      </c>
      <c r="I332" s="8">
        <f>ROUND(INDEX([1]Calculation!N:N,ROW()),0)</f>
        <v>1</v>
      </c>
      <c r="J332" s="8">
        <f>ROUND(INDEX([1]Calculation!O:O,ROW()),0)</f>
        <v>18</v>
      </c>
      <c r="K332" s="8">
        <f>ROUND(INDEX([1]Calculation!P:P,ROW()),0)</f>
        <v>3</v>
      </c>
      <c r="L332" s="8">
        <f>ROUND(INDEX([1]Calculation!Q:Q,ROW()),0)</f>
        <v>15</v>
      </c>
      <c r="M332" s="8">
        <f>ROUND(INDEX([1]Calculation!R:R,ROW()),0)</f>
        <v>3</v>
      </c>
      <c r="N332" s="8">
        <f>ROUND(INDEX([1]Calculation!S:S,ROW()),0)</f>
        <v>12</v>
      </c>
      <c r="O332" s="8">
        <f>ROUND(INDEX([1]Calculation!T:T,ROW()),0)</f>
        <v>5</v>
      </c>
      <c r="P332" s="8" t="str">
        <f>INDEX([1]Calculation!CB:CB,ROW())</f>
        <v>https://www.wbur.org/news/2019/12/11/democrats-mayor-pete-biden-sanders-elizabeth-warren-tight-contest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384  rv</v>
      </c>
      <c r="E333" s="20">
        <f>INDEX([1]Calculation!$I:$I,ROW())</f>
        <v>43807</v>
      </c>
      <c r="F333" s="12">
        <f>ROUND(INDEX([1]Calculation!AL:AL,ROW()),1)</f>
        <v>0.4</v>
      </c>
      <c r="G333" s="8">
        <f>ROUND(INDEX([1]Calculation!L:L,ROW()),0)</f>
        <v>26</v>
      </c>
      <c r="H333" s="8">
        <f>ROUND(INDEX([1]Calculation!M:M,ROW()),0)</f>
        <v>5</v>
      </c>
      <c r="I333" s="8">
        <f>ROUND(INDEX([1]Calculation!N:N,ROW()),0)</f>
        <v>2</v>
      </c>
      <c r="J333" s="8">
        <f>ROUND(INDEX([1]Calculation!O:O,ROW()),0)</f>
        <v>8</v>
      </c>
      <c r="K333" s="8">
        <f>ROUND(INDEX([1]Calculation!P:P,ROW()),0)</f>
        <v>4</v>
      </c>
      <c r="L333" s="8">
        <f>ROUND(INDEX([1]Calculation!Q:Q,ROW()),0)</f>
        <v>21</v>
      </c>
      <c r="M333" s="8">
        <f>ROUND(INDEX([1]Calculation!R:R,ROW()),0)</f>
        <v>1</v>
      </c>
      <c r="N333" s="8">
        <f>ROUND(INDEX([1]Calculation!S:S,ROW()),0)</f>
        <v>17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https://www.monmouth.edu/polling-institute/documents/monmouthpoll_us_121019.pdf/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15442  lv</v>
      </c>
      <c r="E334" s="20">
        <f>INDEX([1]Calculation!$I:$I,ROW())</f>
        <v>43807</v>
      </c>
      <c r="F334" s="12">
        <f>ROUND(INDEX([1]Calculation!AL:AL,ROW()),1)</f>
        <v>0</v>
      </c>
      <c r="G334" s="8">
        <f>ROUND(INDEX([1]Calculation!L:L,ROW()),0)</f>
        <v>30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22</v>
      </c>
      <c r="M334" s="8">
        <f>ROUND(INDEX([1]Calculation!R:R,ROW()),0)</f>
        <v>3</v>
      </c>
      <c r="N334" s="8">
        <f>ROUND(INDEX([1]Calculation!S:S,ROW()),0)</f>
        <v>16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California</v>
      </c>
      <c r="B335" t="str">
        <f>INDEX([1]Calculation!$D:$D,ROW())</f>
        <v>Capitol Weekly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581  lv</v>
      </c>
      <c r="E335" s="20">
        <f>INDEX([1]Calculation!$I:$I,ROW())</f>
        <v>43806</v>
      </c>
      <c r="F335" s="12">
        <f>ROUND(INDEX([1]Calculation!AL:AL,ROW()),1)</f>
        <v>0</v>
      </c>
      <c r="G335" s="8">
        <f>ROUND(INDEX([1]Calculation!L:L,ROW()),0)</f>
        <v>19</v>
      </c>
      <c r="H335" s="8">
        <f>ROUND(INDEX([1]Calculation!M:M,ROW()),0)</f>
        <v>5</v>
      </c>
      <c r="I335" s="8">
        <f>ROUND(INDEX([1]Calculation!N:N,ROW()),0)</f>
        <v>2</v>
      </c>
      <c r="J335" s="8">
        <f>ROUND(INDEX([1]Calculation!O:O,ROW()),0)</f>
        <v>13</v>
      </c>
      <c r="K335" s="8">
        <f>ROUND(INDEX([1]Calculation!P:P,ROW()),0)</f>
        <v>4</v>
      </c>
      <c r="L335" s="8">
        <f>ROUND(INDEX([1]Calculation!Q:Q,ROW()),0)</f>
        <v>19</v>
      </c>
      <c r="M335" s="8">
        <f>ROUND(INDEX([1]Calculation!R:R,ROW()),0)</f>
        <v>1</v>
      </c>
      <c r="N335" s="8">
        <f>ROUND(INDEX([1]Calculation!S:S,ROW()),0)</f>
        <v>21</v>
      </c>
      <c r="O335" s="8">
        <f>ROUND(INDEX([1]Calculation!T:T,ROW()),0)</f>
        <v>5</v>
      </c>
      <c r="P335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36" spans="1:16">
      <c r="A336" t="str">
        <f>INDEX([1]Calculation!$F:$F,ROW())</f>
        <v>California</v>
      </c>
      <c r="B336" t="str">
        <f>INDEX([1]Calculation!$D:$D,ROW())</f>
        <v>Capitol Weekly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581  lv</v>
      </c>
      <c r="E336" s="20">
        <f>INDEX([1]Calculation!$I:$I,ROW())</f>
        <v>43806</v>
      </c>
      <c r="F336" s="12">
        <f>ROUND(INDEX([1]Calculation!AL:AL,ROW()),1)</f>
        <v>0.1</v>
      </c>
      <c r="G336" s="8">
        <f>ROUND(INDEX([1]Calculation!L:L,ROW()),0)</f>
        <v>19</v>
      </c>
      <c r="H336" s="8">
        <f>ROUND(INDEX([1]Calculation!M:M,ROW()),0)</f>
        <v>5</v>
      </c>
      <c r="I336" s="8">
        <f>ROUND(INDEX([1]Calculation!N:N,ROW()),0)</f>
        <v>2</v>
      </c>
      <c r="J336" s="8">
        <f>ROUND(INDEX([1]Calculation!O:O,ROW()),0)</f>
        <v>14</v>
      </c>
      <c r="K336" s="8">
        <f>ROUND(INDEX([1]Calculation!P:P,ROW()),0)</f>
        <v>4</v>
      </c>
      <c r="L336" s="8">
        <f>ROUND(INDEX([1]Calculation!Q:Q,ROW()),0)</f>
        <v>19</v>
      </c>
      <c r="M336" s="8">
        <f>ROUND(INDEX([1]Calculation!R:R,ROW()),0)</f>
        <v>1</v>
      </c>
      <c r="N336" s="8">
        <f>ROUND(INDEX([1]Calculation!S:S,ROW()),0)</f>
        <v>23</v>
      </c>
      <c r="O336" s="8">
        <f>ROUND(INDEX([1]Calculation!T:T,ROW()),0)</f>
        <v>5</v>
      </c>
      <c r="P336" s="8" t="str">
        <f>INDEX([1]Calculation!CB:CB,ROW())</f>
        <v>https://www.dropbox.com/sh/lpg315ervjbhxkm/AAA_T1gWN9oYedzp5LpIr-sNa?dl=0&amp;preview=Dec+2019+Presidential+Primary+Tracking+Poll+Toplines+and+Crosstabs.xlsx</v>
      </c>
    </row>
    <row r="337" spans="1:16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574  rv</v>
      </c>
      <c r="E337" s="20">
        <f>INDEX([1]Calculation!$I:$I,ROW())</f>
        <v>43804</v>
      </c>
      <c r="F337" s="12">
        <f>ROUND(INDEX([1]Calculation!AL:AL,ROW()),1)</f>
        <v>0</v>
      </c>
      <c r="G337" s="8">
        <f>ROUND(INDEX([1]Calculation!L:L,ROW()),0)</f>
        <v>23</v>
      </c>
      <c r="H337" s="8">
        <f>ROUND(INDEX([1]Calculation!M:M,ROW()),0)</f>
        <v>5</v>
      </c>
      <c r="I337" s="8">
        <f>ROUND(INDEX([1]Calculation!N:N,ROW()),0)</f>
        <v>0</v>
      </c>
      <c r="J337" s="8">
        <f>ROUND(INDEX([1]Calculation!O:O,ROW()),0)</f>
        <v>8</v>
      </c>
      <c r="K337" s="8">
        <f>ROUND(INDEX([1]Calculation!P:P,ROW()),0)</f>
        <v>2</v>
      </c>
      <c r="L337" s="8">
        <f>ROUND(INDEX([1]Calculation!Q:Q,ROW()),0)</f>
        <v>15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4</v>
      </c>
      <c r="P337" s="8" t="str">
        <f>INDEX([1]Calculation!CB:CB,ROW())</f>
        <v>https://twitter.com/Cmkahn/status/1220734596490452993</v>
      </c>
    </row>
    <row r="338" spans="1:16">
      <c r="A338" t="str">
        <f>INDEX([1]Calculation!$F:$F,ROW())</f>
        <v>US</v>
      </c>
      <c r="B338" t="str">
        <f>INDEX([1]Calculation!$D:$D,ROW())</f>
        <v>Ipsos</v>
      </c>
      <c r="C338" t="str">
        <f>IF(INDEX([1]Calculation!$G:$G,ROW())=0,"-",INDEX([1]Calculation!$G:$G,ROW()))</f>
        <v>B+</v>
      </c>
      <c r="D338" t="str">
        <f>INDEX([1]Calculation!$J:$J,ROW())&amp;"  "&amp;INDEX([1]Calculation!$K:$K,ROW())</f>
        <v>719  a</v>
      </c>
      <c r="E338" s="20">
        <f>INDEX([1]Calculation!$I:$I,ROW())</f>
        <v>43804</v>
      </c>
      <c r="F338" s="12">
        <f>ROUND(INDEX([1]Calculation!AL:AL,ROW()),1)</f>
        <v>0</v>
      </c>
      <c r="G338" s="8">
        <f>ROUND(INDEX([1]Calculation!L:L,ROW()),0)</f>
        <v>19</v>
      </c>
      <c r="H338" s="8">
        <f>ROUND(INDEX([1]Calculation!M:M,ROW()),0)</f>
        <v>4</v>
      </c>
      <c r="I338" s="8">
        <f>ROUND(INDEX([1]Calculation!N:N,ROW()),0)</f>
        <v>1</v>
      </c>
      <c r="J338" s="8">
        <f>ROUND(INDEX([1]Calculation!O:O,ROW()),0)</f>
        <v>6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9</v>
      </c>
      <c r="O338" s="8">
        <f>ROUND(INDEX([1]Calculation!T:T,ROW()),0)</f>
        <v>3</v>
      </c>
      <c r="P338" s="8" t="str">
        <f>INDEX([1]Calculation!CB:CB,ROW())</f>
        <v>https://www.ipsos.com/sites/default/files/ct/news/documents/2019-12/topline_reuters_2020_election_tracker_12_05_2019.pdf</v>
      </c>
    </row>
    <row r="339" spans="1:16">
      <c r="A339" t="str">
        <f>INDEX([1]Calculation!$F:$F,ROW())</f>
        <v>US</v>
      </c>
      <c r="B339" t="str">
        <f>INDEX([1]Calculation!$D:$D,ROW())</f>
        <v>YouGov</v>
      </c>
      <c r="C339" t="str">
        <f>IF(INDEX([1]Calculation!$G:$G,ROW())=0,"-",INDEX([1]Calculation!$G:$G,ROW()))</f>
        <v>B-</v>
      </c>
      <c r="D339" t="str">
        <f>INDEX([1]Calculation!$J:$J,ROW())&amp;"  "&amp;INDEX([1]Calculation!$K:$K,ROW())</f>
        <v>541  lv</v>
      </c>
      <c r="E339" s="20">
        <f>INDEX([1]Calculation!$I:$I,ROW())</f>
        <v>43802</v>
      </c>
      <c r="F339" s="12">
        <f>ROUND(INDEX([1]Calculation!AL:AL,ROW()),1)</f>
        <v>0</v>
      </c>
      <c r="G339" s="8">
        <f>ROUND(INDEX([1]Calculation!L:L,ROW()),0)</f>
        <v>27</v>
      </c>
      <c r="H339" s="8">
        <f>ROUND(INDEX([1]Calculation!M:M,ROW()),0)</f>
        <v>3</v>
      </c>
      <c r="I339" s="8">
        <f>ROUND(INDEX([1]Calculation!N:N,ROW()),0)</f>
        <v>3</v>
      </c>
      <c r="J339" s="8">
        <f>ROUND(INDEX([1]Calculation!O:O,ROW()),0)</f>
        <v>12</v>
      </c>
      <c r="K339" s="8">
        <f>ROUND(INDEX([1]Calculation!P:P,ROW()),0)</f>
        <v>3</v>
      </c>
      <c r="L339" s="8">
        <f>ROUND(INDEX([1]Calculation!Q:Q,ROW()),0)</f>
        <v>13</v>
      </c>
      <c r="M339" s="8">
        <f>ROUND(INDEX([1]Calculation!R:R,ROW()),0)</f>
        <v>0</v>
      </c>
      <c r="N339" s="8">
        <f>ROUND(INDEX([1]Calculation!S:S,ROW()),0)</f>
        <v>18</v>
      </c>
      <c r="O339" s="8">
        <f>ROUND(INDEX([1]Calculation!T:T,ROW()),0)</f>
        <v>2</v>
      </c>
      <c r="P339" s="8" t="str">
        <f>INDEX([1]Calculation!CB:CB,ROW())</f>
        <v>https://d25d2506sfb94s.cloudfront.net/cumulus_uploads/document/799kgtotz3/econTabReport.pdf</v>
      </c>
    </row>
    <row r="340" spans="1:16">
      <c r="A340" t="str">
        <f>INDEX([1]Calculation!$F:$F,ROW())</f>
        <v>South Carolina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400  lv</v>
      </c>
      <c r="E340" s="20">
        <f>INDEX([1]Calculation!$I:$I,ROW())</f>
        <v>43801</v>
      </c>
      <c r="F340" s="12">
        <f>ROUND(INDEX([1]Calculation!AL:AL,ROW()),1)</f>
        <v>0</v>
      </c>
      <c r="G340" s="8">
        <f>ROUND(INDEX([1]Calculation!L:L,ROW()),0)</f>
        <v>61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0</v>
      </c>
      <c r="K340" s="8">
        <f>ROUND(INDEX([1]Calculation!P:P,ROW()),0)</f>
        <v>0</v>
      </c>
      <c r="L340" s="8">
        <f>ROUND(INDEX([1]Calculation!Q:Q,ROW()),0)</f>
        <v>0</v>
      </c>
      <c r="M340" s="8">
        <f>ROUND(INDEX([1]Calculation!R:R,ROW()),0)</f>
        <v>0</v>
      </c>
      <c r="N340" s="8">
        <f>ROUND(INDEX([1]Calculation!S:S,ROW()),0)</f>
        <v>29</v>
      </c>
      <c r="O340" s="8">
        <f>ROUND(INDEX([1]Calculation!T:T,ROW()),0)</f>
        <v>0</v>
      </c>
      <c r="P340" s="8" t="str">
        <f>INDEX([1]Calculation!CB:CB,ROW())</f>
        <v>https://fairvote.app.box.com/s/xahiy4th2qj5v50o64tagfb5fqc74s6k</v>
      </c>
    </row>
    <row r="341" spans="1:16">
      <c r="A341" t="str">
        <f>INDEX([1]Calculation!$F:$F,ROW())</f>
        <v>South Carolina</v>
      </c>
      <c r="B341" t="str">
        <f>INDEX([1]Calculation!$D:$D,ROW())</f>
        <v>YouGov</v>
      </c>
      <c r="C341" t="str">
        <f>IF(INDEX([1]Calculation!$G:$G,ROW())=0,"-",INDEX([1]Calculation!$G:$G,ROW()))</f>
        <v>B-</v>
      </c>
      <c r="D341" t="str">
        <f>INDEX([1]Calculation!$J:$J,ROW())&amp;"  "&amp;INDEX([1]Calculation!$K:$K,ROW())</f>
        <v>400  lv</v>
      </c>
      <c r="E341" s="20">
        <f>INDEX([1]Calculation!$I:$I,ROW())</f>
        <v>43801</v>
      </c>
      <c r="F341" s="12">
        <f>ROUND(INDEX([1]Calculation!AL:AL,ROW()),1)</f>
        <v>0.5</v>
      </c>
      <c r="G341" s="8">
        <f>ROUND(INDEX([1]Calculation!L:L,ROW()),0)</f>
        <v>39</v>
      </c>
      <c r="H341" s="8">
        <f>ROUND(INDEX([1]Calculation!M:M,ROW()),0)</f>
        <v>2</v>
      </c>
      <c r="I341" s="8">
        <f>ROUND(INDEX([1]Calculation!N:N,ROW()),0)</f>
        <v>2</v>
      </c>
      <c r="J341" s="8">
        <f>ROUND(INDEX([1]Calculation!O:O,ROW()),0)</f>
        <v>10</v>
      </c>
      <c r="K341" s="8">
        <f>ROUND(INDEX([1]Calculation!P:P,ROW()),0)</f>
        <v>2</v>
      </c>
      <c r="L341" s="8">
        <f>ROUND(INDEX([1]Calculation!Q:Q,ROW()),0)</f>
        <v>13</v>
      </c>
      <c r="M341" s="8">
        <f>ROUND(INDEX([1]Calculation!R:R,ROW()),0)</f>
        <v>7</v>
      </c>
      <c r="N341" s="8">
        <f>ROUND(INDEX([1]Calculation!S:S,ROW()),0)</f>
        <v>10</v>
      </c>
      <c r="O341" s="8">
        <f>ROUND(INDEX([1]Calculation!T:T,ROW()),0)</f>
        <v>3</v>
      </c>
      <c r="P341" s="8" t="str">
        <f>INDEX([1]Calculation!CB:CB,ROW())</f>
        <v>https://fairvote.app.box.com/s/xahiy4th2qj5v50o64tagfb5fqc74s6k</v>
      </c>
    </row>
    <row r="342" spans="1:16">
      <c r="A342" t="str">
        <f>INDEX([1]Calculation!$F:$F,ROW())</f>
        <v>US</v>
      </c>
      <c r="B342" t="str">
        <f>INDEX([1]Calculation!$D:$D,ROW())</f>
        <v>David Binder Research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1200  lv</v>
      </c>
      <c r="E342" s="20">
        <f>INDEX([1]Calculation!$I:$I,ROW())</f>
        <v>43800</v>
      </c>
      <c r="F342" s="12">
        <f>ROUND(INDEX([1]Calculation!AL:AL,ROW()),1)</f>
        <v>4</v>
      </c>
      <c r="G342" s="8">
        <f>ROUND(INDEX([1]Calculation!L:L,ROW()),0)</f>
        <v>29</v>
      </c>
      <c r="H342" s="8">
        <f>ROUND(INDEX([1]Calculation!M:M,ROW()),0)</f>
        <v>8</v>
      </c>
      <c r="I342" s="8">
        <f>ROUND(INDEX([1]Calculation!N:N,ROW()),0)</f>
        <v>2</v>
      </c>
      <c r="J342" s="8">
        <f>ROUND(INDEX([1]Calculation!O:O,ROW()),0)</f>
        <v>10</v>
      </c>
      <c r="K342" s="8">
        <f>ROUND(INDEX([1]Calculation!P:P,ROW()),0)</f>
        <v>2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14</v>
      </c>
      <c r="O342" s="8">
        <f>ROUND(INDEX([1]Calculation!T:T,ROW()),0)</f>
        <v>2</v>
      </c>
      <c r="P342" s="8" t="str">
        <f>INDEX([1]Calculation!CB:CB,ROW())</f>
        <v>https://thirdway.imgix.net/pdfs/override/Creating-an-Updraft-for-Down-Ballot-Democrats-in-2020.pdf</v>
      </c>
    </row>
    <row r="343" spans="1:16">
      <c r="A343" t="str">
        <f>INDEX([1]Calculation!$F:$F,ROW())</f>
        <v>US</v>
      </c>
      <c r="B343" t="str">
        <f>INDEX([1]Calculation!$D:$D,ROW())</f>
        <v>Morning Consult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15773  lv</v>
      </c>
      <c r="E343" s="20">
        <f>INDEX([1]Calculation!$I:$I,ROW())</f>
        <v>43800</v>
      </c>
      <c r="F343" s="12">
        <f>ROUND(INDEX([1]Calculation!AL:AL,ROW()),1)</f>
        <v>0</v>
      </c>
      <c r="G343" s="8">
        <f>ROUND(INDEX([1]Calculation!L:L,ROW()),0)</f>
        <v>29</v>
      </c>
      <c r="H343" s="8">
        <f>ROUND(INDEX([1]Calculation!M:M,ROW()),0)</f>
        <v>5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20</v>
      </c>
      <c r="M343" s="8">
        <f>ROUND(INDEX([1]Calculation!R:R,ROW()),0)</f>
        <v>2</v>
      </c>
      <c r="N343" s="8">
        <f>ROUND(INDEX([1]Calculation!S:S,ROW()),0)</f>
        <v>15</v>
      </c>
      <c r="O343" s="8">
        <f>ROUND(INDEX([1]Calculation!T:T,ROW()),0)</f>
        <v>4</v>
      </c>
      <c r="P343" s="8" t="str">
        <f>INDEX([1]Calculation!CB:CB,ROW())</f>
        <v>https://morningconsult.com/2020-democratic-primary/</v>
      </c>
    </row>
    <row r="344" spans="1:16">
      <c r="A344" t="str">
        <f>INDEX([1]Calculation!$F:$F,ROW())</f>
        <v>US</v>
      </c>
      <c r="B344" t="str">
        <f>INDEX([1]Calculation!$D:$D,ROW())</f>
        <v>Harris Insights &amp; Analytics</v>
      </c>
      <c r="C344" t="str">
        <f>IF(INDEX([1]Calculation!$G:$G,ROW())=0,"-",INDEX([1]Calculation!$G:$G,ROW()))</f>
        <v>C+</v>
      </c>
      <c r="D344" t="str">
        <f>INDEX([1]Calculation!$J:$J,ROW())&amp;"  "&amp;INDEX([1]Calculation!$K:$K,ROW())</f>
        <v>437  rv</v>
      </c>
      <c r="E344" s="20">
        <f>INDEX([1]Calculation!$I:$I,ROW())</f>
        <v>43800</v>
      </c>
      <c r="F344" s="12">
        <f>ROUND(INDEX([1]Calculation!AL:AL,ROW()),1)</f>
        <v>0</v>
      </c>
      <c r="G344" s="8">
        <f>ROUND(INDEX([1]Calculation!L:L,ROW()),0)</f>
        <v>31</v>
      </c>
      <c r="H344" s="8">
        <f>ROUND(INDEX([1]Calculation!M:M,ROW()),0)</f>
        <v>6</v>
      </c>
      <c r="I344" s="8">
        <f>ROUND(INDEX([1]Calculation!N:N,ROW()),0)</f>
        <v>1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15</v>
      </c>
      <c r="M344" s="8">
        <f>ROUND(INDEX([1]Calculation!R:R,ROW()),0)</f>
        <v>2</v>
      </c>
      <c r="N344" s="8">
        <f>ROUND(INDEX([1]Calculation!S:S,ROW()),0)</f>
        <v>10</v>
      </c>
      <c r="O344" s="8">
        <f>ROUND(INDEX([1]Calculation!T:T,ROW()),0)</f>
        <v>2</v>
      </c>
      <c r="P344" s="8" t="str">
        <f>INDEX([1]Calculation!CB:CB,ROW())</f>
        <v>https://thehill.com/hilltv/rising/472629-bloomberg-overtakes-harris-in-new-poll</v>
      </c>
    </row>
    <row r="345" spans="1:16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756  rv</v>
      </c>
      <c r="E345" s="20">
        <f>INDEX([1]Calculation!$I:$I,ROW())</f>
        <v>43798</v>
      </c>
      <c r="F345" s="12">
        <f>ROUND(INDEX([1]Calculation!AL:AL,ROW()),1)</f>
        <v>0</v>
      </c>
      <c r="G345" s="8">
        <f>ROUND(INDEX([1]Calculation!L:L,ROW()),0)</f>
        <v>20</v>
      </c>
      <c r="H345" s="8">
        <f>ROUND(INDEX([1]Calculation!M:M,ROW()),0)</f>
        <v>4</v>
      </c>
      <c r="I345" s="8">
        <f>ROUND(INDEX([1]Calculation!N:N,ROW()),0)</f>
        <v>1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12</v>
      </c>
      <c r="M345" s="8">
        <f>ROUND(INDEX([1]Calculation!R:R,ROW()),0)</f>
        <v>2</v>
      </c>
      <c r="N345" s="8">
        <f>ROUND(INDEX([1]Calculation!S:S,ROW()),0)</f>
        <v>9</v>
      </c>
      <c r="O345" s="8">
        <f>ROUND(INDEX([1]Calculation!T:T,ROW()),0)</f>
        <v>2</v>
      </c>
      <c r="P345" s="8" t="str">
        <f>INDEX([1]Calculation!CB:CB,ROW())</f>
        <v>https://harvardharrispoll.com/wp-content/uploads/2019/12/HHP_November2019_Topline_RegisteredVoters.pdf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756  rv</v>
      </c>
      <c r="E346" s="20">
        <f>INDEX([1]Calculation!$I:$I,ROW())</f>
        <v>43798</v>
      </c>
      <c r="F346" s="12">
        <f>ROUND(INDEX([1]Calculation!AL:AL,ROW()),1)</f>
        <v>0</v>
      </c>
      <c r="G346" s="8">
        <f>ROUND(INDEX([1]Calculation!L:L,ROW()),0)</f>
        <v>29</v>
      </c>
      <c r="H346" s="8">
        <f>ROUND(INDEX([1]Calculation!M:M,ROW()),0)</f>
        <v>7</v>
      </c>
      <c r="I346" s="8">
        <f>ROUND(INDEX([1]Calculation!N:N,ROW()),0)</f>
        <v>1</v>
      </c>
      <c r="J346" s="8">
        <f>ROUND(INDEX([1]Calculation!O:O,ROW()),0)</f>
        <v>8</v>
      </c>
      <c r="K346" s="8">
        <f>ROUND(INDEX([1]Calculation!P:P,ROW()),0)</f>
        <v>2</v>
      </c>
      <c r="L346" s="8">
        <f>ROUND(INDEX([1]Calculation!Q:Q,ROW()),0)</f>
        <v>16</v>
      </c>
      <c r="M346" s="8">
        <f>ROUND(INDEX([1]Calculation!R:R,ROW()),0)</f>
        <v>2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https://harvardharrispoll.com/wp-content/uploads/2019/12/HHP_November2019_Topline_RegisteredVoters.pdf</v>
      </c>
    </row>
    <row r="347" spans="1:16">
      <c r="A347" t="str">
        <f>INDEX([1]Calculation!$F:$F,ROW())</f>
        <v>California</v>
      </c>
      <c r="B347" t="str">
        <f>INDEX([1]Calculation!$D:$D,ROW())</f>
        <v>University of California, Berkeley</v>
      </c>
      <c r="C347" t="str">
        <f>IF(INDEX([1]Calculation!$G:$G,ROW())=0,"-",INDEX([1]Calculation!$G:$G,ROW()))</f>
        <v>B/C</v>
      </c>
      <c r="D347" t="str">
        <f>INDEX([1]Calculation!$J:$J,ROW())&amp;"  "&amp;INDEX([1]Calculation!$K:$K,ROW())</f>
        <v>1694  lv</v>
      </c>
      <c r="E347" s="20">
        <f>INDEX([1]Calculation!$I:$I,ROW())</f>
        <v>43796</v>
      </c>
      <c r="F347" s="12">
        <f>ROUND(INDEX([1]Calculation!AL:AL,ROW()),1)</f>
        <v>0.2</v>
      </c>
      <c r="G347" s="8">
        <f>ROUND(INDEX([1]Calculation!L:L,ROW()),0)</f>
        <v>14</v>
      </c>
      <c r="H347" s="8">
        <f>ROUND(INDEX([1]Calculation!M:M,ROW()),0)</f>
        <v>2</v>
      </c>
      <c r="I347" s="8">
        <f>ROUND(INDEX([1]Calculation!N:N,ROW()),0)</f>
        <v>1</v>
      </c>
      <c r="J347" s="8">
        <f>ROUND(INDEX([1]Calculation!O:O,ROW()),0)</f>
        <v>12</v>
      </c>
      <c r="K347" s="8">
        <f>ROUND(INDEX([1]Calculation!P:P,ROW()),0)</f>
        <v>3</v>
      </c>
      <c r="L347" s="8">
        <f>ROUND(INDEX([1]Calculation!Q:Q,ROW()),0)</f>
        <v>24</v>
      </c>
      <c r="M347" s="8">
        <f>ROUND(INDEX([1]Calculation!R:R,ROW()),0)</f>
        <v>1</v>
      </c>
      <c r="N347" s="8">
        <f>ROUND(INDEX([1]Calculation!S:S,ROW()),0)</f>
        <v>22</v>
      </c>
      <c r="O347" s="8">
        <f>ROUND(INDEX([1]Calculation!T:T,ROW()),0)</f>
        <v>3</v>
      </c>
      <c r="P347" s="8" t="str">
        <f>INDEX([1]Calculation!CB:CB,ROW())</f>
        <v>https://escholarship.org/uc/item/4bn38460</v>
      </c>
    </row>
    <row r="348" spans="1:16">
      <c r="A348" t="str">
        <f>INDEX([1]Calculation!$F:$F,ROW())</f>
        <v>US</v>
      </c>
      <c r="B348" t="str">
        <f>INDEX([1]Calculation!$D:$D,ROW())</f>
        <v>YouGov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550  lv</v>
      </c>
      <c r="E348" s="20">
        <f>INDEX([1]Calculation!$I:$I,ROW())</f>
        <v>43795</v>
      </c>
      <c r="F348" s="12">
        <f>ROUND(INDEX([1]Calculation!AL:AL,ROW()),1)</f>
        <v>0</v>
      </c>
      <c r="G348" s="8">
        <f>ROUND(INDEX([1]Calculation!L:L,ROW()),0)</f>
        <v>23</v>
      </c>
      <c r="H348" s="8">
        <f>ROUND(INDEX([1]Calculation!M:M,ROW()),0)</f>
        <v>3</v>
      </c>
      <c r="I348" s="8">
        <f>ROUND(INDEX([1]Calculation!N:N,ROW()),0)</f>
        <v>2</v>
      </c>
      <c r="J348" s="8">
        <f>ROUND(INDEX([1]Calculation!O:O,ROW()),0)</f>
        <v>12</v>
      </c>
      <c r="K348" s="8">
        <f>ROUND(INDEX([1]Calculation!P:P,ROW()),0)</f>
        <v>3</v>
      </c>
      <c r="L348" s="8">
        <f>ROUND(INDEX([1]Calculation!Q:Q,ROW()),0)</f>
        <v>15</v>
      </c>
      <c r="M348" s="8">
        <f>ROUND(INDEX([1]Calculation!R:R,ROW()),0)</f>
        <v>1</v>
      </c>
      <c r="N348" s="8">
        <f>ROUND(INDEX([1]Calculation!S:S,ROW()),0)</f>
        <v>17</v>
      </c>
      <c r="O348" s="8">
        <f>ROUND(INDEX([1]Calculation!T:T,ROW()),0)</f>
        <v>3</v>
      </c>
      <c r="P348" s="8" t="str">
        <f>INDEX([1]Calculation!CB:CB,ROW())</f>
        <v>https://d25d2506sfb94s.cloudfront.net/cumulus_uploads/document/a10nw9wbas/econTabReport.pdf</v>
      </c>
    </row>
    <row r="349" spans="1:16">
      <c r="A349" t="str">
        <f>INDEX([1]Calculation!$F:$F,ROW())</f>
        <v>New Hampshire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549  lv</v>
      </c>
      <c r="E349" s="20">
        <f>INDEX([1]Calculation!$I:$I,ROW())</f>
        <v>43795</v>
      </c>
      <c r="F349" s="12">
        <f>ROUND(INDEX([1]Calculation!AL:AL,ROW()),1)</f>
        <v>0</v>
      </c>
      <c r="G349" s="8">
        <f>ROUND(INDEX([1]Calculation!L:L,ROW()),0)</f>
        <v>14</v>
      </c>
      <c r="H349" s="8">
        <f>ROUND(INDEX([1]Calculation!M:M,ROW()),0)</f>
        <v>1</v>
      </c>
      <c r="I349" s="8">
        <f>ROUND(INDEX([1]Calculation!N:N,ROW()),0)</f>
        <v>2</v>
      </c>
      <c r="J349" s="8">
        <f>ROUND(INDEX([1]Calculation!O:O,ROW()),0)</f>
        <v>22</v>
      </c>
      <c r="K349" s="8">
        <f>ROUND(INDEX([1]Calculation!P:P,ROW()),0)</f>
        <v>2</v>
      </c>
      <c r="L349" s="8">
        <f>ROUND(INDEX([1]Calculation!Q:Q,ROW()),0)</f>
        <v>26</v>
      </c>
      <c r="M349" s="8">
        <f>ROUND(INDEX([1]Calculation!R:R,ROW()),0)</f>
        <v>3</v>
      </c>
      <c r="N349" s="8">
        <f>ROUND(INDEX([1]Calculation!S:S,ROW()),0)</f>
        <v>14</v>
      </c>
      <c r="O349" s="8">
        <f>ROUND(INDEX([1]Calculation!T:T,ROW()),0)</f>
        <v>5</v>
      </c>
      <c r="P349" s="8" t="str">
        <f>INDEX([1]Calculation!CB:CB,ROW())</f>
        <v>http://emersonpolling.com/2019/11/27/new-hampshire-2020-sanders-jumps-to-lead-buttigieg-surges-while-warren-and-biden-slip/</v>
      </c>
    </row>
    <row r="350" spans="1:16">
      <c r="A350" t="str">
        <f>INDEX([1]Calculation!$F:$F,ROW())</f>
        <v>Delaware</v>
      </c>
      <c r="B350" t="str">
        <f>INDEX([1]Calculation!$D:$D,ROW())</f>
        <v>Data for Progress</v>
      </c>
      <c r="C350" t="str">
        <f>IF(INDEX([1]Calculation!$G:$G,ROW())=0,"-",INDEX([1]Calculation!$G:$G,ROW()))</f>
        <v>A-</v>
      </c>
      <c r="D350" t="str">
        <f>INDEX([1]Calculation!$J:$J,ROW())&amp;"  "&amp;INDEX([1]Calculation!$K:$K,ROW())</f>
        <v>528  lv</v>
      </c>
      <c r="E350" s="20">
        <f>INDEX([1]Calculation!$I:$I,ROW())</f>
        <v>43794</v>
      </c>
      <c r="F350" s="12">
        <f>ROUND(INDEX([1]Calculation!AL:AL,ROW()),1)</f>
        <v>8</v>
      </c>
      <c r="G350" s="8">
        <f>ROUND(INDEX([1]Calculation!L:L,ROW()),0)</f>
        <v>35</v>
      </c>
      <c r="H350" s="8">
        <f>ROUND(INDEX([1]Calculation!M:M,ROW()),0)</f>
        <v>1</v>
      </c>
      <c r="I350" s="8">
        <f>ROUND(INDEX([1]Calculation!N:N,ROW()),0)</f>
        <v>3</v>
      </c>
      <c r="J350" s="8">
        <f>ROUND(INDEX([1]Calculation!O:O,ROW()),0)</f>
        <v>8</v>
      </c>
      <c r="K350" s="8">
        <f>ROUND(INDEX([1]Calculation!P:P,ROW()),0)</f>
        <v>1</v>
      </c>
      <c r="L350" s="8">
        <f>ROUND(INDEX([1]Calculation!Q:Q,ROW()),0)</f>
        <v>13</v>
      </c>
      <c r="M350" s="8">
        <f>ROUND(INDEX([1]Calculation!R:R,ROW()),0)</f>
        <v>0</v>
      </c>
      <c r="N350" s="8">
        <f>ROUND(INDEX([1]Calculation!S:S,ROW()),0)</f>
        <v>11</v>
      </c>
      <c r="O350" s="8">
        <f>ROUND(INDEX([1]Calculation!T:T,ROW()),0)</f>
        <v>1</v>
      </c>
      <c r="P350" s="8" t="str">
        <f>INDEX([1]Calculation!CB:CB,ROW())</f>
        <v>http://filesforprogress.org/datasets/2019/12/de/VITMS-de.pdf</v>
      </c>
    </row>
    <row r="351" spans="1:16">
      <c r="A351" t="str">
        <f>INDEX([1]Calculation!$F:$F,ROW())</f>
        <v>Illinois</v>
      </c>
      <c r="B351" t="str">
        <f>INDEX([1]Calculation!$D:$D,ROW())</f>
        <v>Victory Research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1200  lv</v>
      </c>
      <c r="E351" s="20">
        <f>INDEX([1]Calculation!$I:$I,ROW())</f>
        <v>43794</v>
      </c>
      <c r="F351" s="12">
        <f>ROUND(INDEX([1]Calculation!AL:AL,ROW()),1)</f>
        <v>0.7</v>
      </c>
      <c r="G351" s="8">
        <f>ROUND(INDEX([1]Calculation!L:L,ROW()),0)</f>
        <v>23</v>
      </c>
      <c r="H351" s="8">
        <f>ROUND(INDEX([1]Calculation!M:M,ROW()),0)</f>
        <v>4</v>
      </c>
      <c r="I351" s="8">
        <f>ROUND(INDEX([1]Calculation!N:N,ROW()),0)</f>
        <v>2</v>
      </c>
      <c r="J351" s="8">
        <f>ROUND(INDEX([1]Calculation!O:O,ROW()),0)</f>
        <v>16</v>
      </c>
      <c r="K351" s="8">
        <f>ROUND(INDEX([1]Calculation!P:P,ROW()),0)</f>
        <v>3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17</v>
      </c>
      <c r="O351" s="8">
        <f>ROUND(INDEX([1]Calculation!T:T,ROW()),0)</f>
        <v>1</v>
      </c>
      <c r="P351" s="8" t="str">
        <f>INDEX([1]Calculation!CB:CB,ROW())</f>
        <v>https://projects.fivethirtyeight.com/polls/20191202_IL.pdf</v>
      </c>
    </row>
    <row r="352" spans="1:16">
      <c r="A352" t="str">
        <f>INDEX([1]Calculation!$F:$F,ROW())</f>
        <v>US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574  rv</v>
      </c>
      <c r="E352" s="20">
        <f>INDEX([1]Calculation!$I:$I,ROW())</f>
        <v>43794</v>
      </c>
      <c r="F352" s="12">
        <f>ROUND(INDEX([1]Calculation!AL:AL,ROW()),1)</f>
        <v>0</v>
      </c>
      <c r="G352" s="8">
        <f>ROUND(INDEX([1]Calculation!L:L,ROW()),0)</f>
        <v>24</v>
      </c>
      <c r="H352" s="8">
        <f>ROUND(INDEX([1]Calculation!M:M,ROW()),0)</f>
        <v>3</v>
      </c>
      <c r="I352" s="8">
        <f>ROUND(INDEX([1]Calculation!N:N,ROW()),0)</f>
        <v>2</v>
      </c>
      <c r="J352" s="8">
        <f>ROUND(INDEX([1]Calculation!O:O,ROW()),0)</f>
        <v>16</v>
      </c>
      <c r="K352" s="8">
        <f>ROUND(INDEX([1]Calculation!P:P,ROW()),0)</f>
        <v>3</v>
      </c>
      <c r="L352" s="8">
        <f>ROUND(INDEX([1]Calculation!Q:Q,ROW()),0)</f>
        <v>13</v>
      </c>
      <c r="M352" s="8">
        <f>ROUND(INDEX([1]Calculation!R:R,ROW()),0)</f>
        <v>0</v>
      </c>
      <c r="N352" s="8">
        <f>ROUND(INDEX([1]Calculation!S:S,ROW()),0)</f>
        <v>14</v>
      </c>
      <c r="O352" s="8">
        <f>ROUND(INDEX([1]Calculation!T:T,ROW()),0)</f>
        <v>2</v>
      </c>
      <c r="P352" s="8" t="str">
        <f>INDEX([1]Calculation!CB:CB,ROW())</f>
        <v>https://poll.qu.edu/national/release-detail?ReleaseID=3650</v>
      </c>
    </row>
    <row r="353" spans="1:16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589  rv</v>
      </c>
      <c r="E353" s="20">
        <f>INDEX([1]Calculation!$I:$I,ROW())</f>
        <v>43791</v>
      </c>
      <c r="F353" s="12">
        <f>ROUND(INDEX([1]Calculation!AL:AL,ROW()),1)</f>
        <v>0</v>
      </c>
      <c r="G353" s="8">
        <f>ROUND(INDEX([1]Calculation!L:L,ROW()),0)</f>
        <v>23</v>
      </c>
      <c r="H353" s="8">
        <f>ROUND(INDEX([1]Calculation!M:M,ROW()),0)</f>
        <v>0</v>
      </c>
      <c r="I353" s="8">
        <f>ROUND(INDEX([1]Calculation!N:N,ROW()),0)</f>
        <v>0</v>
      </c>
      <c r="J353" s="8">
        <f>ROUND(INDEX([1]Calculation!O:O,ROW()),0)</f>
        <v>9</v>
      </c>
      <c r="K353" s="8">
        <f>ROUND(INDEX([1]Calculation!P:P,ROW()),0)</f>
        <v>2</v>
      </c>
      <c r="L353" s="8">
        <f>ROUND(INDEX([1]Calculation!Q:Q,ROW()),0)</f>
        <v>16</v>
      </c>
      <c r="M353" s="8">
        <f>ROUND(INDEX([1]Calculation!R:R,ROW()),0)</f>
        <v>2</v>
      </c>
      <c r="N353" s="8">
        <f>ROUND(INDEX([1]Calculation!S:S,ROW()),0)</f>
        <v>13</v>
      </c>
      <c r="O353" s="8">
        <f>ROUND(INDEX([1]Calculation!T:T,ROW()),0)</f>
        <v>6</v>
      </c>
      <c r="P353" s="8" t="str">
        <f>INDEX([1]Calculation!CB:CB,ROW())</f>
        <v>https://twitter.com/Cmkahn/status/1220734596490452993</v>
      </c>
    </row>
    <row r="354" spans="1:16">
      <c r="A354" t="str">
        <f>INDEX([1]Calculation!$F:$F,ROW())</f>
        <v>US</v>
      </c>
      <c r="B354" t="str">
        <f>INDEX([1]Calculation!$D:$D,ROW())</f>
        <v>SSRS</v>
      </c>
      <c r="C354" t="str">
        <f>IF(INDEX([1]Calculation!$G:$G,ROW())=0,"-",INDEX([1]Calculation!$G:$G,ROW()))</f>
        <v>A/B</v>
      </c>
      <c r="D354" t="str">
        <f>INDEX([1]Calculation!$J:$J,ROW())&amp;"  "&amp;INDEX([1]Calculation!$K:$K,ROW())</f>
        <v>431  rv</v>
      </c>
      <c r="E354" s="20">
        <f>INDEX([1]Calculation!$I:$I,ROW())</f>
        <v>43793</v>
      </c>
      <c r="F354" s="12">
        <f>ROUND(INDEX([1]Calculation!AL:AL,ROW()),1)</f>
        <v>0</v>
      </c>
      <c r="G354" s="8">
        <f>ROUND(INDEX([1]Calculation!L:L,ROW()),0)</f>
        <v>35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17</v>
      </c>
      <c r="K354" s="8">
        <f>ROUND(INDEX([1]Calculation!P:P,ROW()),0)</f>
        <v>0</v>
      </c>
      <c r="L354" s="8">
        <f>ROUND(INDEX([1]Calculation!Q:Q,ROW()),0)</f>
        <v>23</v>
      </c>
      <c r="M354" s="8">
        <f>ROUND(INDEX([1]Calculation!R:R,ROW()),0)</f>
        <v>0</v>
      </c>
      <c r="N354" s="8">
        <f>ROUND(INDEX([1]Calculation!S:S,ROW()),0)</f>
        <v>20</v>
      </c>
      <c r="O354" s="8">
        <f>ROUND(INDEX([1]Calculation!T:T,ROW()),0)</f>
        <v>0</v>
      </c>
      <c r="P354" s="8" t="str">
        <f>INDEX([1]Calculation!CB:CB,ROW())</f>
        <v>https://assets.documentcloud.org/documents/6561700/REL13B-2020.pdf</v>
      </c>
    </row>
    <row r="355" spans="1:16">
      <c r="A355" t="str">
        <f>INDEX([1]Calculation!$F:$F,ROW())</f>
        <v>US</v>
      </c>
      <c r="B355" t="str">
        <f>INDEX([1]Calculation!$D:$D,ROW())</f>
        <v>SSRS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431  rv</v>
      </c>
      <c r="E355" s="20">
        <f>INDEX([1]Calculation!$I:$I,ROW())</f>
        <v>43793</v>
      </c>
      <c r="F355" s="12">
        <f>ROUND(INDEX([1]Calculation!AL:AL,ROW()),1)</f>
        <v>0.2</v>
      </c>
      <c r="G355" s="8">
        <f>ROUND(INDEX([1]Calculation!L:L,ROW()),0)</f>
        <v>28</v>
      </c>
      <c r="H355" s="8">
        <f>ROUND(INDEX([1]Calculation!M:M,ROW()),0)</f>
        <v>3</v>
      </c>
      <c r="I355" s="8">
        <f>ROUND(INDEX([1]Calculation!N:N,ROW()),0)</f>
        <v>2</v>
      </c>
      <c r="J355" s="8">
        <f>ROUND(INDEX([1]Calculation!O:O,ROW()),0)</f>
        <v>11</v>
      </c>
      <c r="K355" s="8">
        <f>ROUND(INDEX([1]Calculation!P:P,ROW()),0)</f>
        <v>2</v>
      </c>
      <c r="L355" s="8">
        <f>ROUND(INDEX([1]Calculation!Q:Q,ROW()),0)</f>
        <v>17</v>
      </c>
      <c r="M355" s="8">
        <f>ROUND(INDEX([1]Calculation!R:R,ROW()),0)</f>
        <v>3</v>
      </c>
      <c r="N355" s="8">
        <f>ROUND(INDEX([1]Calculation!S:S,ROW()),0)</f>
        <v>14</v>
      </c>
      <c r="O355" s="8">
        <f>ROUND(INDEX([1]Calculation!T:T,ROW()),0)</f>
        <v>3</v>
      </c>
      <c r="P355" s="8" t="str">
        <f>INDEX([1]Calculation!CB:CB,ROW())</f>
        <v>https://assets.documentcloud.org/documents/6561700/REL13B-2020.pdf</v>
      </c>
    </row>
    <row r="356" spans="1:16">
      <c r="A356" t="str">
        <f>INDEX([1]Calculation!$F:$F,ROW())</f>
        <v>New Hampshire</v>
      </c>
      <c r="B356" t="str">
        <f>INDEX([1]Calculation!$D:$D,ROW())</f>
        <v>Suffolk University</v>
      </c>
      <c r="C356" t="str">
        <f>IF(INDEX([1]Calculation!$G:$G,ROW())=0,"-",INDEX([1]Calculation!$G:$G,ROW()))</f>
        <v>A-</v>
      </c>
      <c r="D356" t="str">
        <f>INDEX([1]Calculation!$J:$J,ROW())&amp;"  "&amp;INDEX([1]Calculation!$K:$K,ROW())</f>
        <v>500  lv</v>
      </c>
      <c r="E356" s="20">
        <f>INDEX([1]Calculation!$I:$I,ROW())</f>
        <v>43793</v>
      </c>
      <c r="F356" s="12">
        <f>ROUND(INDEX([1]Calculation!AL:AL,ROW()),1)</f>
        <v>0</v>
      </c>
      <c r="G356" s="8">
        <f>ROUND(INDEX([1]Calculation!L:L,ROW()),0)</f>
        <v>12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13</v>
      </c>
      <c r="K356" s="8">
        <f>ROUND(INDEX([1]Calculation!P:P,ROW()),0)</f>
        <v>1</v>
      </c>
      <c r="L356" s="8">
        <f>ROUND(INDEX([1]Calculation!Q:Q,ROW()),0)</f>
        <v>16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4</v>
      </c>
      <c r="P356" s="8" t="str">
        <f>INDEX([1]Calculation!CB:CB,ROW())</f>
        <v>https://www.suffolk.edu/-/media/suffolk/documents/academics/research-at-suffolk/suprc/polls/new-hampshire/2019/11_26_2019_marginals_pdftxt.pdf</v>
      </c>
    </row>
    <row r="357" spans="1:16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8102  lv</v>
      </c>
      <c r="E357" s="20">
        <f>INDEX([1]Calculation!$I:$I,ROW())</f>
        <v>43793</v>
      </c>
      <c r="F357" s="12">
        <f>ROUND(INDEX([1]Calculation!AL:AL,ROW()),1)</f>
        <v>0</v>
      </c>
      <c r="G357" s="8">
        <f>ROUND(INDEX([1]Calculation!L:L,ROW()),0)</f>
        <v>30</v>
      </c>
      <c r="H357" s="8">
        <f>ROUND(INDEX([1]Calculation!M:M,ROW()),0)</f>
        <v>2</v>
      </c>
      <c r="I357" s="8">
        <f>ROUND(INDEX([1]Calculation!N:N,ROW()),0)</f>
        <v>2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21</v>
      </c>
      <c r="M357" s="8">
        <f>ROUND(INDEX([1]Calculation!R:R,ROW()),0)</f>
        <v>2</v>
      </c>
      <c r="N357" s="8">
        <f>ROUND(INDEX([1]Calculation!S:S,ROW()),0)</f>
        <v>15</v>
      </c>
      <c r="O357" s="8">
        <f>ROUND(INDEX([1]Calculation!T:T,ROW()),0)</f>
        <v>4</v>
      </c>
      <c r="P357" s="8" t="str">
        <f>INDEX([1]Calculation!CB:CB,ROW())</f>
        <v>https://morningconsult.com/2020-democratic-primary/</v>
      </c>
    </row>
    <row r="358" spans="1:16">
      <c r="A358" t="str">
        <f>INDEX([1]Calculation!$F:$F,ROW())</f>
        <v>US</v>
      </c>
      <c r="B358" t="str">
        <f>INDEX([1]Calculation!$D:$D,ROW())</f>
        <v>Ipsos</v>
      </c>
      <c r="C358" t="str">
        <f>IF(INDEX([1]Calculation!$G:$G,ROW())=0,"-",INDEX([1]Calculation!$G:$G,ROW()))</f>
        <v>B+</v>
      </c>
      <c r="D358" t="str">
        <f>INDEX([1]Calculation!$J:$J,ROW())&amp;"  "&amp;INDEX([1]Calculation!$K:$K,ROW())</f>
        <v>698  a</v>
      </c>
      <c r="E358" s="20">
        <f>INDEX([1]Calculation!$I:$I,ROW())</f>
        <v>43791</v>
      </c>
      <c r="F358" s="12">
        <f>ROUND(INDEX([1]Calculation!AL:AL,ROW()),1)</f>
        <v>0</v>
      </c>
      <c r="G358" s="8">
        <f>ROUND(INDEX([1]Calculation!L:L,ROW()),0)</f>
        <v>21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7</v>
      </c>
      <c r="K358" s="8">
        <f>ROUND(INDEX([1]Calculation!P:P,ROW()),0)</f>
        <v>2</v>
      </c>
      <c r="L358" s="8">
        <f>ROUND(INDEX([1]Calculation!Q:Q,ROW()),0)</f>
        <v>17</v>
      </c>
      <c r="M358" s="8">
        <f>ROUND(INDEX([1]Calculation!R:R,ROW()),0)</f>
        <v>2</v>
      </c>
      <c r="N358" s="8">
        <f>ROUND(INDEX([1]Calculation!S:S,ROW()),0)</f>
        <v>11</v>
      </c>
      <c r="O358" s="8">
        <f>ROUND(INDEX([1]Calculation!T:T,ROW()),0)</f>
        <v>5</v>
      </c>
      <c r="P358" s="8" t="str">
        <f>INDEX([1]Calculation!CB:CB,ROW())</f>
        <v>https://projects.fivethirtyeight.com/polls/20191127_National.pdf</v>
      </c>
    </row>
    <row r="359" spans="1:16">
      <c r="A359" t="str">
        <f>INDEX([1]Calculation!$F:$F,ROW())</f>
        <v>California</v>
      </c>
      <c r="B359" t="str">
        <f>INDEX([1]Calculation!$D:$D,ROW())</f>
        <v>SurveyUSA</v>
      </c>
      <c r="C359" t="str">
        <f>IF(INDEX([1]Calculation!$G:$G,ROW())=0,"-",INDEX([1]Calculation!$G:$G,ROW()))</f>
        <v>A</v>
      </c>
      <c r="D359" t="str">
        <f>INDEX([1]Calculation!$J:$J,ROW())&amp;"  "&amp;INDEX([1]Calculation!$K:$K,ROW())</f>
        <v>558  lv</v>
      </c>
      <c r="E359" s="20">
        <f>INDEX([1]Calculation!$I:$I,ROW())</f>
        <v>43791</v>
      </c>
      <c r="F359" s="12">
        <f>ROUND(INDEX([1]Calculation!AL:AL,ROW()),1)</f>
        <v>0.4</v>
      </c>
      <c r="G359" s="8">
        <f>ROUND(INDEX([1]Calculation!L:L,ROW()),0)</f>
        <v>28</v>
      </c>
      <c r="H359" s="8">
        <f>ROUND(INDEX([1]Calculation!M:M,ROW()),0)</f>
        <v>3</v>
      </c>
      <c r="I359" s="8">
        <f>ROUND(INDEX([1]Calculation!N:N,ROW()),0)</f>
        <v>3</v>
      </c>
      <c r="J359" s="8">
        <f>ROUND(INDEX([1]Calculation!O:O,ROW()),0)</f>
        <v>8</v>
      </c>
      <c r="K359" s="8">
        <f>ROUND(INDEX([1]Calculation!P:P,ROW()),0)</f>
        <v>1</v>
      </c>
      <c r="L359" s="8">
        <f>ROUND(INDEX([1]Calculation!Q:Q,ROW()),0)</f>
        <v>18</v>
      </c>
      <c r="M359" s="8">
        <f>ROUND(INDEX([1]Calculation!R:R,ROW()),0)</f>
        <v>3</v>
      </c>
      <c r="N359" s="8">
        <f>ROUND(INDEX([1]Calculation!S:S,ROW()),0)</f>
        <v>13</v>
      </c>
      <c r="O359" s="8">
        <f>ROUND(INDEX([1]Calculation!T:T,ROW()),0)</f>
        <v>5</v>
      </c>
      <c r="P359" s="8" t="str">
        <f>INDEX([1]Calculation!CB:CB,ROW())</f>
        <v>http://www.surveyusa.com/client/PollReport.aspx?g=bdcd277b-f00f-48eb-a393-bf59bb2a0fab</v>
      </c>
    </row>
    <row r="360" spans="1:16">
      <c r="A360" t="str">
        <f>INDEX([1]Calculation!$F:$F,ROW())</f>
        <v>California</v>
      </c>
      <c r="B360" t="str">
        <f>INDEX([1]Calculation!$D:$D,ROW())</f>
        <v>SurveyUSA</v>
      </c>
      <c r="C360" t="str">
        <f>IF(INDEX([1]Calculation!$G:$G,ROW())=0,"-",INDEX([1]Calculation!$G:$G,ROW()))</f>
        <v>A</v>
      </c>
      <c r="D360" t="str">
        <f>INDEX([1]Calculation!$J:$J,ROW())&amp;"  "&amp;INDEX([1]Calculation!$K:$K,ROW())</f>
        <v>558  lv</v>
      </c>
      <c r="E360" s="20">
        <f>INDEX([1]Calculation!$I:$I,ROW())</f>
        <v>43791</v>
      </c>
      <c r="F360" s="12">
        <f>ROUND(INDEX([1]Calculation!AL:AL,ROW()),1)</f>
        <v>0</v>
      </c>
      <c r="G360" s="8">
        <f>ROUND(INDEX([1]Calculation!L:L,ROW()),0)</f>
        <v>30</v>
      </c>
      <c r="H360" s="8">
        <f>ROUND(INDEX([1]Calculation!M:M,ROW()),0)</f>
        <v>0</v>
      </c>
      <c r="I360" s="8">
        <f>ROUND(INDEX([1]Calculation!N:N,ROW()),0)</f>
        <v>3</v>
      </c>
      <c r="J360" s="8">
        <f>ROUND(INDEX([1]Calculation!O:O,ROW()),0)</f>
        <v>9</v>
      </c>
      <c r="K360" s="8">
        <f>ROUND(INDEX([1]Calculation!P:P,ROW()),0)</f>
        <v>1</v>
      </c>
      <c r="L360" s="8">
        <f>ROUND(INDEX([1]Calculation!Q:Q,ROW()),0)</f>
        <v>19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4</v>
      </c>
      <c r="P360" s="8" t="str">
        <f>INDEX([1]Calculation!CB:CB,ROW())</f>
        <v>http://www.surveyusa.com/client/PollReport.aspx?g=bdcd277b-f00f-48eb-a393-bf59bb2a0fab</v>
      </c>
    </row>
    <row r="361" spans="1:16">
      <c r="A361" t="str">
        <f>INDEX([1]Calculation!$F:$F,ROW())</f>
        <v>US</v>
      </c>
      <c r="B361" t="str">
        <f>INDEX([1]Calculation!$D:$D,ROW())</f>
        <v>SocialSphere</v>
      </c>
      <c r="C361" t="str">
        <f>IF(INDEX([1]Calculation!$G:$G,ROW())=0,"-",INDEX([1]Calculation!$G:$G,ROW()))</f>
        <v>B/C</v>
      </c>
      <c r="D361" t="str">
        <f>INDEX([1]Calculation!$J:$J,ROW())&amp;"  "&amp;INDEX([1]Calculation!$K:$K,ROW())</f>
        <v>987  lv</v>
      </c>
      <c r="E361" s="20">
        <f>INDEX([1]Calculation!$I:$I,ROW())</f>
        <v>43790</v>
      </c>
      <c r="F361" s="12">
        <f>ROUND(INDEX([1]Calculation!AL:AL,ROW()),1)</f>
        <v>4.9000000000000004</v>
      </c>
      <c r="G361" s="8">
        <f>ROUND(INDEX([1]Calculation!L:L,ROW()),0)</f>
        <v>30</v>
      </c>
      <c r="H361" s="8">
        <f>ROUND(INDEX([1]Calculation!M:M,ROW()),0)</f>
        <v>2</v>
      </c>
      <c r="I361" s="8">
        <f>ROUND(INDEX([1]Calculation!N:N,ROW()),0)</f>
        <v>2</v>
      </c>
      <c r="J361" s="8">
        <f>ROUND(INDEX([1]Calculation!O:O,ROW()),0)</f>
        <v>6</v>
      </c>
      <c r="K361" s="8">
        <f>ROUND(INDEX([1]Calculation!P:P,ROW()),0)</f>
        <v>1</v>
      </c>
      <c r="L361" s="8">
        <f>ROUND(INDEX([1]Calculation!Q:Q,ROW()),0)</f>
        <v>23</v>
      </c>
      <c r="M361" s="8">
        <f>ROUND(INDEX([1]Calculation!R:R,ROW()),0)</f>
        <v>2</v>
      </c>
      <c r="N361" s="8">
        <f>ROUND(INDEX([1]Calculation!S:S,ROW()),0)</f>
        <v>12</v>
      </c>
      <c r="O361" s="8">
        <f>ROUND(INDEX([1]Calculation!T:T,ROW()),0)</f>
        <v>4</v>
      </c>
      <c r="P361" s="8" t="str">
        <f>INDEX([1]Calculation!CB:CB,ROW())</f>
        <v>https://www.realclearpolitics.com/docs/EWTN_Topline.pdf</v>
      </c>
    </row>
    <row r="362" spans="1:16">
      <c r="A362" t="str">
        <f>INDEX([1]Calculation!$F:$F,ROW())</f>
        <v>US</v>
      </c>
      <c r="B362" t="str">
        <f>INDEX([1]Calculation!$D:$D,ROW())</f>
        <v>SurveyUSA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1088  lv</v>
      </c>
      <c r="E362" s="20">
        <f>INDEX([1]Calculation!$I:$I,ROW())</f>
        <v>43790</v>
      </c>
      <c r="F362" s="12">
        <f>ROUND(INDEX([1]Calculation!AL:AL,ROW()),1)</f>
        <v>0.5</v>
      </c>
      <c r="G362" s="8">
        <f>ROUND(INDEX([1]Calculation!L:L,ROW()),0)</f>
        <v>30</v>
      </c>
      <c r="H362" s="8">
        <f>ROUND(INDEX([1]Calculation!M:M,ROW()),0)</f>
        <v>3</v>
      </c>
      <c r="I362" s="8">
        <f>ROUND(INDEX([1]Calculation!N:N,ROW()),0)</f>
        <v>2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17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4</v>
      </c>
      <c r="P362" s="8" t="str">
        <f>INDEX([1]Calculation!CB:CB,ROW())</f>
        <v>http://www.surveyusa.com/client/PollReport.aspx?g=1a56d146-5d59-4e5f-a9fa-78219f1ff42f</v>
      </c>
    </row>
    <row r="363" spans="1:16">
      <c r="A363" t="str">
        <f>INDEX([1]Calculation!$F:$F,ROW())</f>
        <v>US</v>
      </c>
      <c r="B363" t="str">
        <f>INDEX([1]Calculation!$D:$D,ROW())</f>
        <v>SurveyUSA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1088  lv</v>
      </c>
      <c r="E363" s="20">
        <f>INDEX([1]Calculation!$I:$I,ROW())</f>
        <v>43790</v>
      </c>
      <c r="F363" s="12">
        <f>ROUND(INDEX([1]Calculation!AL:AL,ROW()),1)</f>
        <v>0</v>
      </c>
      <c r="G363" s="8">
        <f>ROUND(INDEX([1]Calculation!L:L,ROW()),0)</f>
        <v>32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12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2</v>
      </c>
      <c r="N363" s="8">
        <f>ROUND(INDEX([1]Calculation!S:S,ROW()),0)</f>
        <v>16</v>
      </c>
      <c r="O363" s="8">
        <f>ROUND(INDEX([1]Calculation!T:T,ROW()),0)</f>
        <v>4</v>
      </c>
      <c r="P363" s="8" t="str">
        <f>INDEX([1]Calculation!CB:CB,ROW())</f>
        <v>http://www.surveyusa.com/client/PollReport.aspx?g=1a56d146-5d59-4e5f-a9fa-78219f1ff42f</v>
      </c>
    </row>
    <row r="364" spans="1:16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1142  lv</v>
      </c>
      <c r="E364" s="20">
        <f>INDEX([1]Calculation!$I:$I,ROW())</f>
        <v>43789</v>
      </c>
      <c r="F364" s="12">
        <f>ROUND(INDEX([1]Calculation!AL:AL,ROW()),1)</f>
        <v>3.6</v>
      </c>
      <c r="G364" s="8">
        <f>ROUND(INDEX([1]Calculation!L:L,ROW()),0)</f>
        <v>22</v>
      </c>
      <c r="H364" s="8">
        <f>ROUND(INDEX([1]Calculation!M:M,ROW()),0)</f>
        <v>1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23</v>
      </c>
      <c r="M364" s="8">
        <f>ROUND(INDEX([1]Calculation!R:R,ROW()),0)</f>
        <v>0</v>
      </c>
      <c r="N364" s="8">
        <f>ROUND(INDEX([1]Calculation!S:S,ROW()),0)</f>
        <v>23</v>
      </c>
      <c r="O364" s="8">
        <f>ROUND(INDEX([1]Calculation!T:T,ROW()),0)</f>
        <v>4</v>
      </c>
      <c r="P364" s="8" t="str">
        <f>INDEX([1]Calculation!CB:CB,ROW())</f>
        <v>https://www.electionscience.org/press-releases/new-poll-74-of-democratic-primary-voters-would-support-warren-for-president/</v>
      </c>
    </row>
    <row r="365" spans="1:16">
      <c r="A365" t="str">
        <f>INDEX([1]Calculation!$F:$F,ROW())</f>
        <v>US</v>
      </c>
      <c r="B365" t="str">
        <f>INDEX([1]Calculation!$D:$D,ROW())</f>
        <v>Emerson College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468  lv</v>
      </c>
      <c r="E365" s="20">
        <f>INDEX([1]Calculation!$I:$I,ROW())</f>
        <v>43789</v>
      </c>
      <c r="F365" s="12">
        <f>ROUND(INDEX([1]Calculation!AL:AL,ROW()),1)</f>
        <v>0.1</v>
      </c>
      <c r="G365" s="8">
        <f>ROUND(INDEX([1]Calculation!L:L,ROW()),0)</f>
        <v>27</v>
      </c>
      <c r="H365" s="8">
        <f>ROUND(INDEX([1]Calculation!M:M,ROW()),0)</f>
        <v>1</v>
      </c>
      <c r="I365" s="8">
        <f>ROUND(INDEX([1]Calculation!N:N,ROW()),0)</f>
        <v>1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27</v>
      </c>
      <c r="M365" s="8">
        <f>ROUND(INDEX([1]Calculation!R:R,ROW()),0)</f>
        <v>2</v>
      </c>
      <c r="N365" s="8">
        <f>ROUND(INDEX([1]Calculation!S:S,ROW()),0)</f>
        <v>20</v>
      </c>
      <c r="O365" s="8">
        <f>ROUND(INDEX([1]Calculation!T:T,ROW()),0)</f>
        <v>4</v>
      </c>
      <c r="P365" s="8" t="str">
        <f>INDEX([1]Calculation!CB:CB,ROW())</f>
        <v>http://emersonpolling.com/2019/11/21/november-national-poll-support-for-impeachment-declines-biden-and-sanders-lead-democratic-primary/</v>
      </c>
    </row>
    <row r="366" spans="1:16">
      <c r="A366" t="str">
        <f>INDEX([1]Calculation!$F:$F,ROW())</f>
        <v>Iowa</v>
      </c>
      <c r="B366" t="str">
        <f>INDEX([1]Calculation!$D:$D,ROW())</f>
        <v>Civiqs</v>
      </c>
      <c r="C366" t="str">
        <f>IF(INDEX([1]Calculation!$G:$G,ROW())=0,"-",INDEX([1]Calculation!$G:$G,ROW()))</f>
        <v>-</v>
      </c>
      <c r="D366" t="str">
        <f>INDEX([1]Calculation!$J:$J,ROW())&amp;"  "&amp;INDEX([1]Calculation!$K:$K,ROW())</f>
        <v>614  lv</v>
      </c>
      <c r="E366" s="20">
        <f>INDEX([1]Calculation!$I:$I,ROW())</f>
        <v>43788</v>
      </c>
      <c r="F366" s="12">
        <f>ROUND(INDEX([1]Calculation!AL:AL,ROW()),1)</f>
        <v>0</v>
      </c>
      <c r="G366" s="8">
        <f>ROUND(INDEX([1]Calculation!L:L,ROW()),0)</f>
        <v>12</v>
      </c>
      <c r="H366" s="8">
        <f>ROUND(INDEX([1]Calculation!M:M,ROW()),0)</f>
        <v>1</v>
      </c>
      <c r="I366" s="8">
        <f>ROUND(INDEX([1]Calculation!N:N,ROW()),0)</f>
        <v>1</v>
      </c>
      <c r="J366" s="8">
        <f>ROUND(INDEX([1]Calculation!O:O,ROW()),0)</f>
        <v>26</v>
      </c>
      <c r="K366" s="8">
        <f>ROUND(INDEX([1]Calculation!P:P,ROW()),0)</f>
        <v>5</v>
      </c>
      <c r="L366" s="8">
        <f>ROUND(INDEX([1]Calculation!Q:Q,ROW()),0)</f>
        <v>18</v>
      </c>
      <c r="M366" s="8">
        <f>ROUND(INDEX([1]Calculation!R:R,ROW()),0)</f>
        <v>2</v>
      </c>
      <c r="N366" s="8">
        <f>ROUND(INDEX([1]Calculation!S:S,ROW()),0)</f>
        <v>19</v>
      </c>
      <c r="O366" s="8">
        <f>ROUND(INDEX([1]Calculation!T:T,ROW()),0)</f>
        <v>4</v>
      </c>
      <c r="P366" s="8" t="str">
        <f>INDEX([1]Calculation!CB:CB,ROW())</f>
        <v>https://civiqs.com/documents/Civiqs_ISU_banner_book_2019_11.pdf</v>
      </c>
    </row>
    <row r="367" spans="1:16">
      <c r="A367" t="str">
        <f>INDEX([1]Calculation!$F:$F,ROW())</f>
        <v>US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586  lv</v>
      </c>
      <c r="E367" s="20">
        <f>INDEX([1]Calculation!$I:$I,ROW())</f>
        <v>43788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12</v>
      </c>
      <c r="M367" s="8">
        <f>ROUND(INDEX([1]Calculation!R:R,ROW()),0)</f>
        <v>1</v>
      </c>
      <c r="N367" s="8">
        <f>ROUND(INDEX([1]Calculation!S:S,ROW()),0)</f>
        <v>22</v>
      </c>
      <c r="O367" s="8">
        <f>ROUND(INDEX([1]Calculation!T:T,ROW()),0)</f>
        <v>2</v>
      </c>
      <c r="P367" s="8" t="str">
        <f>INDEX([1]Calculation!CB:CB,ROW())</f>
        <v>https://d25d2506sfb94s.cloudfront.net/cumulus_uploads/document/u9tu99dui5/econTabReport.pdf</v>
      </c>
    </row>
    <row r="368" spans="1:16">
      <c r="A368" t="str">
        <f>INDEX([1]Calculation!$F:$F,ROW())</f>
        <v>New York</v>
      </c>
      <c r="B368" t="str">
        <f>INDEX([1]Calculation!$D:$D,ROW())</f>
        <v>Siena College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380  rv</v>
      </c>
      <c r="E368" s="20">
        <f>INDEX([1]Calculation!$I:$I,ROW())</f>
        <v>43787</v>
      </c>
      <c r="F368" s="12">
        <f>ROUND(INDEX([1]Calculation!AL:AL,ROW()),1)</f>
        <v>0.7</v>
      </c>
      <c r="G368" s="8">
        <f>ROUND(INDEX([1]Calculation!L:L,ROW()),0)</f>
        <v>24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13</v>
      </c>
      <c r="M368" s="8">
        <f>ROUND(INDEX([1]Calculation!R:R,ROW()),0)</f>
        <v>0</v>
      </c>
      <c r="N368" s="8">
        <f>ROUND(INDEX([1]Calculation!S:S,ROW()),0)</f>
        <v>14</v>
      </c>
      <c r="O368" s="8">
        <f>ROUND(INDEX([1]Calculation!T:T,ROW()),0)</f>
        <v>2</v>
      </c>
      <c r="P368" s="8" t="str">
        <f>INDEX([1]Calculation!CB:CB,ROW())</f>
        <v>https://scri.siena.edu/wp-content/uploads/2019/11/SNY1119-Crosstabs.pdf</v>
      </c>
    </row>
    <row r="369" spans="1:16">
      <c r="A369" t="str">
        <f>INDEX([1]Calculation!$F:$F,ROW())</f>
        <v>US</v>
      </c>
      <c r="B369" t="str">
        <f>INDEX([1]Calculation!$D:$D,ROW())</f>
        <v>Swayable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1787  lv</v>
      </c>
      <c r="E369" s="20">
        <f>INDEX([1]Calculation!$I:$I,ROW())</f>
        <v>43787</v>
      </c>
      <c r="F369" s="12">
        <f>ROUND(INDEX([1]Calculation!AL:AL,ROW()),1)</f>
        <v>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7</v>
      </c>
      <c r="K369" s="8">
        <f>ROUND(INDEX([1]Calculation!P:P,ROW()),0)</f>
        <v>2</v>
      </c>
      <c r="L369" s="8">
        <f>ROUND(INDEX([1]Calculation!Q:Q,ROW()),0)</f>
        <v>17</v>
      </c>
      <c r="M369" s="8">
        <f>ROUND(INDEX([1]Calculation!R:R,ROW()),0)</f>
        <v>2</v>
      </c>
      <c r="N369" s="8">
        <f>ROUND(INDEX([1]Calculation!S:S,ROW()),0)</f>
        <v>18</v>
      </c>
      <c r="O369" s="8">
        <f>ROUND(INDEX([1]Calculation!T:T,ROW()),0)</f>
        <v>4</v>
      </c>
      <c r="P369" s="8" t="str">
        <f>INDEX([1]Calculation!CB:CB,ROW())</f>
        <v>https://swayable.com/insights/primaries2019</v>
      </c>
    </row>
    <row r="370" spans="1:16">
      <c r="A370" t="str">
        <f>INDEX([1]Calculation!$F:$F,ROW())</f>
        <v>US</v>
      </c>
      <c r="B370" t="str">
        <f>INDEX([1]Calculation!$D:$D,ROW())</f>
        <v>Swayable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3709  a</v>
      </c>
      <c r="E370" s="20">
        <f>INDEX([1]Calculation!$I:$I,ROW())</f>
        <v>43787</v>
      </c>
      <c r="F370" s="12">
        <f>ROUND(INDEX([1]Calculation!AL:AL,ROW()),1)</f>
        <v>0</v>
      </c>
      <c r="G370" s="8">
        <f>ROUND(INDEX([1]Calculation!L:L,ROW()),0)</f>
        <v>27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6</v>
      </c>
      <c r="K370" s="8">
        <f>ROUND(INDEX([1]Calculation!P:P,ROW()),0)</f>
        <v>2</v>
      </c>
      <c r="L370" s="8">
        <f>ROUND(INDEX([1]Calculation!Q:Q,ROW()),0)</f>
        <v>20</v>
      </c>
      <c r="M370" s="8">
        <f>ROUND(INDEX([1]Calculation!R:R,ROW()),0)</f>
        <v>2</v>
      </c>
      <c r="N370" s="8">
        <f>ROUND(INDEX([1]Calculation!S:S,ROW()),0)</f>
        <v>15</v>
      </c>
      <c r="O370" s="8">
        <f>ROUND(INDEX([1]Calculation!T:T,ROW()),0)</f>
        <v>5</v>
      </c>
      <c r="P370" s="8" t="str">
        <f>INDEX([1]Calculation!CB:CB,ROW())</f>
        <v>https://swayable.com/insights/primaries2019</v>
      </c>
    </row>
    <row r="371" spans="1:16">
      <c r="A371" t="str">
        <f>INDEX([1]Calculation!$F:$F,ROW())</f>
        <v>Georgia</v>
      </c>
      <c r="B371" t="str">
        <f>INDEX([1]Calculation!$D:$D,ROW())</f>
        <v>SurveyUSA</v>
      </c>
      <c r="C371" t="str">
        <f>IF(INDEX([1]Calculation!$G:$G,ROW())=0,"-",INDEX([1]Calculation!$G:$G,ROW()))</f>
        <v>A</v>
      </c>
      <c r="D371" t="str">
        <f>INDEX([1]Calculation!$J:$J,ROW())&amp;"  "&amp;INDEX([1]Calculation!$K:$K,ROW())</f>
        <v>536  lv</v>
      </c>
      <c r="E371" s="20">
        <f>INDEX([1]Calculation!$I:$I,ROW())</f>
        <v>43787</v>
      </c>
      <c r="F371" s="12">
        <f>ROUND(INDEX([1]Calculation!AL:AL,ROW()),1)</f>
        <v>7.7</v>
      </c>
      <c r="G371" s="8">
        <f>ROUND(INDEX([1]Calculation!L:L,ROW()),0)</f>
        <v>36</v>
      </c>
      <c r="H371" s="8">
        <f>ROUND(INDEX([1]Calculation!M:M,ROW()),0)</f>
        <v>6</v>
      </c>
      <c r="I371" s="8">
        <f>ROUND(INDEX([1]Calculation!N:N,ROW()),0)</f>
        <v>0</v>
      </c>
      <c r="J371" s="8">
        <f>ROUND(INDEX([1]Calculation!O:O,ROW()),0)</f>
        <v>7</v>
      </c>
      <c r="K371" s="8">
        <f>ROUND(INDEX([1]Calculation!P:P,ROW()),0)</f>
        <v>0</v>
      </c>
      <c r="L371" s="8">
        <f>ROUND(INDEX([1]Calculation!Q:Q,ROW()),0)</f>
        <v>17</v>
      </c>
      <c r="M371" s="8">
        <f>ROUND(INDEX([1]Calculation!R:R,ROW()),0)</f>
        <v>0</v>
      </c>
      <c r="N371" s="8">
        <f>ROUND(INDEX([1]Calculation!S:S,ROW()),0)</f>
        <v>14</v>
      </c>
      <c r="O371" s="8">
        <f>ROUND(INDEX([1]Calculation!T:T,ROW()),0)</f>
        <v>0</v>
      </c>
      <c r="P371" s="8" t="str">
        <f>INDEX([1]Calculation!CB:CB,ROW())</f>
        <v>http://www.surveyusa.com/client/PollReport.aspx?g=128c319e-4d47-4e41-827c-c67900e8414b</v>
      </c>
    </row>
    <row r="372" spans="1:16">
      <c r="A372" t="str">
        <f>INDEX([1]Calculation!$F:$F,ROW())</f>
        <v>Georgia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536  lv</v>
      </c>
      <c r="E372" s="20">
        <f>INDEX([1]Calculation!$I:$I,ROW())</f>
        <v>43787</v>
      </c>
      <c r="F372" s="12">
        <f>ROUND(INDEX([1]Calculation!AL:AL,ROW()),1)</f>
        <v>0</v>
      </c>
      <c r="G372" s="8">
        <f>ROUND(INDEX([1]Calculation!L:L,ROW()),0)</f>
        <v>39</v>
      </c>
      <c r="H372" s="8">
        <f>ROUND(INDEX([1]Calculation!M:M,ROW()),0)</f>
        <v>0</v>
      </c>
      <c r="I372" s="8">
        <f>ROUND(INDEX([1]Calculation!N:N,ROW()),0)</f>
        <v>0</v>
      </c>
      <c r="J372" s="8">
        <f>ROUND(INDEX([1]Calculation!O:O,ROW()),0)</f>
        <v>7</v>
      </c>
      <c r="K372" s="8">
        <f>ROUND(INDEX([1]Calculation!P:P,ROW()),0)</f>
        <v>0</v>
      </c>
      <c r="L372" s="8">
        <f>ROUND(INDEX([1]Calculation!Q:Q,ROW()),0)</f>
        <v>18</v>
      </c>
      <c r="M372" s="8">
        <f>ROUND(INDEX([1]Calculation!R:R,ROW()),0)</f>
        <v>0</v>
      </c>
      <c r="N372" s="8">
        <f>ROUND(INDEX([1]Calculation!S:S,ROW()),0)</f>
        <v>14</v>
      </c>
      <c r="O372" s="8">
        <f>ROUND(INDEX([1]Calculation!T:T,ROW()),0)</f>
        <v>0</v>
      </c>
      <c r="P372" s="8" t="str">
        <f>INDEX([1]Calculation!CB:CB,ROW())</f>
        <v>http://www.surveyusa.com/client/PollReport.aspx?g=128c319e-4d47-4e41-827c-c67900e8414b</v>
      </c>
    </row>
    <row r="373" spans="1:16">
      <c r="A373" t="str">
        <f>INDEX([1]Calculation!$F:$F,ROW())</f>
        <v>New Hampshire</v>
      </c>
      <c r="B373" t="str">
        <f>INDEX([1]Calculation!$D:$D,ROW())</f>
        <v>St. Anselm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255  lv</v>
      </c>
      <c r="E373" s="20">
        <f>INDEX([1]Calculation!$I:$I,ROW())</f>
        <v>43787</v>
      </c>
      <c r="F373" s="12">
        <f>ROUND(INDEX([1]Calculation!AL:AL,ROW()),1)</f>
        <v>0.2</v>
      </c>
      <c r="G373" s="8">
        <f>ROUND(INDEX([1]Calculation!L:L,ROW()),0)</f>
        <v>15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25</v>
      </c>
      <c r="K373" s="8">
        <f>ROUND(INDEX([1]Calculation!P:P,ROW()),0)</f>
        <v>6</v>
      </c>
      <c r="L373" s="8">
        <f>ROUND(INDEX([1]Calculation!Q:Q,ROW()),0)</f>
        <v>9</v>
      </c>
      <c r="M373" s="8">
        <f>ROUND(INDEX([1]Calculation!R:R,ROW()),0)</f>
        <v>5</v>
      </c>
      <c r="N373" s="8">
        <f>ROUND(INDEX([1]Calculation!S:S,ROW()),0)</f>
        <v>15</v>
      </c>
      <c r="O373" s="8">
        <f>ROUND(INDEX([1]Calculation!T:T,ROW()),0)</f>
        <v>2</v>
      </c>
      <c r="P373" s="8" t="str">
        <f>INDEX([1]Calculation!CB:CB,ROW())</f>
        <v>https://www.anselm.edu/sites/default/files/Documents/NHIOP/Polls/1119%20Topline%20Summary.pdf</v>
      </c>
    </row>
    <row r="374" spans="1:16">
      <c r="A374" t="str">
        <f>INDEX([1]Calculation!$F:$F,ROW())</f>
        <v>Wisconsin</v>
      </c>
      <c r="B374" t="str">
        <f>INDEX([1]Calculation!$D:$D,ROW())</f>
        <v>Marquette University Law School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340  lv</v>
      </c>
      <c r="E374" s="20">
        <f>INDEX([1]Calculation!$I:$I,ROW())</f>
        <v>43786</v>
      </c>
      <c r="F374" s="12">
        <f>ROUND(INDEX([1]Calculation!AL:AL,ROW()),1)</f>
        <v>0.1</v>
      </c>
      <c r="G374" s="8">
        <f>ROUND(INDEX([1]Calculation!L:L,ROW()),0)</f>
        <v>30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13</v>
      </c>
      <c r="K374" s="8">
        <f>ROUND(INDEX([1]Calculation!P:P,ROW()),0)</f>
        <v>3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15</v>
      </c>
      <c r="O374" s="8">
        <f>ROUND(INDEX([1]Calculation!T:T,ROW()),0)</f>
        <v>2</v>
      </c>
      <c r="P374" s="8" t="str">
        <f>INDEX([1]Calculation!CB:CB,ROW())</f>
        <v>https://law.marquette.edu/poll/wp-content/uploads/2019/11/MLSP55Toplines.pdf</v>
      </c>
    </row>
    <row r="375" spans="1:16">
      <c r="A375" t="str">
        <f>INDEX([1]Calculation!$F:$F,ROW())</f>
        <v>US</v>
      </c>
      <c r="B375" t="str">
        <f>INDEX([1]Calculation!$D:$D,ROW())</f>
        <v>Morning Consult</v>
      </c>
      <c r="C375" t="str">
        <f>IF(INDEX([1]Calculation!$G:$G,ROW())=0,"-",INDEX([1]Calculation!$G:$G,ROW()))</f>
        <v>B/C</v>
      </c>
      <c r="D375" t="str">
        <f>INDEX([1]Calculation!$J:$J,ROW())&amp;"  "&amp;INDEX([1]Calculation!$K:$K,ROW())</f>
        <v>17050  lv</v>
      </c>
      <c r="E375" s="20">
        <f>INDEX([1]Calculation!$I:$I,ROW())</f>
        <v>43786</v>
      </c>
      <c r="F375" s="12">
        <f>ROUND(INDEX([1]Calculation!AL:AL,ROW()),1)</f>
        <v>0</v>
      </c>
      <c r="G375" s="8">
        <f>ROUND(INDEX([1]Calculation!L:L,ROW()),0)</f>
        <v>32</v>
      </c>
      <c r="H375" s="8">
        <f>ROUND(INDEX([1]Calculation!M:M,ROW()),0)</f>
        <v>3</v>
      </c>
      <c r="I375" s="8">
        <f>ROUND(INDEX([1]Calculation!N:N,ROW()),0)</f>
        <v>2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20</v>
      </c>
      <c r="M375" s="8">
        <f>ROUND(INDEX([1]Calculation!R:R,ROW()),0)</f>
        <v>1</v>
      </c>
      <c r="N375" s="8">
        <f>ROUND(INDEX([1]Calculation!S:S,ROW()),0)</f>
        <v>17</v>
      </c>
      <c r="O375" s="8">
        <f>ROUND(INDEX([1]Calculation!T:T,ROW()),0)</f>
        <v>3</v>
      </c>
      <c r="P375" s="8" t="str">
        <f>INDEX([1]Calculation!CB:CB,ROW())</f>
        <v>https://morningconsult.com/2020-democratic-primary/</v>
      </c>
    </row>
    <row r="376" spans="1:16">
      <c r="A376" t="str">
        <f>INDEX([1]Calculation!$F:$F,ROW())</f>
        <v>South Carolina</v>
      </c>
      <c r="B376" t="str">
        <f>INDEX([1]Calculation!$D:$D,ROW())</f>
        <v>Quinnipiac University</v>
      </c>
      <c r="C376" t="str">
        <f>IF(INDEX([1]Calculation!$G:$G,ROW())=0,"-",INDEX([1]Calculation!$G:$G,ROW()))</f>
        <v>A</v>
      </c>
      <c r="D376" t="str">
        <f>INDEX([1]Calculation!$J:$J,ROW())&amp;"  "&amp;INDEX([1]Calculation!$K:$K,ROW())</f>
        <v>768  lv</v>
      </c>
      <c r="E376" s="20">
        <f>INDEX([1]Calculation!$I:$I,ROW())</f>
        <v>43786</v>
      </c>
      <c r="F376" s="12">
        <f>ROUND(INDEX([1]Calculation!AL:AL,ROW()),1)</f>
        <v>11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11</v>
      </c>
      <c r="M376" s="8">
        <f>ROUND(INDEX([1]Calculation!R:R,ROW()),0)</f>
        <v>5</v>
      </c>
      <c r="N376" s="8">
        <f>ROUND(INDEX([1]Calculation!S:S,ROW()),0)</f>
        <v>13</v>
      </c>
      <c r="O376" s="8">
        <f>ROUND(INDEX([1]Calculation!T:T,ROW()),0)</f>
        <v>4</v>
      </c>
      <c r="P376" s="8" t="str">
        <f>INDEX([1]Calculation!CB:CB,ROW())</f>
        <v>https://poll.qu.edu/south-carolina/release-detail?ReleaseID=3649</v>
      </c>
    </row>
    <row r="377" spans="1:16">
      <c r="A377" t="str">
        <f>INDEX([1]Calculation!$F:$F,ROW())</f>
        <v>US</v>
      </c>
      <c r="B377" t="str">
        <f>INDEX([1]Calculation!$D:$D,ROW())</f>
        <v>Harris Insights &amp; Analytics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449  rv</v>
      </c>
      <c r="E377" s="20">
        <f>INDEX([1]Calculation!$I:$I,ROW())</f>
        <v>43786</v>
      </c>
      <c r="F377" s="12">
        <f>ROUND(INDEX([1]Calculation!AL:AL,ROW()),1)</f>
        <v>0</v>
      </c>
      <c r="G377" s="8">
        <f>ROUND(INDEX([1]Calculation!L:L,ROW()),0)</f>
        <v>30</v>
      </c>
      <c r="H377" s="8">
        <f>ROUND(INDEX([1]Calculation!M:M,ROW()),0)</f>
        <v>3</v>
      </c>
      <c r="I377" s="8">
        <f>ROUND(INDEX([1]Calculation!N:N,ROW()),0)</f>
        <v>1</v>
      </c>
      <c r="J377" s="8">
        <f>ROUND(INDEX([1]Calculation!O:O,ROW()),0)</f>
        <v>7</v>
      </c>
      <c r="K377" s="8">
        <f>ROUND(INDEX([1]Calculation!P:P,ROW()),0)</f>
        <v>1</v>
      </c>
      <c r="L377" s="8">
        <f>ROUND(INDEX([1]Calculation!Q:Q,ROW()),0)</f>
        <v>18</v>
      </c>
      <c r="M377" s="8">
        <f>ROUND(INDEX([1]Calculation!R:R,ROW()),0)</f>
        <v>1</v>
      </c>
      <c r="N377" s="8">
        <f>ROUND(INDEX([1]Calculation!S:S,ROW()),0)</f>
        <v>15</v>
      </c>
      <c r="O377" s="8">
        <f>ROUND(INDEX([1]Calculation!T:T,ROW()),0)</f>
        <v>2</v>
      </c>
      <c r="P377" s="8" t="str">
        <f>INDEX([1]Calculation!CB:CB,ROW())</f>
        <v>https://thehill.com/hilltv/rising/470911-sanders-reclaims-second-place-in-new-poll</v>
      </c>
    </row>
    <row r="378" spans="1:16">
      <c r="A378" t="str">
        <f>INDEX([1]Calculation!$F:$F,ROW())</f>
        <v>US</v>
      </c>
      <c r="B378" t="str">
        <f>INDEX([1]Calculation!$D:$D,ROW())</f>
        <v>Ipsos</v>
      </c>
      <c r="C378" t="str">
        <f>IF(INDEX([1]Calculation!$G:$G,ROW())=0,"-",INDEX([1]Calculation!$G:$G,ROW()))</f>
        <v>B+</v>
      </c>
      <c r="D378" t="str">
        <f>INDEX([1]Calculation!$J:$J,ROW())&amp;"  "&amp;INDEX([1]Calculation!$K:$K,ROW())</f>
        <v>581  rv</v>
      </c>
      <c r="E378" s="20">
        <f>INDEX([1]Calculation!$I:$I,ROW())</f>
        <v>43783</v>
      </c>
      <c r="F378" s="12">
        <f>ROUND(INDEX([1]Calculation!AL:AL,ROW()),1)</f>
        <v>0</v>
      </c>
      <c r="G378" s="8">
        <f>ROUND(INDEX([1]Calculation!L:L,ROW()),0)</f>
        <v>26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6</v>
      </c>
      <c r="K378" s="8">
        <f>ROUND(INDEX([1]Calculation!P:P,ROW()),0)</f>
        <v>1</v>
      </c>
      <c r="L378" s="8">
        <f>ROUND(INDEX([1]Calculation!Q:Q,ROW()),0)</f>
        <v>18</v>
      </c>
      <c r="M378" s="8">
        <f>ROUND(INDEX([1]Calculation!R:R,ROW()),0)</f>
        <v>1</v>
      </c>
      <c r="N378" s="8">
        <f>ROUND(INDEX([1]Calculation!S:S,ROW()),0)</f>
        <v>12</v>
      </c>
      <c r="O378" s="8">
        <f>ROUND(INDEX([1]Calculation!T:T,ROW()),0)</f>
        <v>2</v>
      </c>
      <c r="P378" s="8" t="str">
        <f>INDEX([1]Calculation!CB:CB,ROW())</f>
        <v>https://twitter.com/Cmkahn/status/1220734596490452993</v>
      </c>
    </row>
    <row r="379" spans="1:16">
      <c r="A379" t="str">
        <f>INDEX([1]Calculation!$F:$F,ROW())</f>
        <v>Texas</v>
      </c>
      <c r="B379" t="str">
        <f>INDEX([1]Calculation!$D:$D,ROW())</f>
        <v>University of Texas at Tyler</v>
      </c>
      <c r="C379" t="str">
        <f>IF(INDEX([1]Calculation!$G:$G,ROW())=0,"-",INDEX([1]Calculation!$G:$G,ROW()))</f>
        <v>B/C</v>
      </c>
      <c r="D379" t="str">
        <f>INDEX([1]Calculation!$J:$J,ROW())&amp;"  "&amp;INDEX([1]Calculation!$K:$K,ROW())</f>
        <v>427  rv</v>
      </c>
      <c r="E379" s="20">
        <f>INDEX([1]Calculation!$I:$I,ROW())</f>
        <v>43783</v>
      </c>
      <c r="F379" s="12">
        <f>ROUND(INDEX([1]Calculation!AL:AL,ROW()),1)</f>
        <v>0.1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8</v>
      </c>
      <c r="K379" s="8">
        <f>ROUND(INDEX([1]Calculation!P:P,ROW()),0)</f>
        <v>2</v>
      </c>
      <c r="L379" s="8">
        <f>ROUND(INDEX([1]Calculation!Q:Q,ROW()),0)</f>
        <v>18</v>
      </c>
      <c r="M379" s="8">
        <f>ROUND(INDEX([1]Calculation!R:R,ROW()),0)</f>
        <v>2</v>
      </c>
      <c r="N379" s="8">
        <f>ROUND(INDEX([1]Calculation!S:S,ROW()),0)</f>
        <v>19</v>
      </c>
      <c r="O379" s="8">
        <f>ROUND(INDEX([1]Calculation!T:T,ROW()),0)</f>
        <v>2</v>
      </c>
      <c r="P379" s="8" t="str">
        <f>INDEX([1]Calculation!CB:CB,ROW())</f>
        <v>https://projects.fivethirtyeight.com/polls/20191118_TX.pdf</v>
      </c>
    </row>
    <row r="380" spans="1:16">
      <c r="A380" t="str">
        <f>INDEX([1]Calculation!$F:$F,ROW())</f>
        <v>US</v>
      </c>
      <c r="B380" t="str">
        <f>INDEX([1]Calculation!$D:$D,ROW())</f>
        <v>Ipsos</v>
      </c>
      <c r="C380" t="str">
        <f>IF(INDEX([1]Calculation!$G:$G,ROW())=0,"-",INDEX([1]Calculation!$G:$G,ROW()))</f>
        <v>B+</v>
      </c>
      <c r="D380" t="str">
        <f>INDEX([1]Calculation!$J:$J,ROW())&amp;"  "&amp;INDEX([1]Calculation!$K:$K,ROW())</f>
        <v>685  a</v>
      </c>
      <c r="E380" s="20">
        <f>INDEX([1]Calculation!$I:$I,ROW())</f>
        <v>43783</v>
      </c>
      <c r="F380" s="12">
        <f>ROUND(INDEX([1]Calculation!AL:AL,ROW()),1)</f>
        <v>0</v>
      </c>
      <c r="G380" s="8">
        <f>ROUND(INDEX([1]Calculation!L:L,ROW()),0)</f>
        <v>19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6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13</v>
      </c>
      <c r="O380" s="8">
        <f>ROUND(INDEX([1]Calculation!T:T,ROW()),0)</f>
        <v>2</v>
      </c>
      <c r="P380" s="8" t="str">
        <f>INDEX([1]Calculation!CB:CB,ROW())</f>
        <v>https://www.ipsos.com/sites/default/files/ct/news/documents/2019-11/topline_reuters_2020_election_tracker_11_15_2019.pdf</v>
      </c>
    </row>
    <row r="381" spans="1:16">
      <c r="A381" t="str">
        <f>INDEX([1]Calculation!$F:$F,ROW())</f>
        <v>US</v>
      </c>
      <c r="B381" t="str">
        <f>INDEX([1]Calculation!$D:$D,ROW())</f>
        <v>Ipsos</v>
      </c>
      <c r="C381" t="str">
        <f>IF(INDEX([1]Calculation!$G:$G,ROW())=0,"-",INDEX([1]Calculation!$G:$G,ROW()))</f>
        <v>B+</v>
      </c>
      <c r="D381" t="str">
        <f>INDEX([1]Calculation!$J:$J,ROW())&amp;"  "&amp;INDEX([1]Calculation!$K:$K,ROW())</f>
        <v>702  a</v>
      </c>
      <c r="E381" s="20">
        <f>INDEX([1]Calculation!$I:$I,ROW())</f>
        <v>43783</v>
      </c>
      <c r="F381" s="12">
        <f>ROUND(INDEX([1]Calculation!AL:AL,ROW()),1)</f>
        <v>0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1</v>
      </c>
      <c r="L381" s="8">
        <f>ROUND(INDEX([1]Calculation!Q:Q,ROW()),0)</f>
        <v>18</v>
      </c>
      <c r="M381" s="8">
        <f>ROUND(INDEX([1]Calculation!R:R,ROW()),0)</f>
        <v>1</v>
      </c>
      <c r="N381" s="8">
        <f>ROUND(INDEX([1]Calculation!S:S,ROW()),0)</f>
        <v>11</v>
      </c>
      <c r="O381" s="8">
        <f>ROUND(INDEX([1]Calculation!T:T,ROW()),0)</f>
        <v>2</v>
      </c>
      <c r="P381" s="8" t="str">
        <f>INDEX([1]Calculation!CB:CB,ROW())</f>
        <v>https://www.ipsos.com/sites/default/files/ct/news/documents/2019-11/topline_reuters_2020_election_tracker_11_15_2019.pdf</v>
      </c>
    </row>
    <row r="382" spans="1:16">
      <c r="A382" t="str">
        <f>INDEX([1]Calculation!$F:$F,ROW())</f>
        <v>South Carolina</v>
      </c>
      <c r="B382" t="str">
        <f>INDEX([1]Calculation!$D:$D,ROW())</f>
        <v>University of North Florida</v>
      </c>
      <c r="C382" t="str">
        <f>IF(INDEX([1]Calculation!$G:$G,ROW())=0,"-",INDEX([1]Calculation!$G:$G,ROW()))</f>
        <v>A/B</v>
      </c>
      <c r="D382" t="str">
        <f>INDEX([1]Calculation!$J:$J,ROW())&amp;"  "&amp;INDEX([1]Calculation!$K:$K,ROW())</f>
        <v>436  lv</v>
      </c>
      <c r="E382" s="20">
        <f>INDEX([1]Calculation!$I:$I,ROW())</f>
        <v>43782</v>
      </c>
      <c r="F382" s="12">
        <f>ROUND(INDEX([1]Calculation!AL:AL,ROW()),1)</f>
        <v>5.9</v>
      </c>
      <c r="G382" s="8">
        <f>ROUND(INDEX([1]Calculation!L:L,ROW()),0)</f>
        <v>36</v>
      </c>
      <c r="H382" s="8">
        <f>ROUND(INDEX([1]Calculation!M:M,ROW()),0)</f>
        <v>1</v>
      </c>
      <c r="I382" s="8">
        <f>ROUND(INDEX([1]Calculation!N:N,ROW()),0)</f>
        <v>2</v>
      </c>
      <c r="J382" s="8">
        <f>ROUND(INDEX([1]Calculation!O:O,ROW()),0)</f>
        <v>3</v>
      </c>
      <c r="K382" s="8">
        <f>ROUND(INDEX([1]Calculation!P:P,ROW()),0)</f>
        <v>1</v>
      </c>
      <c r="L382" s="8">
        <f>ROUND(INDEX([1]Calculation!Q:Q,ROW()),0)</f>
        <v>10</v>
      </c>
      <c r="M382" s="8">
        <f>ROUND(INDEX([1]Calculation!R:R,ROW()),0)</f>
        <v>8</v>
      </c>
      <c r="N382" s="8">
        <f>ROUND(INDEX([1]Calculation!S:S,ROW()),0)</f>
        <v>10</v>
      </c>
      <c r="O382" s="8">
        <f>ROUND(INDEX([1]Calculation!T:T,ROW()),0)</f>
        <v>1</v>
      </c>
      <c r="P382" s="8" t="str">
        <f>INDEX([1]Calculation!CB:CB,ROW())</f>
        <v>https://www.unf.edu/uploadedFiles/aa/coas/porl/Final%20Press%20Nov%2018.pdf</v>
      </c>
    </row>
    <row r="383" spans="1:16">
      <c r="A383" t="str">
        <f>INDEX([1]Calculation!$F:$F,ROW())</f>
        <v>South Carolina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877  lv</v>
      </c>
      <c r="E383" s="20">
        <f>INDEX([1]Calculation!$I:$I,ROW())</f>
        <v>43782</v>
      </c>
      <c r="F383" s="12">
        <f>ROUND(INDEX([1]Calculation!AL:AL,ROW()),1)</f>
        <v>0.1</v>
      </c>
      <c r="G383" s="8">
        <f>ROUND(INDEX([1]Calculation!L:L,ROW()),0)</f>
        <v>45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8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2</v>
      </c>
      <c r="N383" s="8">
        <f>ROUND(INDEX([1]Calculation!S:S,ROW()),0)</f>
        <v>17</v>
      </c>
      <c r="O383" s="8">
        <f>ROUND(INDEX([1]Calculation!T:T,ROW()),0)</f>
        <v>0</v>
      </c>
      <c r="P383" s="8" t="str">
        <f>INDEX([1]Calculation!CB:CB,ROW())</f>
        <v>https://drive.google.com/file/d/18LZNu8nrKO8zvVKbrdkagjcbZaYN_uW5/view</v>
      </c>
    </row>
    <row r="384" spans="1:16">
      <c r="A384" t="str">
        <f>INDEX([1]Calculation!$F:$F,ROW())</f>
        <v>Nevada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626  lv</v>
      </c>
      <c r="E384" s="20">
        <f>INDEX([1]Calculation!$I:$I,ROW())</f>
        <v>43782</v>
      </c>
      <c r="F384" s="12">
        <f>ROUND(INDEX([1]Calculation!AL:AL,ROW()),1)</f>
        <v>4</v>
      </c>
      <c r="G384" s="8">
        <f>ROUND(INDEX([1]Calculation!L:L,ROW()),0)</f>
        <v>33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9</v>
      </c>
      <c r="K384" s="8">
        <f>ROUND(INDEX([1]Calculation!P:P,ROW()),0)</f>
        <v>2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21</v>
      </c>
      <c r="O384" s="8">
        <f>ROUND(INDEX([1]Calculation!T:T,ROW()),0)</f>
        <v>1</v>
      </c>
      <c r="P384" s="8" t="str">
        <f>INDEX([1]Calculation!CB:CB,ROW())</f>
        <v>https://drive.google.com/file/d/1jgKZ5VeYaiRia45NZeDD9DLOnHUgscCV/view</v>
      </c>
    </row>
    <row r="385" spans="1:16">
      <c r="A385" t="str">
        <f>INDEX([1]Calculation!$F:$F,ROW())</f>
        <v>New Hampshire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510  lv</v>
      </c>
      <c r="E385" s="20">
        <f>INDEX([1]Calculation!$I:$I,ROW())</f>
        <v>43782</v>
      </c>
      <c r="F385" s="12">
        <f>ROUND(INDEX([1]Calculation!AL:AL,ROW()),1)</f>
        <v>0.1</v>
      </c>
      <c r="G385" s="8">
        <f>ROUND(INDEX([1]Calculation!L:L,ROW()),0)</f>
        <v>22</v>
      </c>
      <c r="H385" s="8">
        <f>ROUND(INDEX([1]Calculation!M:M,ROW()),0)</f>
        <v>0</v>
      </c>
      <c r="I385" s="8">
        <f>ROUND(INDEX([1]Calculation!N:N,ROW()),0)</f>
        <v>1</v>
      </c>
      <c r="J385" s="8">
        <f>ROUND(INDEX([1]Calculation!O:O,ROW()),0)</f>
        <v>16</v>
      </c>
      <c r="K385" s="8">
        <f>ROUND(INDEX([1]Calculation!P:P,ROW()),0)</f>
        <v>3</v>
      </c>
      <c r="L385" s="8">
        <f>ROUND(INDEX([1]Calculation!Q:Q,ROW()),0)</f>
        <v>20</v>
      </c>
      <c r="M385" s="8">
        <f>ROUND(INDEX([1]Calculation!R:R,ROW()),0)</f>
        <v>1</v>
      </c>
      <c r="N385" s="8">
        <f>ROUND(INDEX([1]Calculation!S:S,ROW()),0)</f>
        <v>31</v>
      </c>
      <c r="O385" s="8">
        <f>ROUND(INDEX([1]Calculation!T:T,ROW()),0)</f>
        <v>1</v>
      </c>
      <c r="P385" s="8" t="str">
        <f>INDEX([1]Calculation!CB:CB,ROW())</f>
        <v>https://drive.google.com/file/d/1_pubOi7tGP9BOHHNbNj3XLtMXxOUheSd/view</v>
      </c>
    </row>
    <row r="386" spans="1:16">
      <c r="A386" t="str">
        <f>INDEX([1]Calculation!$F:$F,ROW())</f>
        <v>Iowa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718  lv</v>
      </c>
      <c r="E386" s="20">
        <f>INDEX([1]Calculation!$I:$I,ROW())</f>
        <v>43782</v>
      </c>
      <c r="F386" s="12">
        <f>ROUND(INDEX([1]Calculation!AL:AL,ROW()),1)</f>
        <v>0.2</v>
      </c>
      <c r="G386" s="8">
        <f>ROUND(INDEX([1]Calculation!L:L,ROW()),0)</f>
        <v>22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21</v>
      </c>
      <c r="K386" s="8">
        <f>ROUND(INDEX([1]Calculation!P:P,ROW()),0)</f>
        <v>5</v>
      </c>
      <c r="L386" s="8">
        <f>ROUND(INDEX([1]Calculation!Q:Q,ROW()),0)</f>
        <v>22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1</v>
      </c>
      <c r="P386" s="8" t="str">
        <f>INDEX([1]Calculation!CB:CB,ROW())</f>
        <v>https://drive.google.com/file/d/13afQpotpd1MwwjjjoegtFv-tRtQ6tQbO/view</v>
      </c>
    </row>
    <row r="387" spans="1:16">
      <c r="A387" t="str">
        <f>INDEX([1]Calculation!$F:$F,ROW())</f>
        <v>Iowa</v>
      </c>
      <c r="B387" t="str">
        <f>INDEX([1]Calculation!$D:$D,ROW())</f>
        <v>Selzer &amp; Co.</v>
      </c>
      <c r="C387" t="str">
        <f>IF(INDEX([1]Calculation!$G:$G,ROW())=0,"-",INDEX([1]Calculation!$G:$G,ROW()))</f>
        <v>A+</v>
      </c>
      <c r="D387" t="str">
        <f>INDEX([1]Calculation!$J:$J,ROW())&amp;"  "&amp;INDEX([1]Calculation!$K:$K,ROW())</f>
        <v>500  lv</v>
      </c>
      <c r="E387" s="20">
        <f>INDEX([1]Calculation!$I:$I,ROW())</f>
        <v>43782</v>
      </c>
      <c r="F387" s="12">
        <f>ROUND(INDEX([1]Calculation!AL:AL,ROW()),1)</f>
        <v>1.3</v>
      </c>
      <c r="G387" s="8">
        <f>ROUND(INDEX([1]Calculation!L:L,ROW()),0)</f>
        <v>15</v>
      </c>
      <c r="H387" s="8">
        <f>ROUND(INDEX([1]Calculation!M:M,ROW()),0)</f>
        <v>2</v>
      </c>
      <c r="I387" s="8">
        <f>ROUND(INDEX([1]Calculation!N:N,ROW()),0)</f>
        <v>3</v>
      </c>
      <c r="J387" s="8">
        <f>ROUND(INDEX([1]Calculation!O:O,ROW()),0)</f>
        <v>25</v>
      </c>
      <c r="K387" s="8">
        <f>ROUND(INDEX([1]Calculation!P:P,ROW()),0)</f>
        <v>6</v>
      </c>
      <c r="L387" s="8">
        <f>ROUND(INDEX([1]Calculation!Q:Q,ROW()),0)</f>
        <v>15</v>
      </c>
      <c r="M387" s="8">
        <f>ROUND(INDEX([1]Calculation!R:R,ROW()),0)</f>
        <v>3</v>
      </c>
      <c r="N387" s="8">
        <f>ROUND(INDEX([1]Calculation!S:S,ROW()),0)</f>
        <v>16</v>
      </c>
      <c r="O387" s="8">
        <f>ROUND(INDEX([1]Calculation!T:T,ROW()),0)</f>
        <v>3</v>
      </c>
      <c r="P387" s="8" t="str">
        <f>INDEX([1]Calculation!CB:CB,ROW())</f>
        <v>https://cdn.cnn.com/cnn/2019/images/11/16/rel4a_ia.pdf</v>
      </c>
    </row>
    <row r="388" spans="1:16">
      <c r="A388" t="str">
        <f>INDEX([1]Calculation!$F:$F,ROW())</f>
        <v>Nevada</v>
      </c>
      <c r="B388" t="str">
        <f>INDEX([1]Calculation!$D:$D,ROW())</f>
        <v>Fox News/Beacon Research/Shaw &amp; Co. Research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627  lv</v>
      </c>
      <c r="E388" s="20">
        <f>INDEX([1]Calculation!$I:$I,ROW())</f>
        <v>43782</v>
      </c>
      <c r="F388" s="12">
        <f>ROUND(INDEX([1]Calculation!AL:AL,ROW()),1)</f>
        <v>1</v>
      </c>
      <c r="G388" s="8">
        <f>ROUND(INDEX([1]Calculation!L:L,ROW()),0)</f>
        <v>24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18</v>
      </c>
      <c r="M388" s="8">
        <f>ROUND(INDEX([1]Calculation!R:R,ROW()),0)</f>
        <v>5</v>
      </c>
      <c r="N388" s="8">
        <f>ROUND(INDEX([1]Calculation!S:S,ROW()),0)</f>
        <v>18</v>
      </c>
      <c r="O388" s="8">
        <f>ROUND(INDEX([1]Calculation!T:T,ROW()),0)</f>
        <v>3</v>
      </c>
      <c r="P388" s="8" t="str">
        <f>INDEX([1]Calculation!CB:CB,ROW())</f>
        <v>https://www.scribd.com/document/435041220/Fox-News-Poll-Joe-Biden-November-10-13-2019</v>
      </c>
    </row>
    <row r="389" spans="1:16">
      <c r="A389" t="str">
        <f>INDEX([1]Calculation!$F:$F,ROW())</f>
        <v>North Carolina</v>
      </c>
      <c r="B389" t="str">
        <f>INDEX([1]Calculation!$D:$D,ROW())</f>
        <v>Fox News/Beacon Research/Shaw &amp; Co. Research</v>
      </c>
      <c r="C389" t="str">
        <f>IF(INDEX([1]Calculation!$G:$G,ROW())=0,"-",INDEX([1]Calculation!$G:$G,ROW()))</f>
        <v>A-</v>
      </c>
      <c r="D389" t="str">
        <f>INDEX([1]Calculation!$J:$J,ROW())&amp;"  "&amp;INDEX([1]Calculation!$K:$K,ROW())</f>
        <v>669  lv</v>
      </c>
      <c r="E389" s="20">
        <f>INDEX([1]Calculation!$I:$I,ROW())</f>
        <v>43782</v>
      </c>
      <c r="F389" s="12">
        <f>ROUND(INDEX([1]Calculation!AL:AL,ROW()),1)</f>
        <v>8</v>
      </c>
      <c r="G389" s="8">
        <f>ROUND(INDEX([1]Calculation!L:L,ROW()),0)</f>
        <v>37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1</v>
      </c>
      <c r="L389" s="8">
        <f>ROUND(INDEX([1]Calculation!Q:Q,ROW()),0)</f>
        <v>14</v>
      </c>
      <c r="M389" s="8">
        <f>ROUND(INDEX([1]Calculation!R:R,ROW()),0)</f>
        <v>2</v>
      </c>
      <c r="N389" s="8">
        <f>ROUND(INDEX([1]Calculation!S:S,ROW()),0)</f>
        <v>15</v>
      </c>
      <c r="O389" s="8">
        <f>ROUND(INDEX([1]Calculation!T:T,ROW()),0)</f>
        <v>2</v>
      </c>
      <c r="P389" s="8" t="str">
        <f>INDEX([1]Calculation!CB:CB,ROW())</f>
        <v>https://www.scribd.com/document/435038869/Fox-News-Poll-North-Carolina-November-10-13-2019</v>
      </c>
    </row>
    <row r="390" spans="1:16">
      <c r="A390" t="str">
        <f>INDEX([1]Calculation!$F:$F,ROW())</f>
        <v>California</v>
      </c>
      <c r="B390" t="str">
        <f>INDEX([1]Calculation!$D:$D,ROW())</f>
        <v>Public Policy Institute of California</v>
      </c>
      <c r="C390" t="str">
        <f>IF(INDEX([1]Calculation!$G:$G,ROW())=0,"-",INDEX([1]Calculation!$G:$G,ROW()))</f>
        <v>A/B</v>
      </c>
      <c r="D390" t="str">
        <f>INDEX([1]Calculation!$J:$J,ROW())&amp;"  "&amp;INDEX([1]Calculation!$K:$K,ROW())</f>
        <v>682  lv</v>
      </c>
      <c r="E390" s="20">
        <f>INDEX([1]Calculation!$I:$I,ROW())</f>
        <v>43781</v>
      </c>
      <c r="F390" s="12">
        <f>ROUND(INDEX([1]Calculation!AL:AL,ROW()),1)</f>
        <v>0.3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1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23</v>
      </c>
      <c r="O390" s="8">
        <f>ROUND(INDEX([1]Calculation!T:T,ROW()),0)</f>
        <v>5</v>
      </c>
      <c r="P390" s="8" t="str">
        <f>INDEX([1]Calculation!CB:CB,ROW())</f>
        <v>https://www.ppic.org/wp-content/uploads/ppic-statewide-survey-californians-and-their-government-november-2019.pdf</v>
      </c>
    </row>
    <row r="391" spans="1:16">
      <c r="A391" t="str">
        <f>INDEX([1]Calculation!$F:$F,ROW())</f>
        <v>California</v>
      </c>
      <c r="B391" t="str">
        <f>INDEX([1]Calculation!$D:$D,ROW())</f>
        <v>Capitol Weekly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695  lv</v>
      </c>
      <c r="E391" s="20">
        <f>INDEX([1]Calculation!$I:$I,ROW())</f>
        <v>43781</v>
      </c>
      <c r="F391" s="12">
        <f>ROUND(INDEX([1]Calculation!AL:AL,ROW()),1)</f>
        <v>0</v>
      </c>
      <c r="G391" s="8">
        <f>ROUND(INDEX([1]Calculation!L:L,ROW()),0)</f>
        <v>18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14</v>
      </c>
      <c r="K391" s="8">
        <f>ROUND(INDEX([1]Calculation!P:P,ROW()),0)</f>
        <v>3</v>
      </c>
      <c r="L391" s="8">
        <f>ROUND(INDEX([1]Calculation!Q:Q,ROW()),0)</f>
        <v>21</v>
      </c>
      <c r="M391" s="8">
        <f>ROUND(INDEX([1]Calculation!R:R,ROW()),0)</f>
        <v>1</v>
      </c>
      <c r="N391" s="8">
        <f>ROUND(INDEX([1]Calculation!S:S,ROW()),0)</f>
        <v>27</v>
      </c>
      <c r="O391" s="8">
        <f>ROUND(INDEX([1]Calculation!T:T,ROW()),0)</f>
        <v>4</v>
      </c>
      <c r="P391" s="8" t="str">
        <f>INDEX([1]Calculation!CB:CB,ROW())</f>
        <v>https://www.dropbox.com/s/h2iww6q3elxeohl/Nov%202019%20Presidential%20Primary%20Tracking%20Poll%20Toplines%20and%20Crosstabs.xlsx</v>
      </c>
    </row>
    <row r="392" spans="1:16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600  lv</v>
      </c>
      <c r="E392" s="20">
        <f>INDEX([1]Calculation!$I:$I,ROW())</f>
        <v>43781</v>
      </c>
      <c r="F392" s="12">
        <f>ROUND(INDEX([1]Calculation!AL:AL,ROW()),1)</f>
        <v>0</v>
      </c>
      <c r="G392" s="8">
        <f>ROUND(INDEX([1]Calculation!L:L,ROW()),0)</f>
        <v>23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17</v>
      </c>
      <c r="M392" s="8">
        <f>ROUND(INDEX([1]Calculation!R:R,ROW()),0)</f>
        <v>1</v>
      </c>
      <c r="N392" s="8">
        <f>ROUND(INDEX([1]Calculation!S:S,ROW()),0)</f>
        <v>26</v>
      </c>
      <c r="O392" s="8">
        <f>ROUND(INDEX([1]Calculation!T:T,ROW()),0)</f>
        <v>4</v>
      </c>
      <c r="P392" s="8" t="str">
        <f>INDEX([1]Calculation!CB:CB,ROW())</f>
        <v>https://d25d2506sfb94s.cloudfront.net/cumulus_uploads/document/7umtlf80ov/econTabReport.pdf</v>
      </c>
    </row>
    <row r="393" spans="1:16">
      <c r="A393" t="str">
        <f>INDEX([1]Calculation!$F:$F,ROW())</f>
        <v>Iowa</v>
      </c>
      <c r="B393" t="str">
        <f>INDEX([1]Calculation!$D:$D,ROW())</f>
        <v>Monmouth University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451  lv</v>
      </c>
      <c r="E393" s="20">
        <f>INDEX([1]Calculation!$I:$I,ROW())</f>
        <v>43780</v>
      </c>
      <c r="F393" s="12">
        <f>ROUND(INDEX([1]Calculation!AL:AL,ROW()),1)</f>
        <v>0</v>
      </c>
      <c r="G393" s="8">
        <f>ROUND(INDEX([1]Calculation!L:L,ROW()),0)</f>
        <v>19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22</v>
      </c>
      <c r="K393" s="8">
        <f>ROUND(INDEX([1]Calculation!P:P,ROW()),0)</f>
        <v>5</v>
      </c>
      <c r="L393" s="8">
        <f>ROUND(INDEX([1]Calculation!Q:Q,ROW()),0)</f>
        <v>13</v>
      </c>
      <c r="M393" s="8">
        <f>ROUND(INDEX([1]Calculation!R:R,ROW()),0)</f>
        <v>3</v>
      </c>
      <c r="N393" s="8">
        <f>ROUND(INDEX([1]Calculation!S:S,ROW()),0)</f>
        <v>18</v>
      </c>
      <c r="O393" s="8">
        <f>ROUND(INDEX([1]Calculation!T:T,ROW()),0)</f>
        <v>3</v>
      </c>
      <c r="P393" s="8" t="str">
        <f>INDEX([1]Calculation!CB:CB,ROW())</f>
        <v>https://www.monmouth.edu/polling-institute/documents/monmouthpoll_ia_111219.pdf/</v>
      </c>
    </row>
    <row r="394" spans="1:16">
      <c r="A394" t="str">
        <f>INDEX([1]Calculation!$F:$F,ROW())</f>
        <v>Georgia</v>
      </c>
      <c r="B394" t="str">
        <f>INDEX([1]Calculation!$D:$D,ROW())</f>
        <v>Climate Nexus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457  lv</v>
      </c>
      <c r="E394" s="20">
        <f>INDEX([1]Calculation!$I:$I,ROW())</f>
        <v>43779</v>
      </c>
      <c r="F394" s="12">
        <f>ROUND(INDEX([1]Calculation!AL:AL,ROW()),1)</f>
        <v>2.2999999999999998</v>
      </c>
      <c r="G394" s="8">
        <f>ROUND(INDEX([1]Calculation!L:L,ROW()),0)</f>
        <v>31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14</v>
      </c>
      <c r="M394" s="8">
        <f>ROUND(INDEX([1]Calculation!R:R,ROW()),0)</f>
        <v>1</v>
      </c>
      <c r="N394" s="8">
        <f>ROUND(INDEX([1]Calculation!S:S,ROW()),0)</f>
        <v>14</v>
      </c>
      <c r="O394" s="8">
        <f>ROUND(INDEX([1]Calculation!T:T,ROW()),0)</f>
        <v>2</v>
      </c>
      <c r="P394" s="8" t="str">
        <f>INDEX([1]Calculation!CB:CB,ROW())</f>
        <v>https://climatenexus.org/wp-content/uploads/2015/09/Georgia-Poll-Toplines.pdf</v>
      </c>
    </row>
    <row r="395" spans="1:16">
      <c r="A395" t="str">
        <f>INDEX([1]Calculation!$F:$F,ROW())</f>
        <v>US</v>
      </c>
      <c r="B395" t="str">
        <f>INDEX([1]Calculation!$D:$D,ROW())</f>
        <v>Ipsos</v>
      </c>
      <c r="C395" t="str">
        <f>IF(INDEX([1]Calculation!$G:$G,ROW())=0,"-",INDEX([1]Calculation!$G:$G,ROW()))</f>
        <v>B+</v>
      </c>
      <c r="D395" t="str">
        <f>INDEX([1]Calculation!$J:$J,ROW())&amp;"  "&amp;INDEX([1]Calculation!$K:$K,ROW())</f>
        <v>538  rv</v>
      </c>
      <c r="E395" s="20">
        <f>INDEX([1]Calculation!$I:$I,ROW())</f>
        <v>43776</v>
      </c>
      <c r="F395" s="12">
        <f>ROUND(INDEX([1]Calculation!AL:AL,ROW()),1)</f>
        <v>0</v>
      </c>
      <c r="G395" s="8">
        <f>ROUND(INDEX([1]Calculation!L:L,ROW()),0)</f>
        <v>20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5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1</v>
      </c>
      <c r="N395" s="8">
        <f>ROUND(INDEX([1]Calculation!S:S,ROW()),0)</f>
        <v>13</v>
      </c>
      <c r="O395" s="8">
        <f>ROUND(INDEX([1]Calculation!T:T,ROW()),0)</f>
        <v>3</v>
      </c>
      <c r="P395" s="8" t="str">
        <f>INDEX([1]Calculation!CB:CB,ROW())</f>
        <v>https://twitter.com/Cmkahn/status/1220734596490452993</v>
      </c>
    </row>
    <row r="396" spans="1:16">
      <c r="A396" t="str">
        <f>INDEX([1]Calculation!$F:$F,ROW())</f>
        <v>Iowa</v>
      </c>
      <c r="B396" t="str">
        <f>INDEX([1]Calculation!$D:$D,ROW())</f>
        <v>University of Iowa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465  lv</v>
      </c>
      <c r="E396" s="20">
        <f>INDEX([1]Calculation!$I:$I,ROW())</f>
        <v>43779</v>
      </c>
      <c r="F396" s="12">
        <f>ROUND(INDEX([1]Calculation!AL:AL,ROW()),1)</f>
        <v>3</v>
      </c>
      <c r="G396" s="8">
        <f>ROUND(INDEX([1]Calculation!L:L,ROW()),0)</f>
        <v>15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16</v>
      </c>
      <c r="K396" s="8">
        <f>ROUND(INDEX([1]Calculation!P:P,ROW()),0)</f>
        <v>1</v>
      </c>
      <c r="L396" s="8">
        <f>ROUND(INDEX([1]Calculation!Q:Q,ROW()),0)</f>
        <v>18</v>
      </c>
      <c r="M396" s="8">
        <f>ROUND(INDEX([1]Calculation!R:R,ROW()),0)</f>
        <v>3</v>
      </c>
      <c r="N396" s="8">
        <f>ROUND(INDEX([1]Calculation!S:S,ROW()),0)</f>
        <v>23</v>
      </c>
      <c r="O396" s="8">
        <f>ROUND(INDEX([1]Calculation!T:T,ROW()),0)</f>
        <v>3</v>
      </c>
      <c r="P396" s="8" t="str">
        <f>INDEX([1]Calculation!CB:CB,ROW())</f>
        <v>https://clas.uiowa.edu/polisci/sites/clas.uiowa.edu.polisci/files/Hawkeye%20Poll%20(Nov%202019)%20-%20Iowa%20Democratic%20Caucuses%20-%20topline.pdf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B/C</v>
      </c>
      <c r="D397" t="str">
        <f>INDEX([1]Calculation!$J:$J,ROW())&amp;"  "&amp;INDEX([1]Calculation!$K:$K,ROW())</f>
        <v>16400  lv</v>
      </c>
      <c r="E397" s="20">
        <f>INDEX([1]Calculation!$I:$I,ROW())</f>
        <v>43779</v>
      </c>
      <c r="F397" s="12">
        <f>ROUND(INDEX([1]Calculation!AL:AL,ROW()),1)</f>
        <v>0</v>
      </c>
      <c r="G397" s="8">
        <f>ROUND(INDEX([1]Calculation!L:L,ROW()),0)</f>
        <v>32</v>
      </c>
      <c r="H397" s="8">
        <f>ROUND(INDEX([1]Calculation!M:M,ROW()),0)</f>
        <v>2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2</v>
      </c>
      <c r="L397" s="8">
        <f>ROUND(INDEX([1]Calculation!Q:Q,ROW()),0)</f>
        <v>20</v>
      </c>
      <c r="M397" s="8">
        <f>ROUND(INDEX([1]Calculation!R:R,ROW()),0)</f>
        <v>1</v>
      </c>
      <c r="N397" s="8">
        <f>ROUND(INDEX([1]Calculation!S:S,ROW()),0)</f>
        <v>19</v>
      </c>
      <c r="O397" s="8">
        <f>ROUND(INDEX([1]Calculation!T:T,ROW()),0)</f>
        <v>3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New Hampshire</v>
      </c>
      <c r="B398" t="str">
        <f>INDEX([1]Calculation!$D:$D,ROW())</f>
        <v>Quinnipiac University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1134  lv</v>
      </c>
      <c r="E398" s="20">
        <f>INDEX([1]Calculation!$I:$I,ROW())</f>
        <v>43779</v>
      </c>
      <c r="F398" s="12">
        <f>ROUND(INDEX([1]Calculation!AL:AL,ROW()),1)</f>
        <v>13</v>
      </c>
      <c r="G398" s="8">
        <f>ROUND(INDEX([1]Calculation!L:L,ROW()),0)</f>
        <v>20</v>
      </c>
      <c r="H398" s="8">
        <f>ROUND(INDEX([1]Calculation!M:M,ROW()),0)</f>
        <v>0</v>
      </c>
      <c r="I398" s="8">
        <f>ROUND(INDEX([1]Calculation!N:N,ROW()),0)</f>
        <v>1</v>
      </c>
      <c r="J398" s="8">
        <f>ROUND(INDEX([1]Calculation!O:O,ROW()),0)</f>
        <v>15</v>
      </c>
      <c r="K398" s="8">
        <f>ROUND(INDEX([1]Calculation!P:P,ROW()),0)</f>
        <v>3</v>
      </c>
      <c r="L398" s="8">
        <f>ROUND(INDEX([1]Calculation!Q:Q,ROW()),0)</f>
        <v>14</v>
      </c>
      <c r="M398" s="8">
        <f>ROUND(INDEX([1]Calculation!R:R,ROW()),0)</f>
        <v>3</v>
      </c>
      <c r="N398" s="8">
        <f>ROUND(INDEX([1]Calculation!S:S,ROW()),0)</f>
        <v>16</v>
      </c>
      <c r="O398" s="8">
        <f>ROUND(INDEX([1]Calculation!T:T,ROW()),0)</f>
        <v>4</v>
      </c>
      <c r="P398" s="8" t="str">
        <f>INDEX([1]Calculation!CB:CB,ROW())</f>
        <v>https://poll.qu.edu/new-hampshire/release-detail?ReleaseID=3648</v>
      </c>
    </row>
    <row r="399" spans="1:16">
      <c r="A399" t="str">
        <f>INDEX([1]Calculation!$F:$F,ROW())</f>
        <v>Arizona</v>
      </c>
      <c r="B399" t="str">
        <f>INDEX([1]Calculation!$D:$D,ROW())</f>
        <v>OH Predictive Insights/MBQF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260  lv</v>
      </c>
      <c r="E399" s="20">
        <f>INDEX([1]Calculation!$I:$I,ROW())</f>
        <v>43777</v>
      </c>
      <c r="F399" s="12">
        <f>ROUND(INDEX([1]Calculation!AL:AL,ROW()),1)</f>
        <v>2.4</v>
      </c>
      <c r="G399" s="8">
        <f>ROUND(INDEX([1]Calculation!L:L,ROW()),0)</f>
        <v>29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9</v>
      </c>
      <c r="K399" s="8">
        <f>ROUND(INDEX([1]Calculation!P:P,ROW()),0)</f>
        <v>2</v>
      </c>
      <c r="L399" s="8">
        <f>ROUND(INDEX([1]Calculation!Q:Q,ROW()),0)</f>
        <v>16</v>
      </c>
      <c r="M399" s="8">
        <f>ROUND(INDEX([1]Calculation!R:R,ROW()),0)</f>
        <v>1</v>
      </c>
      <c r="N399" s="8">
        <f>ROUND(INDEX([1]Calculation!S:S,ROW()),0)</f>
        <v>18</v>
      </c>
      <c r="O399" s="8">
        <f>ROUND(INDEX([1]Calculation!T:T,ROW()),0)</f>
        <v>4</v>
      </c>
      <c r="P399" s="8" t="str">
        <f>INDEX([1]Calculation!CB:CB,ROW())</f>
        <v>https://ohpredictive.com/press-releases/democratic-primary-2020/</v>
      </c>
    </row>
    <row r="400" spans="1:16">
      <c r="A400" t="str">
        <f>INDEX([1]Calculation!$F:$F,ROW())</f>
        <v>US</v>
      </c>
      <c r="B400" t="str">
        <f>INDEX([1]Calculation!$D:$D,ROW())</f>
        <v>Ipsos</v>
      </c>
      <c r="C400" t="str">
        <f>IF(INDEX([1]Calculation!$G:$G,ROW())=0,"-",INDEX([1]Calculation!$G:$G,ROW()))</f>
        <v>B+</v>
      </c>
      <c r="D400" t="str">
        <f>INDEX([1]Calculation!$J:$J,ROW())&amp;"  "&amp;INDEX([1]Calculation!$K:$K,ROW())</f>
        <v>549  rv</v>
      </c>
      <c r="E400" s="20">
        <f>INDEX([1]Calculation!$I:$I,ROW())</f>
        <v>43773</v>
      </c>
      <c r="F400" s="12">
        <f>ROUND(INDEX([1]Calculation!AL:AL,ROW()),1)</f>
        <v>0</v>
      </c>
      <c r="G400" s="8">
        <f>ROUND(INDEX([1]Calculation!L:L,ROW()),0)</f>
        <v>24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8</v>
      </c>
      <c r="K400" s="8">
        <f>ROUND(INDEX([1]Calculation!P:P,ROW()),0)</f>
        <v>0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13</v>
      </c>
      <c r="O400" s="8">
        <f>ROUND(INDEX([1]Calculation!T:T,ROW()),0)</f>
        <v>3</v>
      </c>
      <c r="P400" s="8" t="str">
        <f>INDEX([1]Calculation!CB:CB,ROW())</f>
        <v>https://twitter.com/Cmkahn/status/1220734596490452993</v>
      </c>
    </row>
    <row r="401" spans="1:16">
      <c r="A401" t="str">
        <f>INDEX([1]Calculation!$F:$F,ROW())</f>
        <v>North Carolina</v>
      </c>
      <c r="B401" t="str">
        <f>INDEX([1]Calculation!$D:$D,ROW())</f>
        <v>High Point University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347  a</v>
      </c>
      <c r="E401" s="20">
        <f>INDEX([1]Calculation!$I:$I,ROW())</f>
        <v>43776</v>
      </c>
      <c r="F401" s="12">
        <f>ROUND(INDEX([1]Calculation!AL:AL,ROW()),1)</f>
        <v>0.2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3</v>
      </c>
      <c r="L401" s="8">
        <f>ROUND(INDEX([1]Calculation!Q:Q,ROW()),0)</f>
        <v>18</v>
      </c>
      <c r="M401" s="8">
        <f>ROUND(INDEX([1]Calculation!R:R,ROW()),0)</f>
        <v>2</v>
      </c>
      <c r="N401" s="8">
        <f>ROUND(INDEX([1]Calculation!S:S,ROW()),0)</f>
        <v>13</v>
      </c>
      <c r="O401" s="8">
        <f>ROUND(INDEX([1]Calculation!T:T,ROW()),0)</f>
        <v>2</v>
      </c>
      <c r="P401" s="8" t="str">
        <f>INDEX([1]Calculation!CB:CB,ROW())</f>
        <v>http://www.highpoint.edu/blog/2019/11/hpu-poll-among-democratic-candidates-biden-sanders-warren-have-largest-support-in-north-carolina/</v>
      </c>
    </row>
    <row r="402" spans="1:16">
      <c r="A402" t="str">
        <f>INDEX([1]Calculation!$F:$F,ROW())</f>
        <v>Iowa</v>
      </c>
      <c r="B402" t="str">
        <f>INDEX([1]Calculation!$D:$D,ROW())</f>
        <v>Public Policy Polling</v>
      </c>
      <c r="C402" t="str">
        <f>IF(INDEX([1]Calculation!$G:$G,ROW())=0,"-",INDEX([1]Calculation!$G:$G,ROW()))</f>
        <v>B</v>
      </c>
      <c r="D402" t="str">
        <f>INDEX([1]Calculation!$J:$J,ROW())&amp;"  "&amp;INDEX([1]Calculation!$K:$K,ROW())</f>
        <v>715  lv</v>
      </c>
      <c r="E402" s="20">
        <f>INDEX([1]Calculation!$I:$I,ROW())</f>
        <v>43775</v>
      </c>
      <c r="F402" s="12">
        <f>ROUND(INDEX([1]Calculation!AL:AL,ROW()),1)</f>
        <v>5.0999999999999996</v>
      </c>
      <c r="G402" s="8">
        <f>ROUND(INDEX([1]Calculation!L:L,ROW()),0)</f>
        <v>13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20</v>
      </c>
      <c r="K402" s="8">
        <f>ROUND(INDEX([1]Calculation!P:P,ROW()),0)</f>
        <v>9</v>
      </c>
      <c r="L402" s="8">
        <f>ROUND(INDEX([1]Calculation!Q:Q,ROW()),0)</f>
        <v>14</v>
      </c>
      <c r="M402" s="8">
        <f>ROUND(INDEX([1]Calculation!R:R,ROW()),0)</f>
        <v>6</v>
      </c>
      <c r="N402" s="8">
        <f>ROUND(INDEX([1]Calculation!S:S,ROW()),0)</f>
        <v>21</v>
      </c>
      <c r="O402" s="8">
        <f>ROUND(INDEX([1]Calculation!T:T,ROW()),0)</f>
        <v>3</v>
      </c>
      <c r="P402" s="8" t="str">
        <f>INDEX([1]Calculation!CB:CB,ROW())</f>
        <v>https://endcitizensunited.org/wp-content/uploads/2019/11/IowaPoll.pdf</v>
      </c>
    </row>
    <row r="403" spans="1:16">
      <c r="A403" t="str">
        <f>INDEX([1]Calculation!$F:$F,ROW())</f>
        <v>Iowa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698  lv</v>
      </c>
      <c r="E403" s="20">
        <f>INDEX([1]Calculation!$I:$I,ROW())</f>
        <v>43774</v>
      </c>
      <c r="F403" s="12">
        <f>ROUND(INDEX([1]Calculation!AL:AL,ROW()),1)</f>
        <v>9.4</v>
      </c>
      <c r="G403" s="8">
        <f>ROUND(INDEX([1]Calculation!L:L,ROW()),0)</f>
        <v>15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19</v>
      </c>
      <c r="K403" s="8">
        <f>ROUND(INDEX([1]Calculation!P:P,ROW()),0)</f>
        <v>5</v>
      </c>
      <c r="L403" s="8">
        <f>ROUND(INDEX([1]Calculation!Q:Q,ROW()),0)</f>
        <v>17</v>
      </c>
      <c r="M403" s="8">
        <f>ROUND(INDEX([1]Calculation!R:R,ROW()),0)</f>
        <v>3</v>
      </c>
      <c r="N403" s="8">
        <f>ROUND(INDEX([1]Calculation!S:S,ROW()),0)</f>
        <v>20</v>
      </c>
      <c r="O403" s="8">
        <f>ROUND(INDEX([1]Calculation!T:T,ROW()),0)</f>
        <v>3</v>
      </c>
      <c r="P403" s="8" t="str">
        <f>INDEX([1]Calculation!CB:CB,ROW())</f>
        <v>https://poll.qu.edu/iowa/release-detail?ReleaseID=3647</v>
      </c>
    </row>
    <row r="404" spans="1:16">
      <c r="A404" t="str">
        <f>INDEX([1]Calculation!$F:$F,ROW())</f>
        <v>US</v>
      </c>
      <c r="B404" t="str">
        <f>INDEX([1]Calculation!$D:$D,ROW())</f>
        <v>YouGov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579  lv</v>
      </c>
      <c r="E404" s="20">
        <f>INDEX([1]Calculation!$I:$I,ROW())</f>
        <v>43774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14</v>
      </c>
      <c r="M404" s="8">
        <f>ROUND(INDEX([1]Calculation!R:R,ROW()),0)</f>
        <v>1</v>
      </c>
      <c r="N404" s="8">
        <f>ROUND(INDEX([1]Calculation!S:S,ROW()),0)</f>
        <v>25</v>
      </c>
      <c r="O404" s="8">
        <f>ROUND(INDEX([1]Calculation!T:T,ROW()),0)</f>
        <v>1</v>
      </c>
      <c r="P404" s="8" t="str">
        <f>INDEX([1]Calculation!CB:CB,ROW())</f>
        <v>https://d25d2506sfb94s.cloudfront.net/cumulus_uploads/document/cseozthmrp/econTabReport.pdf</v>
      </c>
    </row>
    <row r="405" spans="1:16">
      <c r="A405" t="str">
        <f>INDEX([1]Calculation!$F:$F,ROW())</f>
        <v>US</v>
      </c>
      <c r="B405" t="str">
        <f>INDEX([1]Calculation!$D:$D,ROW())</f>
        <v>Change Research</v>
      </c>
      <c r="C405" t="str">
        <f>IF(INDEX([1]Calculation!$G:$G,ROW())=0,"-",INDEX([1]Calculation!$G:$G,ROW()))</f>
        <v>C</v>
      </c>
      <c r="D405" t="str">
        <f>INDEX([1]Calculation!$J:$J,ROW())&amp;"  "&amp;INDEX([1]Calculation!$K:$K,ROW())</f>
        <v>456  lv</v>
      </c>
      <c r="E405" s="20">
        <f>INDEX([1]Calculation!$I:$I,ROW())</f>
        <v>43772</v>
      </c>
      <c r="F405" s="12">
        <f>ROUND(INDEX([1]Calculation!AL:AL,ROW()),1)</f>
        <v>0.3</v>
      </c>
      <c r="G405" s="8">
        <f>ROUND(INDEX([1]Calculation!L:L,ROW()),0)</f>
        <v>17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14</v>
      </c>
      <c r="K405" s="8">
        <f>ROUND(INDEX([1]Calculation!P:P,ROW()),0)</f>
        <v>2</v>
      </c>
      <c r="L405" s="8">
        <f>ROUND(INDEX([1]Calculation!Q:Q,ROW()),0)</f>
        <v>17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4</v>
      </c>
      <c r="P405" s="8" t="str">
        <f>INDEX([1]Calculation!CB:CB,ROW())</f>
        <v>https://docs.google.com/spreadsheets/d/1-2C4K__IQ-q_SaRlhMPNmzpuXmxDjCYeLSNfTq0PnoM/edit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686  a</v>
      </c>
      <c r="E406" s="20">
        <f>INDEX([1]Calculation!$I:$I,ROW())</f>
        <v>43773</v>
      </c>
      <c r="F406" s="12">
        <f>ROUND(INDEX([1]Calculation!AL:AL,ROW()),1)</f>
        <v>0</v>
      </c>
      <c r="G406" s="8">
        <f>ROUND(INDEX([1]Calculation!L:L,ROW()),0)</f>
        <v>22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6</v>
      </c>
      <c r="K406" s="8">
        <f>ROUND(INDEX([1]Calculation!P:P,ROW()),0)</f>
        <v>0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11</v>
      </c>
      <c r="O406" s="8">
        <f>ROUND(INDEX([1]Calculation!T:T,ROW()),0)</f>
        <v>2</v>
      </c>
      <c r="P406" s="8" t="str">
        <f>INDEX([1]Calculation!CB:CB,ROW())</f>
        <v>https://fingfx.thomsonreuters.com/gfx/mkt/12/8244/8175/Topline%20Reuters%202020%20Election%20Tracker%2011%2004%202019%20(002).pdf</v>
      </c>
    </row>
    <row r="407" spans="1:16">
      <c r="A407" t="str">
        <f>INDEX([1]Calculation!$F:$F,ROW())</f>
        <v>US</v>
      </c>
      <c r="B407" t="str">
        <f>INDEX([1]Calculation!$D:$D,ROW())</f>
        <v>USC Dornsife/LA Times</v>
      </c>
      <c r="C407" t="str">
        <f>IF(INDEX([1]Calculation!$G:$G,ROW())=0,"-",INDEX([1]Calculation!$G:$G,ROW()))</f>
        <v>B/C</v>
      </c>
      <c r="D407" t="str">
        <f>INDEX([1]Calculation!$J:$J,ROW())&amp;"  "&amp;INDEX([1]Calculation!$K:$K,ROW())</f>
        <v>2599  lv</v>
      </c>
      <c r="E407" s="20">
        <f>INDEX([1]Calculation!$I:$I,ROW())</f>
        <v>43772</v>
      </c>
      <c r="F407" s="12">
        <f>ROUND(INDEX([1]Calculation!AL:AL,ROW()),1)</f>
        <v>0.7</v>
      </c>
      <c r="G407" s="8">
        <f>ROUND(INDEX([1]Calculation!L:L,ROW()),0)</f>
        <v>28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13</v>
      </c>
      <c r="M407" s="8">
        <f>ROUND(INDEX([1]Calculation!R:R,ROW()),0)</f>
        <v>1</v>
      </c>
      <c r="N407" s="8">
        <f>ROUND(INDEX([1]Calculation!S:S,ROW()),0)</f>
        <v>16</v>
      </c>
      <c r="O407" s="8">
        <f>ROUND(INDEX([1]Calculation!T:T,ROW()),0)</f>
        <v>2</v>
      </c>
      <c r="P407" s="8" t="str">
        <f>INDEX([1]Calculation!CB:CB,ROW())</f>
        <v>https://drive.google.com/file/d/19u8Z9jvK323ZyFtaJ-xrfmsd4lUU_vBt/view</v>
      </c>
    </row>
    <row r="408" spans="1:16">
      <c r="A408" t="str">
        <f>INDEX([1]Calculation!$F:$F,ROW())</f>
        <v>US</v>
      </c>
      <c r="B408" t="str">
        <f>INDEX([1]Calculation!$D:$D,ROW())</f>
        <v>Monmouth University</v>
      </c>
      <c r="C408" t="str">
        <f>IF(INDEX([1]Calculation!$G:$G,ROW())=0,"-",INDEX([1]Calculation!$G:$G,ROW()))</f>
        <v>A+</v>
      </c>
      <c r="D408" t="str">
        <f>INDEX([1]Calculation!$J:$J,ROW())&amp;"  "&amp;INDEX([1]Calculation!$K:$K,ROW())</f>
        <v>345  rv</v>
      </c>
      <c r="E408" s="20">
        <f>INDEX([1]Calculation!$I:$I,ROW())</f>
        <v>43772</v>
      </c>
      <c r="F408" s="12">
        <f>ROUND(INDEX([1]Calculation!AL:AL,ROW()),1)</f>
        <v>0.1</v>
      </c>
      <c r="G408" s="8">
        <f>ROUND(INDEX([1]Calculation!L:L,ROW()),0)</f>
        <v>23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1</v>
      </c>
      <c r="N408" s="8">
        <f>ROUND(INDEX([1]Calculation!S:S,ROW()),0)</f>
        <v>23</v>
      </c>
      <c r="O408" s="8">
        <f>ROUND(INDEX([1]Calculation!T:T,ROW()),0)</f>
        <v>3</v>
      </c>
      <c r="P408" s="8" t="str">
        <f>INDEX([1]Calculation!CB:CB,ROW())</f>
        <v>https://www.monmouth.edu/polling-institute/documents/monmouthpoll_us_110619.pdf/</v>
      </c>
    </row>
    <row r="409" spans="1:16">
      <c r="A409" t="str">
        <f>INDEX([1]Calculation!$F:$F,ROW())</f>
        <v>US</v>
      </c>
      <c r="B409" t="str">
        <f>INDEX([1]Calculation!$D:$D,ROW())</f>
        <v>Morning Consult</v>
      </c>
      <c r="C409" t="str">
        <f>IF(INDEX([1]Calculation!$G:$G,ROW())=0,"-",INDEX([1]Calculation!$G:$G,ROW()))</f>
        <v>B/C</v>
      </c>
      <c r="D409" t="str">
        <f>INDEX([1]Calculation!$J:$J,ROW())&amp;"  "&amp;INDEX([1]Calculation!$K:$K,ROW())</f>
        <v>16071  lv</v>
      </c>
      <c r="E409" s="20">
        <f>INDEX([1]Calculation!$I:$I,ROW())</f>
        <v>43772</v>
      </c>
      <c r="F409" s="12">
        <f>ROUND(INDEX([1]Calculation!AL:AL,ROW()),1)</f>
        <v>0</v>
      </c>
      <c r="G409" s="8">
        <f>ROUND(INDEX([1]Calculation!L:L,ROW()),0)</f>
        <v>32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7</v>
      </c>
      <c r="K409" s="8">
        <f>ROUND(INDEX([1]Calculation!P:P,ROW()),0)</f>
        <v>2</v>
      </c>
      <c r="L409" s="8">
        <f>ROUND(INDEX([1]Calculation!Q:Q,ROW()),0)</f>
        <v>20</v>
      </c>
      <c r="M409" s="8">
        <f>ROUND(INDEX([1]Calculation!R:R,ROW()),0)</f>
        <v>1</v>
      </c>
      <c r="N409" s="8">
        <f>ROUND(INDEX([1]Calculation!S:S,ROW()),0)</f>
        <v>20</v>
      </c>
      <c r="O409" s="8">
        <f>ROUND(INDEX([1]Calculation!T:T,ROW()),0)</f>
        <v>3</v>
      </c>
      <c r="P409" s="8" t="str">
        <f>INDEX([1]Calculation!CB:CB,ROW())</f>
        <v>https://morningconsult.com/2020-democratic-primary-2-2/</v>
      </c>
    </row>
    <row r="410" spans="1:16">
      <c r="A410" t="str">
        <f>INDEX([1]Calculation!$F:$F,ROW())</f>
        <v>Nevada</v>
      </c>
      <c r="B410" t="str">
        <f>INDEX([1]Calculation!$D:$D,ROW())</f>
        <v>Emerson College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451  lv</v>
      </c>
      <c r="E410" s="20">
        <f>INDEX([1]Calculation!$I:$I,ROW())</f>
        <v>43772</v>
      </c>
      <c r="F410" s="12">
        <f>ROUND(INDEX([1]Calculation!AL:AL,ROW()),1)</f>
        <v>0.4</v>
      </c>
      <c r="G410" s="8">
        <f>ROUND(INDEX([1]Calculation!L:L,ROW()),0)</f>
        <v>30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5</v>
      </c>
      <c r="K410" s="8">
        <f>ROUND(INDEX([1]Calculation!P:P,ROW()),0)</f>
        <v>1</v>
      </c>
      <c r="L410" s="8">
        <f>ROUND(INDEX([1]Calculation!Q:Q,ROW()),0)</f>
        <v>19</v>
      </c>
      <c r="M410" s="8">
        <f>ROUND(INDEX([1]Calculation!R:R,ROW()),0)</f>
        <v>3</v>
      </c>
      <c r="N410" s="8">
        <f>ROUND(INDEX([1]Calculation!S:S,ROW()),0)</f>
        <v>22</v>
      </c>
      <c r="O410" s="8">
        <f>ROUND(INDEX([1]Calculation!T:T,ROW()),0)</f>
        <v>5</v>
      </c>
      <c r="P410" s="8" t="str">
        <f>INDEX([1]Calculation!CB:CB,ROW())</f>
        <v>http://emersonpolling.com/2019/11/03/nevada-2020-biden-extends-lead-warren-jumps-to-second/</v>
      </c>
    </row>
    <row r="411" spans="1:16">
      <c r="A411" t="str">
        <f>INDEX([1]Calculation!$F:$F,ROW())</f>
        <v>Michigan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454  lv</v>
      </c>
      <c r="E411" s="20">
        <f>INDEX([1]Calculation!$I:$I,ROW())</f>
        <v>43772</v>
      </c>
      <c r="F411" s="12">
        <f>ROUND(INDEX([1]Calculation!AL:AL,ROW()),1)</f>
        <v>3.3</v>
      </c>
      <c r="G411" s="8">
        <f>ROUND(INDEX([1]Calculation!L:L,ROW()),0)</f>
        <v>34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8</v>
      </c>
      <c r="K411" s="8">
        <f>ROUND(INDEX([1]Calculation!P:P,ROW()),0)</f>
        <v>0</v>
      </c>
      <c r="L411" s="8">
        <f>ROUND(INDEX([1]Calculation!Q:Q,ROW()),0)</f>
        <v>28</v>
      </c>
      <c r="M411" s="8">
        <f>ROUND(INDEX([1]Calculation!R:R,ROW()),0)</f>
        <v>0</v>
      </c>
      <c r="N411" s="8">
        <f>ROUND(INDEX([1]Calculation!S:S,ROW()),0)</f>
        <v>19</v>
      </c>
      <c r="O411" s="8">
        <f>ROUND(INDEX([1]Calculation!T:T,ROW()),0)</f>
        <v>2</v>
      </c>
      <c r="P411" s="8" t="str">
        <f>INDEX([1]Calculation!CB:CB,ROW())</f>
        <v>http://emersonpolling.com/2019/11/03/michigan-2020-democrats-aim-to-take-back-the-state-flint-water-crisis-still-at-issue/</v>
      </c>
    </row>
    <row r="412" spans="1:16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429  rv</v>
      </c>
      <c r="E412" s="20">
        <f>INDEX([1]Calculation!$I:$I,ROW())</f>
        <v>43771</v>
      </c>
      <c r="F412" s="12">
        <f>ROUND(INDEX([1]Calculation!AL:AL,ROW()),1)</f>
        <v>0</v>
      </c>
      <c r="G412" s="8">
        <f>ROUND(INDEX([1]Calculation!L:L,ROW()),0)</f>
        <v>26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6</v>
      </c>
      <c r="K412" s="8">
        <f>ROUND(INDEX([1]Calculation!P:P,ROW()),0)</f>
        <v>3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1</v>
      </c>
      <c r="P412" s="8" t="str">
        <f>INDEX([1]Calculation!CB:CB,ROW())</f>
        <v>https://thehill.com/hilltv/rising/469490-poll-biden-support-hits-record-low-of-26-percent</v>
      </c>
    </row>
    <row r="413" spans="1:16">
      <c r="A413" t="str">
        <f>INDEX([1]Calculation!$F:$F,ROW())</f>
        <v>Nevada</v>
      </c>
      <c r="B413" t="str">
        <f>INDEX([1]Calculation!$D:$D,ROW())</f>
        <v>Mellman Group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600  lv</v>
      </c>
      <c r="E413" s="20">
        <f>INDEX([1]Calculation!$I:$I,ROW())</f>
        <v>43771</v>
      </c>
      <c r="F413" s="12">
        <f>ROUND(INDEX([1]Calculation!AL:AL,ROW()),1)</f>
        <v>3.3</v>
      </c>
      <c r="G413" s="8">
        <f>ROUND(INDEX([1]Calculation!L:L,ROW()),0)</f>
        <v>29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7</v>
      </c>
      <c r="K413" s="8">
        <f>ROUND(INDEX([1]Calculation!P:P,ROW()),0)</f>
        <v>3</v>
      </c>
      <c r="L413" s="8">
        <f>ROUND(INDEX([1]Calculation!Q:Q,ROW()),0)</f>
        <v>19</v>
      </c>
      <c r="M413" s="8">
        <f>ROUND(INDEX([1]Calculation!R:R,ROW()),0)</f>
        <v>4</v>
      </c>
      <c r="N413" s="8">
        <f>ROUND(INDEX([1]Calculation!S:S,ROW()),0)</f>
        <v>19</v>
      </c>
      <c r="O413" s="8">
        <f>ROUND(INDEX([1]Calculation!T:T,ROW()),0)</f>
        <v>3</v>
      </c>
      <c r="P413" s="8" t="str">
        <f>INDEX([1]Calculation!CB:CB,ROW())</f>
        <v>https://thenevadaindependent.com/article/poll-biden-holds-significant-lead-over-warren-sanders-in-nevada-top-issue-is-electing-someone-who-can-beat-trump</v>
      </c>
    </row>
    <row r="414" spans="1:16">
      <c r="A414" t="str">
        <f>INDEX([1]Calculation!$F:$F,ROW())</f>
        <v>US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541  lv</v>
      </c>
      <c r="E414" s="20">
        <f>INDEX([1]Calculation!$I:$I,ROW())</f>
        <v>43769</v>
      </c>
      <c r="F414" s="12">
        <f>ROUND(INDEX([1]Calculation!AL:AL,ROW()),1)</f>
        <v>0</v>
      </c>
      <c r="G414" s="8">
        <f>ROUND(INDEX([1]Calculation!L:L,ROW()),0)</f>
        <v>28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12</v>
      </c>
      <c r="M414" s="8">
        <f>ROUND(INDEX([1]Calculation!R:R,ROW()),0)</f>
        <v>1</v>
      </c>
      <c r="N414" s="8">
        <f>ROUND(INDEX([1]Calculation!S:S,ROW()),0)</f>
        <v>27</v>
      </c>
      <c r="O414" s="8">
        <f>ROUND(INDEX([1]Calculation!T:T,ROW()),0)</f>
        <v>2</v>
      </c>
      <c r="P414" s="8" t="str">
        <f>INDEX([1]Calculation!CB:CB,ROW())</f>
        <v>https://www.hofstra.edu/pdf/academics/colleges/hclas/gov-policy-international/kalikow-poll-1119.pdf</v>
      </c>
    </row>
    <row r="415" spans="1:16">
      <c r="A415" t="str">
        <f>INDEX([1]Calculation!$F:$F,ROW())</f>
        <v>US</v>
      </c>
      <c r="B415" t="str">
        <f>INDEX([1]Calculation!$D:$D,ROW())</f>
        <v>IBD/TIPP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361  rv</v>
      </c>
      <c r="E415" s="20">
        <f>INDEX([1]Calculation!$I:$I,ROW())</f>
        <v>43769</v>
      </c>
      <c r="F415" s="12">
        <f>ROUND(INDEX([1]Calculation!AL:AL,ROW()),1)</f>
        <v>0.1</v>
      </c>
      <c r="G415" s="8">
        <f>ROUND(INDEX([1]Calculation!L:L,ROW()),0)</f>
        <v>29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3</v>
      </c>
      <c r="L415" s="8">
        <f>ROUND(INDEX([1]Calculation!Q:Q,ROW()),0)</f>
        <v>13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3</v>
      </c>
      <c r="P415" s="8" t="str">
        <f>INDEX([1]Calculation!CB:CB,ROW())</f>
        <v>https://projects.fivethirtyeight.com/polls/20191104_National_2.xlsx</v>
      </c>
    </row>
    <row r="416" spans="1:16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640  rv</v>
      </c>
      <c r="E416" s="20">
        <f>INDEX([1]Calculation!$I:$I,ROW())</f>
        <v>43769</v>
      </c>
      <c r="F416" s="12">
        <f>ROUND(INDEX([1]Calculation!AL:AL,ROW()),1)</f>
        <v>0</v>
      </c>
      <c r="G416" s="8">
        <f>ROUND(INDEX([1]Calculation!L:L,ROW()),0)</f>
        <v>19</v>
      </c>
      <c r="H416" s="8">
        <f>ROUND(INDEX([1]Calculation!M:M,ROW()),0)</f>
        <v>6</v>
      </c>
      <c r="I416" s="8">
        <f>ROUND(INDEX([1]Calculation!N:N,ROW()),0)</f>
        <v>3</v>
      </c>
      <c r="J416" s="8">
        <f>ROUND(INDEX([1]Calculation!O:O,ROW()),0)</f>
        <v>2</v>
      </c>
      <c r="K416" s="8">
        <f>ROUND(INDEX([1]Calculation!P:P,ROW()),0)</f>
        <v>1</v>
      </c>
      <c r="L416" s="8">
        <f>ROUND(INDEX([1]Calculation!Q:Q,ROW()),0)</f>
        <v>12</v>
      </c>
      <c r="M416" s="8">
        <f>ROUND(INDEX([1]Calculation!R:R,ROW()),0)</f>
        <v>1</v>
      </c>
      <c r="N416" s="8">
        <f>ROUND(INDEX([1]Calculation!S:S,ROW()),0)</f>
        <v>13</v>
      </c>
      <c r="O416" s="8">
        <f>ROUND(INDEX([1]Calculation!T:T,ROW()),0)</f>
        <v>2</v>
      </c>
      <c r="P416" s="8" t="str">
        <f>INDEX([1]Calculation!CB:CB,ROW())</f>
        <v>https://harvardharrispoll.com/wp-content/uploads/2019/11/HHP_October19_Topline_RegisteredVoters.pdf</v>
      </c>
    </row>
    <row r="417" spans="1:16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640  rv</v>
      </c>
      <c r="E417" s="20">
        <f>INDEX([1]Calculation!$I:$I,ROW())</f>
        <v>43769</v>
      </c>
      <c r="F417" s="12">
        <f>ROUND(INDEX([1]Calculation!AL:AL,ROW()),1)</f>
        <v>0</v>
      </c>
      <c r="G417" s="8">
        <f>ROUND(INDEX([1]Calculation!L:L,ROW()),0)</f>
        <v>33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4</v>
      </c>
      <c r="K417" s="8">
        <f>ROUND(INDEX([1]Calculation!P:P,ROW()),0)</f>
        <v>3</v>
      </c>
      <c r="L417" s="8">
        <f>ROUND(INDEX([1]Calculation!Q:Q,ROW()),0)</f>
        <v>18</v>
      </c>
      <c r="M417" s="8">
        <f>ROUND(INDEX([1]Calculation!R:R,ROW()),0)</f>
        <v>1</v>
      </c>
      <c r="N417" s="8">
        <f>ROUND(INDEX([1]Calculation!S:S,ROW()),0)</f>
        <v>15</v>
      </c>
      <c r="O417" s="8">
        <f>ROUND(INDEX([1]Calculation!T:T,ROW()),0)</f>
        <v>2</v>
      </c>
      <c r="P417" s="8" t="str">
        <f>INDEX([1]Calculation!CB:CB,ROW())</f>
        <v>https://harvardharrispoll.com/wp-content/uploads/2019/11/HHP_October19_Topline_RegisteredVoters.pdf</v>
      </c>
    </row>
    <row r="418" spans="1:16">
      <c r="A418" t="str">
        <f>INDEX([1]Calculation!$F:$F,ROW())</f>
        <v>US</v>
      </c>
      <c r="B418" t="str">
        <f>INDEX([1]Calculation!$D:$D,ROW())</f>
        <v>NBC News/Wall Street Journal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414  lv</v>
      </c>
      <c r="E418" s="20">
        <f>INDEX([1]Calculation!$I:$I,ROW())</f>
        <v>43768</v>
      </c>
      <c r="F418" s="12">
        <f>ROUND(INDEX([1]Calculation!AL:AL,ROW()),1)</f>
        <v>0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5</v>
      </c>
      <c r="L418" s="8">
        <f>ROUND(INDEX([1]Calculation!Q:Q,ROW()),0)</f>
        <v>19</v>
      </c>
      <c r="M418" s="8">
        <f>ROUND(INDEX([1]Calculation!R:R,ROW()),0)</f>
        <v>0</v>
      </c>
      <c r="N418" s="8">
        <f>ROUND(INDEX([1]Calculation!S:S,ROW()),0)</f>
        <v>23</v>
      </c>
      <c r="O418" s="8">
        <f>ROUND(INDEX([1]Calculation!T:T,ROW()),0)</f>
        <v>3</v>
      </c>
      <c r="P418" s="8" t="str">
        <f>INDEX([1]Calculation!CB:CB,ROW())</f>
        <v>https://www.nbcnews.com/politics/meet-the-press/nbc-wsj-poll-49-percent-now-back-trump-s-impeachment-n1075296</v>
      </c>
    </row>
    <row r="419" spans="1:16">
      <c r="A419" t="str">
        <f>INDEX([1]Calculation!$F:$F,ROW())</f>
        <v>US</v>
      </c>
      <c r="B419" t="str">
        <f>INDEX([1]Calculation!$D:$D,ROW())</f>
        <v>Fox News/Beacon Research/Shaw &amp; Co. Research</v>
      </c>
      <c r="C419" t="str">
        <f>IF(INDEX([1]Calculation!$G:$G,ROW())=0,"-",INDEX([1]Calculation!$G:$G,ROW()))</f>
        <v>A-</v>
      </c>
      <c r="D419" t="str">
        <f>INDEX([1]Calculation!$J:$J,ROW())&amp;"  "&amp;INDEX([1]Calculation!$K:$K,ROW())</f>
        <v>471  lv</v>
      </c>
      <c r="E419" s="20">
        <f>INDEX([1]Calculation!$I:$I,ROW())</f>
        <v>43768</v>
      </c>
      <c r="F419" s="12">
        <f>ROUND(INDEX([1]Calculation!AL:AL,ROW()),1)</f>
        <v>0.1</v>
      </c>
      <c r="G419" s="8">
        <f>ROUND(INDEX([1]Calculation!L:L,ROW()),0)</f>
        <v>31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7</v>
      </c>
      <c r="K419" s="8">
        <f>ROUND(INDEX([1]Calculation!P:P,ROW()),0)</f>
        <v>2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21</v>
      </c>
      <c r="O419" s="8">
        <f>ROUND(INDEX([1]Calculation!T:T,ROW()),0)</f>
        <v>3</v>
      </c>
      <c r="P419" s="8" t="str">
        <f>INDEX([1]Calculation!CB:CB,ROW())</f>
        <v>https://www.foxnews.com/politics/fox-news-poll-results-october-27-30-2019</v>
      </c>
    </row>
    <row r="420" spans="1:16">
      <c r="A420" t="str">
        <f>INDEX([1]Calculation!$F:$F,ROW())</f>
        <v>US</v>
      </c>
      <c r="B420" t="str">
        <f>INDEX([1]Calculation!$D:$D,ROW())</f>
        <v>ABC News/Washington Post</v>
      </c>
      <c r="C420" t="str">
        <f>IF(INDEX([1]Calculation!$G:$G,ROW())=0,"-",INDEX([1]Calculation!$G:$G,ROW()))</f>
        <v>A+</v>
      </c>
      <c r="D420" t="str">
        <f>INDEX([1]Calculation!$J:$J,ROW())&amp;"  "&amp;INDEX([1]Calculation!$K:$K,ROW())</f>
        <v>402  rv</v>
      </c>
      <c r="E420" s="20">
        <f>INDEX([1]Calculation!$I:$I,ROW())</f>
        <v>43768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9</v>
      </c>
      <c r="K420" s="8">
        <f>ROUND(INDEX([1]Calculation!P:P,ROW()),0)</f>
        <v>2</v>
      </c>
      <c r="L420" s="8">
        <f>ROUND(INDEX([1]Calculation!Q:Q,ROW()),0)</f>
        <v>17</v>
      </c>
      <c r="M420" s="8">
        <f>ROUND(INDEX([1]Calculation!R:R,ROW()),0)</f>
        <v>1</v>
      </c>
      <c r="N420" s="8">
        <f>ROUND(INDEX([1]Calculation!S:S,ROW()),0)</f>
        <v>23</v>
      </c>
      <c r="O420" s="8">
        <f>ROUND(INDEX([1]Calculation!T:T,ROW()),0)</f>
        <v>2</v>
      </c>
      <c r="P420" s="8" t="str">
        <f>INDEX([1]Calculation!CB:CB,ROW())</f>
        <v>https://www.washingtonpost.com/context/context-card/eea087b6-ca22-4cd9-a254-6bdd49d000a4/</v>
      </c>
    </row>
    <row r="421" spans="1:16">
      <c r="A421" t="str">
        <f>INDEX([1]Calculation!$F:$F,ROW())</f>
        <v>US</v>
      </c>
      <c r="B421" t="str">
        <f>INDEX([1]Calculation!$D:$D,ROW())</f>
        <v>ABC News/Washington Post</v>
      </c>
      <c r="C421" t="str">
        <f>IF(INDEX([1]Calculation!$G:$G,ROW())=0,"-",INDEX([1]Calculation!$G:$G,ROW()))</f>
        <v>A+</v>
      </c>
      <c r="D421" t="str">
        <f>INDEX([1]Calculation!$J:$J,ROW())&amp;"  "&amp;INDEX([1]Calculation!$K:$K,ROW())</f>
        <v>452  a</v>
      </c>
      <c r="E421" s="20">
        <f>INDEX([1]Calculation!$I:$I,ROW())</f>
        <v>43768</v>
      </c>
      <c r="F421" s="12">
        <f>ROUND(INDEX([1]Calculation!AL:AL,ROW()),1)</f>
        <v>0</v>
      </c>
      <c r="G421" s="8">
        <f>ROUND(INDEX([1]Calculation!L:L,ROW()),0)</f>
        <v>27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19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2</v>
      </c>
      <c r="P421" s="8" t="str">
        <f>INDEX([1]Calculation!CB:CB,ROW())</f>
        <v>https://www.washingtonpost.com/context/context-card/eea087b6-ca22-4cd9-a254-6bdd49d000a4/</v>
      </c>
    </row>
    <row r="422" spans="1:16">
      <c r="A422" t="str">
        <f>INDEX([1]Calculation!$F:$F,ROW())</f>
        <v>Iowa</v>
      </c>
      <c r="B422" t="str">
        <f>INDEX([1]Calculation!$D:$D,ROW())</f>
        <v>Siena College/New York Times Upshot</v>
      </c>
      <c r="C422" t="str">
        <f>IF(INDEX([1]Calculation!$G:$G,ROW())=0,"-",INDEX([1]Calculation!$G:$G,ROW()))</f>
        <v>A+</v>
      </c>
      <c r="D422" t="str">
        <f>INDEX([1]Calculation!$J:$J,ROW())&amp;"  "&amp;INDEX([1]Calculation!$K:$K,ROW())</f>
        <v>439  lv</v>
      </c>
      <c r="E422" s="20">
        <f>INDEX([1]Calculation!$I:$I,ROW())</f>
        <v>43768</v>
      </c>
      <c r="F422" s="12">
        <f>ROUND(INDEX([1]Calculation!AL:AL,ROW()),1)</f>
        <v>0.3</v>
      </c>
      <c r="G422" s="8">
        <f>ROUND(INDEX([1]Calculation!L:L,ROW()),0)</f>
        <v>17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18</v>
      </c>
      <c r="K422" s="8">
        <f>ROUND(INDEX([1]Calculation!P:P,ROW()),0)</f>
        <v>4</v>
      </c>
      <c r="L422" s="8">
        <f>ROUND(INDEX([1]Calculation!Q:Q,ROW()),0)</f>
        <v>19</v>
      </c>
      <c r="M422" s="8">
        <f>ROUND(INDEX([1]Calculation!R:R,ROW()),0)</f>
        <v>2</v>
      </c>
      <c r="N422" s="8">
        <f>ROUND(INDEX([1]Calculation!S:S,ROW()),0)</f>
        <v>22</v>
      </c>
      <c r="O422" s="8">
        <f>ROUND(INDEX([1]Calculation!T:T,ROW()),0)</f>
        <v>3</v>
      </c>
      <c r="P422" s="8" t="str">
        <f>INDEX([1]Calculation!CB:CB,ROW())</f>
        <v>https://scri.siena.edu/wp-content/uploads/2019/11/IADem1019.pdf</v>
      </c>
    </row>
    <row r="423" spans="1:16">
      <c r="A423" t="str">
        <f>INDEX([1]Calculation!$F:$F,ROW())</f>
        <v>US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630  lv</v>
      </c>
      <c r="E423" s="20">
        <f>INDEX([1]Calculation!$I:$I,ROW())</f>
        <v>43767</v>
      </c>
      <c r="F423" s="12">
        <f>ROUND(INDEX([1]Calculation!AL:AL,ROW()),1)</f>
        <v>0</v>
      </c>
      <c r="G423" s="8">
        <f>ROUND(INDEX([1]Calculation!L:L,ROW()),0)</f>
        <v>27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8</v>
      </c>
      <c r="K423" s="8">
        <f>ROUND(INDEX([1]Calculation!P:P,ROW()),0)</f>
        <v>2</v>
      </c>
      <c r="L423" s="8">
        <f>ROUND(INDEX([1]Calculation!Q:Q,ROW()),0)</f>
        <v>14</v>
      </c>
      <c r="M423" s="8">
        <f>ROUND(INDEX([1]Calculation!R:R,ROW()),0)</f>
        <v>1</v>
      </c>
      <c r="N423" s="8">
        <f>ROUND(INDEX([1]Calculation!S:S,ROW()),0)</f>
        <v>23</v>
      </c>
      <c r="O423" s="8">
        <f>ROUND(INDEX([1]Calculation!T:T,ROW()),0)</f>
        <v>3</v>
      </c>
      <c r="P423" s="8" t="str">
        <f>INDEX([1]Calculation!CB:CB,ROW())</f>
        <v>https://d25d2506sfb94s.cloudfront.net/cumulus_uploads/document/zgaz948hzw/econTabReport.pdf</v>
      </c>
    </row>
    <row r="424" spans="1:16">
      <c r="A424" t="str">
        <f>INDEX([1]Calculation!$F:$F,ROW())</f>
        <v>Arizona</v>
      </c>
      <c r="B424" t="str">
        <f>INDEX([1]Calculation!$D:$D,ROW())</f>
        <v>Emerson College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339  lv</v>
      </c>
      <c r="E424" s="20">
        <f>INDEX([1]Calculation!$I:$I,ROW())</f>
        <v>43766</v>
      </c>
      <c r="F424" s="12">
        <f>ROUND(INDEX([1]Calculation!AL:AL,ROW()),1)</f>
        <v>2.8</v>
      </c>
      <c r="G424" s="8">
        <f>ROUND(INDEX([1]Calculation!L:L,ROW()),0)</f>
        <v>28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12</v>
      </c>
      <c r="K424" s="8">
        <f>ROUND(INDEX([1]Calculation!P:P,ROW()),0)</f>
        <v>2</v>
      </c>
      <c r="L424" s="8">
        <f>ROUND(INDEX([1]Calculation!Q:Q,ROW()),0)</f>
        <v>21</v>
      </c>
      <c r="M424" s="8">
        <f>ROUND(INDEX([1]Calculation!R:R,ROW()),0)</f>
        <v>0</v>
      </c>
      <c r="N424" s="8">
        <f>ROUND(INDEX([1]Calculation!S:S,ROW()),0)</f>
        <v>21</v>
      </c>
      <c r="O424" s="8">
        <f>ROUND(INDEX([1]Calculation!T:T,ROW()),0)</f>
        <v>5</v>
      </c>
      <c r="P424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25" spans="1:16">
      <c r="A425" t="str">
        <f>INDEX([1]Calculation!$F:$F,ROW())</f>
        <v>US</v>
      </c>
      <c r="B425" t="str">
        <f>INDEX([1]Calculation!$D:$D,ROW())</f>
        <v>Swayable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2172  lv</v>
      </c>
      <c r="E425" s="20">
        <f>INDEX([1]Calculation!$I:$I,ROW())</f>
        <v>43765</v>
      </c>
      <c r="F425" s="12">
        <f>ROUND(INDEX([1]Calculation!AL:AL,ROW()),1)</f>
        <v>0.1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6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1</v>
      </c>
      <c r="N425" s="8">
        <f>ROUND(INDEX([1]Calculation!S:S,ROW()),0)</f>
        <v>19</v>
      </c>
      <c r="O425" s="8">
        <f>ROUND(INDEX([1]Calculation!T:T,ROW()),0)</f>
        <v>3</v>
      </c>
      <c r="P425" s="8" t="str">
        <f>INDEX([1]Calculation!CB:CB,ROW())</f>
        <v>https://swayable.com/insights/primaries2019</v>
      </c>
    </row>
    <row r="426" spans="1:16">
      <c r="A426" t="str">
        <f>INDEX([1]Calculation!$F:$F,ROW())</f>
        <v>Massachusetts</v>
      </c>
      <c r="B426" t="str">
        <f>INDEX([1]Calculation!$D:$D,ROW())</f>
        <v>Evan Falchuk and Lou DiNatale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443  lv</v>
      </c>
      <c r="E426" s="20">
        <f>INDEX([1]Calculation!$I:$I,ROW())</f>
        <v>43763</v>
      </c>
      <c r="F426" s="12">
        <f>ROUND(INDEX([1]Calculation!AL:AL,ROW()),1)</f>
        <v>0</v>
      </c>
      <c r="G426" s="8">
        <f>ROUND(INDEX([1]Calculation!L:L,ROW()),0)</f>
        <v>35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0</v>
      </c>
      <c r="K426" s="8">
        <f>ROUND(INDEX([1]Calculation!P:P,ROW()),0)</f>
        <v>0</v>
      </c>
      <c r="L426" s="8">
        <f>ROUND(INDEX([1]Calculation!Q:Q,ROW()),0)</f>
        <v>13</v>
      </c>
      <c r="M426" s="8">
        <f>ROUND(INDEX([1]Calculation!R:R,ROW()),0)</f>
        <v>0</v>
      </c>
      <c r="N426" s="8">
        <f>ROUND(INDEX([1]Calculation!S:S,ROW()),0)</f>
        <v>41</v>
      </c>
      <c r="O426" s="8">
        <f>ROUND(INDEX([1]Calculation!T:T,ROW()),0)</f>
        <v>0</v>
      </c>
      <c r="P426" s="8" t="str">
        <f>INDEX([1]Calculation!CB:CB,ROW())</f>
        <v>https://commonwealthmagazine.org/wp-content/uploads/2016/05/Mass.-poll-of-likely-Dem-voters.xlsx</v>
      </c>
    </row>
    <row r="427" spans="1:16">
      <c r="A427" t="str">
        <f>INDEX([1]Calculation!$F:$F,ROW())</f>
        <v>US</v>
      </c>
      <c r="B427" t="str">
        <f>INDEX([1]Calculation!$D:$D,ROW())</f>
        <v>Swayable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4358  a</v>
      </c>
      <c r="E427" s="20">
        <f>INDEX([1]Calculation!$I:$I,ROW())</f>
        <v>43765</v>
      </c>
      <c r="F427" s="12">
        <f>ROUND(INDEX([1]Calculation!AL:AL,ROW()),1)</f>
        <v>0</v>
      </c>
      <c r="G427" s="8">
        <f>ROUND(INDEX([1]Calculation!L:L,ROW()),0)</f>
        <v>27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5</v>
      </c>
      <c r="K427" s="8">
        <f>ROUND(INDEX([1]Calculation!P:P,ROW()),0)</f>
        <v>2</v>
      </c>
      <c r="L427" s="8">
        <f>ROUND(INDEX([1]Calculation!Q:Q,ROW()),0)</f>
        <v>19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4</v>
      </c>
      <c r="P427" s="8" t="str">
        <f>INDEX([1]Calculation!CB:CB,ROW())</f>
        <v>https://swayable.com/insights/primaries2019</v>
      </c>
    </row>
    <row r="428" spans="1:16">
      <c r="A428" t="str">
        <f>INDEX([1]Calculation!$F:$F,ROW())</f>
        <v>Texas</v>
      </c>
      <c r="B428" t="str">
        <f>INDEX([1]Calculation!$D:$D,ROW())</f>
        <v>YouGov</v>
      </c>
      <c r="C428" t="str">
        <f>IF(INDEX([1]Calculation!$G:$G,ROW())=0,"-",INDEX([1]Calculation!$G:$G,ROW()))</f>
        <v>B-</v>
      </c>
      <c r="D428" t="str">
        <f>INDEX([1]Calculation!$J:$J,ROW())&amp;"  "&amp;INDEX([1]Calculation!$K:$K,ROW())</f>
        <v>541  lv</v>
      </c>
      <c r="E428" s="20">
        <f>INDEX([1]Calculation!$I:$I,ROW())</f>
        <v>43765</v>
      </c>
      <c r="F428" s="12">
        <f>ROUND(INDEX([1]Calculation!AL:AL,ROW()),1)</f>
        <v>0.1</v>
      </c>
      <c r="G428" s="8">
        <f>ROUND(INDEX([1]Calculation!L:L,ROW()),0)</f>
        <v>23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6</v>
      </c>
      <c r="K428" s="8">
        <f>ROUND(INDEX([1]Calculation!P:P,ROW()),0)</f>
        <v>2</v>
      </c>
      <c r="L428" s="8">
        <f>ROUND(INDEX([1]Calculation!Q:Q,ROW()),0)</f>
        <v>12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  <c r="P428" s="8" t="str">
        <f>INDEX([1]Calculation!CB:CB,ROW())</f>
        <v>https://www.texastribune.org/2019/11/04/democrats-dont-have-candidate-who-would-beat-trump-texas-today-poll/</v>
      </c>
    </row>
    <row r="429" spans="1:16">
      <c r="A429" t="str">
        <f>INDEX([1]Calculation!$F:$F,ROW())</f>
        <v>Pennsylvania</v>
      </c>
      <c r="B429" t="str">
        <f>INDEX([1]Calculation!$D:$D,ROW())</f>
        <v>Franklin &amp; Marshall College</v>
      </c>
      <c r="C429" t="str">
        <f>IF(INDEX([1]Calculation!$G:$G,ROW())=0,"-",INDEX([1]Calculation!$G:$G,ROW()))</f>
        <v>B/C</v>
      </c>
      <c r="D429" t="str">
        <f>INDEX([1]Calculation!$J:$J,ROW())&amp;"  "&amp;INDEX([1]Calculation!$K:$K,ROW())</f>
        <v>226  rv</v>
      </c>
      <c r="E429" s="20">
        <f>INDEX([1]Calculation!$I:$I,ROW())</f>
        <v>43765</v>
      </c>
      <c r="F429" s="12">
        <f>ROUND(INDEX([1]Calculation!AL:AL,ROW()),1)</f>
        <v>0.2</v>
      </c>
      <c r="G429" s="8">
        <f>ROUND(INDEX([1]Calculation!L:L,ROW()),0)</f>
        <v>30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0</v>
      </c>
      <c r="N429" s="8">
        <f>ROUND(INDEX([1]Calculation!S:S,ROW()),0)</f>
        <v>18</v>
      </c>
      <c r="O429" s="8">
        <f>ROUND(INDEX([1]Calculation!T:T,ROW()),0)</f>
        <v>1</v>
      </c>
      <c r="P429" s="8" t="str">
        <f>INDEX([1]Calculation!CB:CB,ROW())</f>
        <v>https://www.fandm.edu/uploads/files/93374337988676509-f-m-poll-release-october-2019.pdf</v>
      </c>
    </row>
    <row r="430" spans="1:16">
      <c r="A430" t="str">
        <f>INDEX([1]Calculation!$F:$F,ROW())</f>
        <v>New Hampshire</v>
      </c>
      <c r="B430" t="str">
        <f>INDEX([1]Calculation!$D:$D,ROW())</f>
        <v>University of New Hampshire</v>
      </c>
      <c r="C430" t="str">
        <f>IF(INDEX([1]Calculation!$G:$G,ROW())=0,"-",INDEX([1]Calculation!$G:$G,ROW()))</f>
        <v>B</v>
      </c>
      <c r="D430" t="str">
        <f>INDEX([1]Calculation!$J:$J,ROW())&amp;"  "&amp;INDEX([1]Calculation!$K:$K,ROW())</f>
        <v>574  lv</v>
      </c>
      <c r="E430" s="20">
        <f>INDEX([1]Calculation!$I:$I,ROW())</f>
        <v>43765</v>
      </c>
      <c r="F430" s="12">
        <f>ROUND(INDEX([1]Calculation!AL:AL,ROW()),1)</f>
        <v>0</v>
      </c>
      <c r="G430" s="8">
        <f>ROUND(INDEX([1]Calculation!L:L,ROW()),0)</f>
        <v>15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10</v>
      </c>
      <c r="K430" s="8">
        <f>ROUND(INDEX([1]Calculation!P:P,ROW()),0)</f>
        <v>5</v>
      </c>
      <c r="L430" s="8">
        <f>ROUND(INDEX([1]Calculation!Q:Q,ROW()),0)</f>
        <v>21</v>
      </c>
      <c r="M430" s="8">
        <f>ROUND(INDEX([1]Calculation!R:R,ROW()),0)</f>
        <v>3</v>
      </c>
      <c r="N430" s="8">
        <f>ROUND(INDEX([1]Calculation!S:S,ROW()),0)</f>
        <v>18</v>
      </c>
      <c r="O430" s="8">
        <f>ROUND(INDEX([1]Calculation!T:T,ROW()),0)</f>
        <v>5</v>
      </c>
      <c r="P430" s="8" t="str">
        <f>INDEX([1]Calculation!CB:CB,ROW())</f>
        <v>https://scholars.unh.edu/cgi/viewcontent.cgi?article=1567&amp;context=survey_center_polls</v>
      </c>
    </row>
    <row r="431" spans="1:16">
      <c r="A431" t="str">
        <f>INDEX([1]Calculation!$F:$F,ROW())</f>
        <v>US</v>
      </c>
      <c r="B431" t="str">
        <f>INDEX([1]Calculation!$D:$D,ROW())</f>
        <v>Morning Consult</v>
      </c>
      <c r="C431" t="str">
        <f>IF(INDEX([1]Calculation!$G:$G,ROW())=0,"-",INDEX([1]Calculation!$G:$G,ROW()))</f>
        <v>B/C</v>
      </c>
      <c r="D431" t="str">
        <f>INDEX([1]Calculation!$J:$J,ROW())&amp;"  "&amp;INDEX([1]Calculation!$K:$K,ROW())</f>
        <v>15431  lv</v>
      </c>
      <c r="E431" s="20">
        <f>INDEX([1]Calculation!$I:$I,ROW())</f>
        <v>43765</v>
      </c>
      <c r="F431" s="12">
        <f>ROUND(INDEX([1]Calculation!AL:AL,ROW()),1)</f>
        <v>0</v>
      </c>
      <c r="G431" s="8">
        <f>ROUND(INDEX([1]Calculation!L:L,ROW()),0)</f>
        <v>32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7</v>
      </c>
      <c r="K431" s="8">
        <f>ROUND(INDEX([1]Calculation!P:P,ROW()),0)</f>
        <v>2</v>
      </c>
      <c r="L431" s="8">
        <f>ROUND(INDEX([1]Calculation!Q:Q,ROW()),0)</f>
        <v>20</v>
      </c>
      <c r="M431" s="8">
        <f>ROUND(INDEX([1]Calculation!R:R,ROW()),0)</f>
        <v>1</v>
      </c>
      <c r="N431" s="8">
        <f>ROUND(INDEX([1]Calculation!S:S,ROW()),0)</f>
        <v>20</v>
      </c>
      <c r="O431" s="8">
        <f>ROUND(INDEX([1]Calculation!T:T,ROW()),0)</f>
        <v>3</v>
      </c>
      <c r="P431" s="8" t="str">
        <f>INDEX([1]Calculation!CB:CB,ROW())</f>
        <v>https://morningconsult.com/2020-democratic-primary-2/</v>
      </c>
    </row>
    <row r="432" spans="1:16">
      <c r="A432" t="str">
        <f>INDEX([1]Calculation!$F:$F,ROW())</f>
        <v>Wisconsin</v>
      </c>
      <c r="B432" t="str">
        <f>INDEX([1]Calculation!$D:$D,ROW())</f>
        <v>Siena College/New York Times Upshot</v>
      </c>
      <c r="C432" t="str">
        <f>IF(INDEX([1]Calculation!$G:$G,ROW())=0,"-",INDEX([1]Calculation!$G:$G,ROW()))</f>
        <v>A+</v>
      </c>
      <c r="D432" t="str">
        <f>INDEX([1]Calculation!$J:$J,ROW())&amp;"  "&amp;INDEX([1]Calculation!$K:$K,ROW())</f>
        <v>292  lv</v>
      </c>
      <c r="E432" s="20">
        <f>INDEX([1]Calculation!$I:$I,ROW())</f>
        <v>43764</v>
      </c>
      <c r="F432" s="12">
        <f>ROUND(INDEX([1]Calculation!AL:AL,ROW()),1)</f>
        <v>6.4</v>
      </c>
      <c r="G432" s="8">
        <f>ROUND(INDEX([1]Calculation!L:L,ROW()),0)</f>
        <v>23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5</v>
      </c>
      <c r="K432" s="8">
        <f>ROUND(INDEX([1]Calculation!P:P,ROW()),0)</f>
        <v>0</v>
      </c>
      <c r="L432" s="8">
        <f>ROUND(INDEX([1]Calculation!Q:Q,ROW()),0)</f>
        <v>20</v>
      </c>
      <c r="M432" s="8">
        <f>ROUND(INDEX([1]Calculation!R:R,ROW()),0)</f>
        <v>0</v>
      </c>
      <c r="N432" s="8">
        <f>ROUND(INDEX([1]Calculation!S:S,ROW()),0)</f>
        <v>25</v>
      </c>
      <c r="O432" s="8">
        <f>ROUND(INDEX([1]Calculation!T:T,ROW()),0)</f>
        <v>2</v>
      </c>
      <c r="P432" s="8" t="str">
        <f>INDEX([1]Calculation!CB:CB,ROW())</f>
        <v>https://scri.siena.edu/wp-content/uploads/2019/11/WI1019-CrosstabsALL.pdf</v>
      </c>
    </row>
    <row r="433" spans="1:16">
      <c r="A433" t="str">
        <f>INDEX([1]Calculation!$F:$F,ROW())</f>
        <v>North Carolina</v>
      </c>
      <c r="B433" t="str">
        <f>INDEX([1]Calculation!$D:$D,ROW())</f>
        <v>Siena College/New York Times Upshot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324  rv</v>
      </c>
      <c r="E433" s="20">
        <f>INDEX([1]Calculation!$I:$I,ROW())</f>
        <v>43764</v>
      </c>
      <c r="F433" s="12">
        <f>ROUND(INDEX([1]Calculation!AL:AL,ROW()),1)</f>
        <v>6.2</v>
      </c>
      <c r="G433" s="8">
        <f>ROUND(INDEX([1]Calculation!L:L,ROW()),0)</f>
        <v>29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1</v>
      </c>
      <c r="K433" s="8">
        <f>ROUND(INDEX([1]Calculation!P:P,ROW()),0)</f>
        <v>0</v>
      </c>
      <c r="L433" s="8">
        <f>ROUND(INDEX([1]Calculation!Q:Q,ROW()),0)</f>
        <v>13</v>
      </c>
      <c r="M433" s="8">
        <f>ROUND(INDEX([1]Calculation!R:R,ROW()),0)</f>
        <v>0</v>
      </c>
      <c r="N433" s="8">
        <f>ROUND(INDEX([1]Calculation!S:S,ROW()),0)</f>
        <v>15</v>
      </c>
      <c r="O433" s="8">
        <f>ROUND(INDEX([1]Calculation!T:T,ROW()),0)</f>
        <v>0</v>
      </c>
      <c r="P433" s="8" t="str">
        <f>INDEX([1]Calculation!CB:CB,ROW())</f>
        <v>https://scri.siena.edu/wp-content/uploads/2019/11/NC1019-CrosstabsALL.pdf</v>
      </c>
    </row>
    <row r="434" spans="1:16">
      <c r="A434" t="str">
        <f>INDEX([1]Calculation!$F:$F,ROW())</f>
        <v>Florida</v>
      </c>
      <c r="B434" t="str">
        <f>INDEX([1]Calculation!$D:$D,ROW())</f>
        <v>Siena College/New York Times Upshot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236  rv</v>
      </c>
      <c r="E434" s="20">
        <f>INDEX([1]Calculation!$I:$I,ROW())</f>
        <v>43764</v>
      </c>
      <c r="F434" s="12">
        <f>ROUND(INDEX([1]Calculation!AL:AL,ROW()),1)</f>
        <v>5.0999999999999996</v>
      </c>
      <c r="G434" s="8">
        <f>ROUND(INDEX([1]Calculation!L:L,ROW()),0)</f>
        <v>27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5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19</v>
      </c>
      <c r="O434" s="8">
        <f>ROUND(INDEX([1]Calculation!T:T,ROW()),0)</f>
        <v>0</v>
      </c>
      <c r="P434" s="8" t="str">
        <f>INDEX([1]Calculation!CB:CB,ROW())</f>
        <v>https://scri.siena.edu/wp-content/uploads/2019/11/FL1019-CrosstabsALL.pdf</v>
      </c>
    </row>
    <row r="435" spans="1:16">
      <c r="A435" t="str">
        <f>INDEX([1]Calculation!$F:$F,ROW())</f>
        <v>US</v>
      </c>
      <c r="B435" t="str">
        <f>INDEX([1]Calculation!$D:$D,ROW())</f>
        <v>Suffolk University</v>
      </c>
      <c r="C435" t="str">
        <f>IF(INDEX([1]Calculation!$G:$G,ROW())=0,"-",INDEX([1]Calculation!$G:$G,ROW()))</f>
        <v>A-</v>
      </c>
      <c r="D435" t="str">
        <f>INDEX([1]Calculation!$J:$J,ROW())&amp;"  "&amp;INDEX([1]Calculation!$K:$K,ROW())</f>
        <v>399  lv</v>
      </c>
      <c r="E435" s="20">
        <f>INDEX([1]Calculation!$I:$I,ROW())</f>
        <v>43764</v>
      </c>
      <c r="F435" s="12">
        <f>ROUND(INDEX([1]Calculation!AL:AL,ROW()),1)</f>
        <v>0.7</v>
      </c>
      <c r="G435" s="8">
        <f>ROUND(INDEX([1]Calculation!L:L,ROW()),0)</f>
        <v>26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10</v>
      </c>
      <c r="K435" s="8">
        <f>ROUND(INDEX([1]Calculation!P:P,ROW()),0)</f>
        <v>2</v>
      </c>
      <c r="L435" s="8">
        <f>ROUND(INDEX([1]Calculation!Q:Q,ROW()),0)</f>
        <v>13</v>
      </c>
      <c r="M435" s="8">
        <f>ROUND(INDEX([1]Calculation!R:R,ROW()),0)</f>
        <v>1</v>
      </c>
      <c r="N435" s="8">
        <f>ROUND(INDEX([1]Calculation!S:S,ROW()),0)</f>
        <v>17</v>
      </c>
      <c r="O435" s="8">
        <f>ROUND(INDEX([1]Calculation!T:T,ROW()),0)</f>
        <v>3</v>
      </c>
      <c r="P435" s="8" t="str">
        <f>INDEX([1]Calculation!CB:CB,ROW())</f>
        <v>https://www.suffolk.edu/-/media/suffolk/documents/academics/research-at-suffolk/suprc/polls/national/2019/11_1_2019_marginals_pdftxt.pdf</v>
      </c>
    </row>
    <row r="436" spans="1:16">
      <c r="A436" t="str">
        <f>INDEX([1]Calculation!$F:$F,ROW())</f>
        <v>Pennsylvania</v>
      </c>
      <c r="B436" t="str">
        <f>INDEX([1]Calculation!$D:$D,ROW())</f>
        <v>Siena College/New York Times Upshot</v>
      </c>
      <c r="C436" t="str">
        <f>IF(INDEX([1]Calculation!$G:$G,ROW())=0,"-",INDEX([1]Calculation!$G:$G,ROW()))</f>
        <v>A+</v>
      </c>
      <c r="D436" t="str">
        <f>INDEX([1]Calculation!$J:$J,ROW())&amp;"  "&amp;INDEX([1]Calculation!$K:$K,ROW())</f>
        <v>304  rv</v>
      </c>
      <c r="E436" s="20">
        <f>INDEX([1]Calculation!$I:$I,ROW())</f>
        <v>43763</v>
      </c>
      <c r="F436" s="12">
        <f>ROUND(INDEX([1]Calculation!AL:AL,ROW()),1)</f>
        <v>5.9</v>
      </c>
      <c r="G436" s="8">
        <f>ROUND(INDEX([1]Calculation!L:L,ROW()),0)</f>
        <v>28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14</v>
      </c>
      <c r="M436" s="8">
        <f>ROUND(INDEX([1]Calculation!R:R,ROW()),0)</f>
        <v>0</v>
      </c>
      <c r="N436" s="8">
        <f>ROUND(INDEX([1]Calculation!S:S,ROW()),0)</f>
        <v>16</v>
      </c>
      <c r="O436" s="8">
        <f>ROUND(INDEX([1]Calculation!T:T,ROW()),0)</f>
        <v>2</v>
      </c>
      <c r="P436" s="8" t="str">
        <f>INDEX([1]Calculation!CB:CB,ROW())</f>
        <v>https://scri.siena.edu/wp-content/uploads/2019/11/PA1019-CrosstabsALL.pdf</v>
      </c>
    </row>
    <row r="437" spans="1:16">
      <c r="A437" t="str">
        <f>INDEX([1]Calculation!$F:$F,ROW())</f>
        <v>Michigan</v>
      </c>
      <c r="B437" t="str">
        <f>INDEX([1]Calculation!$D:$D,ROW())</f>
        <v>Siena College/New York Times Upshot</v>
      </c>
      <c r="C437" t="str">
        <f>IF(INDEX([1]Calculation!$G:$G,ROW())=0,"-",INDEX([1]Calculation!$G:$G,ROW()))</f>
        <v>A+</v>
      </c>
      <c r="D437" t="str">
        <f>INDEX([1]Calculation!$J:$J,ROW())&amp;"  "&amp;INDEX([1]Calculation!$K:$K,ROW())</f>
        <v>203  lv</v>
      </c>
      <c r="E437" s="20">
        <f>INDEX([1]Calculation!$I:$I,ROW())</f>
        <v>43763</v>
      </c>
      <c r="F437" s="12">
        <f>ROUND(INDEX([1]Calculation!AL:AL,ROW()),1)</f>
        <v>5.0999999999999996</v>
      </c>
      <c r="G437" s="8">
        <f>ROUND(INDEX([1]Calculation!L:L,ROW()),0)</f>
        <v>30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17</v>
      </c>
      <c r="M437" s="8">
        <f>ROUND(INDEX([1]Calculation!R:R,ROW()),0)</f>
        <v>0</v>
      </c>
      <c r="N437" s="8">
        <f>ROUND(INDEX([1]Calculation!S:S,ROW()),0)</f>
        <v>21</v>
      </c>
      <c r="O437" s="8">
        <f>ROUND(INDEX([1]Calculation!T:T,ROW()),0)</f>
        <v>1</v>
      </c>
      <c r="P437" s="8" t="str">
        <f>INDEX([1]Calculation!CB:CB,ROW())</f>
        <v>https://scri.siena.edu/wp-content/uploads/2019/11/MI1019-CrosstabsALL.pdf</v>
      </c>
    </row>
    <row r="438" spans="1:16">
      <c r="A438" t="str">
        <f>INDEX([1]Calculation!$F:$F,ROW())</f>
        <v>US</v>
      </c>
      <c r="B438" t="str">
        <f>INDEX([1]Calculation!$D:$D,ROW())</f>
        <v>Echelon Insights</v>
      </c>
      <c r="C438" t="str">
        <f>IF(INDEX([1]Calculation!$G:$G,ROW())=0,"-",INDEX([1]Calculation!$G:$G,ROW()))</f>
        <v>-</v>
      </c>
      <c r="D438" t="str">
        <f>INDEX([1]Calculation!$J:$J,ROW())&amp;"  "&amp;INDEX([1]Calculation!$K:$K,ROW())</f>
        <v>449  lv</v>
      </c>
      <c r="E438" s="20">
        <f>INDEX([1]Calculation!$I:$I,ROW())</f>
        <v>43763</v>
      </c>
      <c r="F438" s="12">
        <f>ROUND(INDEX([1]Calculation!AL:AL,ROW()),1)</f>
        <v>0</v>
      </c>
      <c r="G438" s="8">
        <f>ROUND(INDEX([1]Calculation!L:L,ROW()),0)</f>
        <v>62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0</v>
      </c>
      <c r="K438" s="8">
        <f>ROUND(INDEX([1]Calculation!P:P,ROW()),0)</f>
        <v>0</v>
      </c>
      <c r="L438" s="8">
        <f>ROUND(INDEX([1]Calculation!Q:Q,ROW()),0)</f>
        <v>0</v>
      </c>
      <c r="M438" s="8">
        <f>ROUND(INDEX([1]Calculation!R:R,ROW()),0)</f>
        <v>0</v>
      </c>
      <c r="N438" s="8">
        <f>ROUND(INDEX([1]Calculation!S:S,ROW()),0)</f>
        <v>0</v>
      </c>
      <c r="O438" s="8">
        <f>ROUND(INDEX([1]Calculation!T:T,ROW()),0)</f>
        <v>0</v>
      </c>
      <c r="P438" s="8" t="str">
        <f>INDEX([1]Calculation!CB:CB,ROW())</f>
        <v>http://echeloninsights.com/wp-content/uploads/Omnibus-October-2019_Dem-Primary.pdf</v>
      </c>
    </row>
    <row r="439" spans="1:16">
      <c r="A439" t="str">
        <f>INDEX([1]Calculation!$F:$F,ROW())</f>
        <v>US</v>
      </c>
      <c r="B439" t="str">
        <f>INDEX([1]Calculation!$D:$D,ROW())</f>
        <v>Echelon Insights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449  lv</v>
      </c>
      <c r="E439" s="20">
        <f>INDEX([1]Calculation!$I:$I,ROW())</f>
        <v>43763</v>
      </c>
      <c r="F439" s="12">
        <f>ROUND(INDEX([1]Calculation!AL:AL,ROW()),1)</f>
        <v>0</v>
      </c>
      <c r="G439" s="8">
        <f>ROUND(INDEX([1]Calculation!L:L,ROW()),0)</f>
        <v>60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0</v>
      </c>
      <c r="K439" s="8">
        <f>ROUND(INDEX([1]Calculation!P:P,ROW()),0)</f>
        <v>0</v>
      </c>
      <c r="L439" s="8">
        <f>ROUND(INDEX([1]Calculation!Q:Q,ROW()),0)</f>
        <v>28</v>
      </c>
      <c r="M439" s="8">
        <f>ROUND(INDEX([1]Calculation!R:R,ROW()),0)</f>
        <v>0</v>
      </c>
      <c r="N439" s="8">
        <f>ROUND(INDEX([1]Calculation!S:S,ROW()),0)</f>
        <v>0</v>
      </c>
      <c r="O439" s="8">
        <f>ROUND(INDEX([1]Calculation!T:T,ROW()),0)</f>
        <v>0</v>
      </c>
      <c r="P439" s="8" t="str">
        <f>INDEX([1]Calculation!CB:CB,ROW())</f>
        <v>http://echeloninsights.com/wp-content/uploads/Omnibus-October-2019_Dem-Primary.pdf</v>
      </c>
    </row>
    <row r="440" spans="1:16">
      <c r="A440" t="str">
        <f>INDEX([1]Calculation!$F:$F,ROW())</f>
        <v>US</v>
      </c>
      <c r="B440" t="str">
        <f>INDEX([1]Calculation!$D:$D,ROW())</f>
        <v>Echelon Insights</v>
      </c>
      <c r="C440" t="str">
        <f>IF(INDEX([1]Calculation!$G:$G,ROW())=0,"-",INDEX([1]Calculation!$G:$G,ROW()))</f>
        <v>-</v>
      </c>
      <c r="D440" t="str">
        <f>INDEX([1]Calculation!$J:$J,ROW())&amp;"  "&amp;INDEX([1]Calculation!$K:$K,ROW())</f>
        <v>449  lv</v>
      </c>
      <c r="E440" s="20">
        <f>INDEX([1]Calculation!$I:$I,ROW())</f>
        <v>43763</v>
      </c>
      <c r="F440" s="12">
        <f>ROUND(INDEX([1]Calculation!AL:AL,ROW()),1)</f>
        <v>0</v>
      </c>
      <c r="G440" s="8">
        <f>ROUND(INDEX([1]Calculation!L:L,ROW()),0)</f>
        <v>49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0</v>
      </c>
      <c r="K440" s="8">
        <f>ROUND(INDEX([1]Calculation!P:P,ROW()),0)</f>
        <v>0</v>
      </c>
      <c r="L440" s="8">
        <f>ROUND(INDEX([1]Calculation!Q:Q,ROW()),0)</f>
        <v>0</v>
      </c>
      <c r="M440" s="8">
        <f>ROUND(INDEX([1]Calculation!R:R,ROW()),0)</f>
        <v>0</v>
      </c>
      <c r="N440" s="8">
        <f>ROUND(INDEX([1]Calculation!S:S,ROW()),0)</f>
        <v>38</v>
      </c>
      <c r="O440" s="8">
        <f>ROUND(INDEX([1]Calculation!T:T,ROW()),0)</f>
        <v>0</v>
      </c>
      <c r="P440" s="8" t="str">
        <f>INDEX([1]Calculation!CB:CB,ROW())</f>
        <v>http://echeloninsights.com/wp-content/uploads/Omnibus-October-2019_Dem-Primary.pdf</v>
      </c>
    </row>
    <row r="441" spans="1:16">
      <c r="A441" t="str">
        <f>INDEX([1]Calculation!$F:$F,ROW())</f>
        <v>US</v>
      </c>
      <c r="B441" t="str">
        <f>INDEX([1]Calculation!$D:$D,ROW())</f>
        <v>Echelon Insights</v>
      </c>
      <c r="C441" t="str">
        <f>IF(INDEX([1]Calculation!$G:$G,ROW())=0,"-",INDEX([1]Calculation!$G:$G,ROW()))</f>
        <v>-</v>
      </c>
      <c r="D441" t="str">
        <f>INDEX([1]Calculation!$J:$J,ROW())&amp;"  "&amp;INDEX([1]Calculation!$K:$K,ROW())</f>
        <v>449  lv</v>
      </c>
      <c r="E441" s="20">
        <f>INDEX([1]Calculation!$I:$I,ROW())</f>
        <v>43763</v>
      </c>
      <c r="F441" s="12">
        <f>ROUND(INDEX([1]Calculation!AL:AL,ROW()),1)</f>
        <v>0</v>
      </c>
      <c r="G441" s="8">
        <f>ROUND(INDEX([1]Calculation!L:L,ROW()),0)</f>
        <v>32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6</v>
      </c>
      <c r="K441" s="8">
        <f>ROUND(INDEX([1]Calculation!P:P,ROW()),0)</f>
        <v>2</v>
      </c>
      <c r="L441" s="8">
        <f>ROUND(INDEX([1]Calculation!Q:Q,ROW()),0)</f>
        <v>15</v>
      </c>
      <c r="M441" s="8">
        <f>ROUND(INDEX([1]Calculation!R:R,ROW()),0)</f>
        <v>1</v>
      </c>
      <c r="N441" s="8">
        <f>ROUND(INDEX([1]Calculation!S:S,ROW()),0)</f>
        <v>22</v>
      </c>
      <c r="O441" s="8">
        <f>ROUND(INDEX([1]Calculation!T:T,ROW()),0)</f>
        <v>1</v>
      </c>
      <c r="P441" s="8" t="str">
        <f>INDEX([1]Calculation!CB:CB,ROW())</f>
        <v>http://echeloninsights.com/wp-content/uploads/Omnibus-October-2019_Dem-Primary.pdf</v>
      </c>
    </row>
    <row r="442" spans="1:16">
      <c r="A442" t="str">
        <f>INDEX([1]Calculation!$F:$F,ROW())</f>
        <v>Arizona</v>
      </c>
      <c r="B442" t="str">
        <f>INDEX([1]Calculation!$D:$D,ROW())</f>
        <v>Siena College/New York Times Upshot</v>
      </c>
      <c r="C442" t="str">
        <f>IF(INDEX([1]Calculation!$G:$G,ROW())=0,"-",INDEX([1]Calculation!$G:$G,ROW()))</f>
        <v>A+</v>
      </c>
      <c r="D442" t="str">
        <f>INDEX([1]Calculation!$J:$J,ROW())&amp;"  "&amp;INDEX([1]Calculation!$K:$K,ROW())</f>
        <v>209  rv</v>
      </c>
      <c r="E442" s="20">
        <f>INDEX([1]Calculation!$I:$I,ROW())</f>
        <v>43761</v>
      </c>
      <c r="F442" s="12">
        <f>ROUND(INDEX([1]Calculation!AL:AL,ROW()),1)</f>
        <v>4.7</v>
      </c>
      <c r="G442" s="8">
        <f>ROUND(INDEX([1]Calculation!L:L,ROW()),0)</f>
        <v>24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15</v>
      </c>
      <c r="O442" s="8">
        <f>ROUND(INDEX([1]Calculation!T:T,ROW()),0)</f>
        <v>1</v>
      </c>
      <c r="P442" s="8" t="str">
        <f>INDEX([1]Calculation!CB:CB,ROW())</f>
        <v>https://scri.siena.edu/wp-content/uploads/2019/11/AZ1019-CrosstabsALL.pdf</v>
      </c>
    </row>
    <row r="443" spans="1:16">
      <c r="A443" t="str">
        <f>INDEX([1]Calculation!$F:$F,ROW())</f>
        <v>US</v>
      </c>
      <c r="B443" t="str">
        <f>INDEX([1]Calculation!$D:$D,ROW())</f>
        <v>McLaughlin &amp; Associates</v>
      </c>
      <c r="C443" t="str">
        <f>IF(INDEX([1]Calculation!$G:$G,ROW())=0,"-",INDEX([1]Calculation!$G:$G,ROW()))</f>
        <v>C/D</v>
      </c>
      <c r="D443" t="str">
        <f>INDEX([1]Calculation!$J:$J,ROW())&amp;"  "&amp;INDEX([1]Calculation!$K:$K,ROW())</f>
        <v>468  lv</v>
      </c>
      <c r="E443" s="20">
        <f>INDEX([1]Calculation!$I:$I,ROW())</f>
        <v>43760</v>
      </c>
      <c r="F443" s="12">
        <f>ROUND(INDEX([1]Calculation!AL:AL,ROW()),1)</f>
        <v>0</v>
      </c>
      <c r="G443" s="8">
        <f>ROUND(INDEX([1]Calculation!L:L,ROW()),0)</f>
        <v>0</v>
      </c>
      <c r="H443" s="8">
        <f>ROUND(INDEX([1]Calculation!M:M,ROW()),0)</f>
        <v>1</v>
      </c>
      <c r="I443" s="8">
        <f>ROUND(INDEX([1]Calculation!N:N,ROW()),0)</f>
        <v>4</v>
      </c>
      <c r="J443" s="8">
        <f>ROUND(INDEX([1]Calculation!O:O,ROW()),0)</f>
        <v>5</v>
      </c>
      <c r="K443" s="8">
        <f>ROUND(INDEX([1]Calculation!P:P,ROW()),0)</f>
        <v>2</v>
      </c>
      <c r="L443" s="8">
        <f>ROUND(INDEX([1]Calculation!Q:Q,ROW()),0)</f>
        <v>23</v>
      </c>
      <c r="M443" s="8">
        <f>ROUND(INDEX([1]Calculation!R:R,ROW()),0)</f>
        <v>2</v>
      </c>
      <c r="N443" s="8">
        <f>ROUND(INDEX([1]Calculation!S:S,ROW()),0)</f>
        <v>20</v>
      </c>
      <c r="O443" s="8">
        <f>ROUND(INDEX([1]Calculation!T:T,ROW()),0)</f>
        <v>6</v>
      </c>
      <c r="P443" s="8" t="str">
        <f>INDEX([1]Calculation!CB:CB,ROW())</f>
        <v>https://mclaughlinonline.com/pols/wp-content/uploads/2019/10/National-Monthly-Omnibus-October-PUBLIC-1.pdf</v>
      </c>
    </row>
    <row r="444" spans="1:16">
      <c r="A444" t="str">
        <f>INDEX([1]Calculation!$F:$F,ROW())</f>
        <v>US</v>
      </c>
      <c r="B444" t="str">
        <f>INDEX([1]Calculation!$D:$D,ROW())</f>
        <v>McLaughlin &amp; Associates</v>
      </c>
      <c r="C444" t="str">
        <f>IF(INDEX([1]Calculation!$G:$G,ROW())=0,"-",INDEX([1]Calculation!$G:$G,ROW()))</f>
        <v>C/D</v>
      </c>
      <c r="D444" t="str">
        <f>INDEX([1]Calculation!$J:$J,ROW())&amp;"  "&amp;INDEX([1]Calculation!$K:$K,ROW())</f>
        <v>468  lv</v>
      </c>
      <c r="E444" s="20">
        <f>INDEX([1]Calculation!$I:$I,ROW())</f>
        <v>43760</v>
      </c>
      <c r="F444" s="12">
        <f>ROUND(INDEX([1]Calculation!AL:AL,ROW()),1)</f>
        <v>0</v>
      </c>
      <c r="G444" s="8">
        <f>ROUND(INDEX([1]Calculation!L:L,ROW()),0)</f>
        <v>28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3</v>
      </c>
      <c r="K444" s="8">
        <f>ROUND(INDEX([1]Calculation!P:P,ROW()),0)</f>
        <v>2</v>
      </c>
      <c r="L444" s="8">
        <f>ROUND(INDEX([1]Calculation!Q:Q,ROW()),0)</f>
        <v>18</v>
      </c>
      <c r="M444" s="8">
        <f>ROUND(INDEX([1]Calculation!R:R,ROW()),0)</f>
        <v>0</v>
      </c>
      <c r="N444" s="8">
        <f>ROUND(INDEX([1]Calculation!S:S,ROW()),0)</f>
        <v>16</v>
      </c>
      <c r="O444" s="8">
        <f>ROUND(INDEX([1]Calculation!T:T,ROW()),0)</f>
        <v>6</v>
      </c>
      <c r="P444" s="8" t="str">
        <f>INDEX([1]Calculation!CB:CB,ROW())</f>
        <v>https://mclaughlinonline.com/pols/wp-content/uploads/2019/10/National-Monthly-Omnibus-October-PUBLIC-1.pdf</v>
      </c>
    </row>
    <row r="445" spans="1:16">
      <c r="A445" t="str">
        <f>INDEX([1]Calculation!$F:$F,ROW())</f>
        <v>Maine</v>
      </c>
      <c r="B445" t="str">
        <f>INDEX([1]Calculation!$D:$D,ROW())</f>
        <v>Maine People's Resource Center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728  lv</v>
      </c>
      <c r="E445" s="20">
        <f>INDEX([1]Calculation!$I:$I,ROW())</f>
        <v>43759</v>
      </c>
      <c r="F445" s="12">
        <f>ROUND(INDEX([1]Calculation!AL:AL,ROW()),1)</f>
        <v>2.9</v>
      </c>
      <c r="G445" s="8">
        <f>ROUND(INDEX([1]Calculation!L:L,ROW()),0)</f>
        <v>27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9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0</v>
      </c>
      <c r="N445" s="8">
        <f>ROUND(INDEX([1]Calculation!S:S,ROW()),0)</f>
        <v>22</v>
      </c>
      <c r="O445" s="8">
        <f>ROUND(INDEX([1]Calculation!T:T,ROW()),0)</f>
        <v>2</v>
      </c>
      <c r="P445" s="8" t="str">
        <f>INDEX([1]Calculation!CB:CB,ROW())</f>
        <v>http://mprc.me/research/mprc_pres_primary_1019.pdf</v>
      </c>
    </row>
    <row r="446" spans="1:16">
      <c r="A446" t="str">
        <f>INDEX([1]Calculation!$F:$F,ROW())</f>
        <v>Iowa</v>
      </c>
      <c r="B446" t="str">
        <f>INDEX([1]Calculation!$D:$D,ROW())</f>
        <v>Civiqs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598  lv</v>
      </c>
      <c r="E446" s="20">
        <f>INDEX([1]Calculation!$I:$I,ROW())</f>
        <v>43760</v>
      </c>
      <c r="F446" s="12">
        <f>ROUND(INDEX([1]Calculation!AL:AL,ROW()),1)</f>
        <v>0</v>
      </c>
      <c r="G446" s="8">
        <f>ROUND(INDEX([1]Calculation!L:L,ROW()),0)</f>
        <v>12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20</v>
      </c>
      <c r="K446" s="8">
        <f>ROUND(INDEX([1]Calculation!P:P,ROW()),0)</f>
        <v>4</v>
      </c>
      <c r="L446" s="8">
        <f>ROUND(INDEX([1]Calculation!Q:Q,ROW()),0)</f>
        <v>18</v>
      </c>
      <c r="M446" s="8">
        <f>ROUND(INDEX([1]Calculation!R:R,ROW()),0)</f>
        <v>3</v>
      </c>
      <c r="N446" s="8">
        <f>ROUND(INDEX([1]Calculation!S:S,ROW()),0)</f>
        <v>28</v>
      </c>
      <c r="O446" s="8">
        <f>ROUND(INDEX([1]Calculation!T:T,ROW()),0)</f>
        <v>2</v>
      </c>
      <c r="P446" s="8" t="str">
        <f>INDEX([1]Calculation!CB:CB,ROW())</f>
        <v>https://civiqs.com/documents/Civiqs_ISU_banner_book_2019_10.pdf</v>
      </c>
    </row>
    <row r="447" spans="1:16">
      <c r="A447" t="str">
        <f>INDEX([1]Calculation!$F:$F,ROW())</f>
        <v>US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628  lv</v>
      </c>
      <c r="E447" s="20">
        <f>INDEX([1]Calculation!$I:$I,ROW())</f>
        <v>43760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8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  <c r="P447" s="8" t="str">
        <f>INDEX([1]Calculation!CB:CB,ROW())</f>
        <v>https://d25d2506sfb94s.cloudfront.net/cumulus_uploads/document/s96v7z4zoa/econTabReport.pdf</v>
      </c>
    </row>
    <row r="448" spans="1:16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440  rv</v>
      </c>
      <c r="E448" s="20">
        <f>INDEX([1]Calculation!$I:$I,ROW())</f>
        <v>43760</v>
      </c>
      <c r="F448" s="12">
        <f>ROUND(INDEX([1]Calculation!AL:AL,ROW()),1)</f>
        <v>0</v>
      </c>
      <c r="G448" s="8">
        <f>ROUND(INDEX([1]Calculation!L:L,ROW()),0)</f>
        <v>27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6</v>
      </c>
      <c r="K448" s="8">
        <f>ROUND(INDEX([1]Calculation!P:P,ROW()),0)</f>
        <v>1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19</v>
      </c>
      <c r="O448" s="8">
        <f>ROUND(INDEX([1]Calculation!T:T,ROW()),0)</f>
        <v>2</v>
      </c>
      <c r="P448" s="8" t="str">
        <f>INDEX([1]Calculation!CB:CB,ROW())</f>
        <v>https://thehill.com/hilltv/rising/466927-warren-overtakes-sanders-in-new-poll</v>
      </c>
    </row>
    <row r="449" spans="1:16">
      <c r="A449" t="str">
        <f>INDEX([1]Calculation!$F:$F,ROW())</f>
        <v>South Carolina</v>
      </c>
      <c r="B449" t="str">
        <f>INDEX([1]Calculation!$D:$D,ROW())</f>
        <v>Change Research</v>
      </c>
      <c r="C449" t="str">
        <f>IF(INDEX([1]Calculation!$G:$G,ROW())=0,"-",INDEX([1]Calculation!$G:$G,ROW()))</f>
        <v>C</v>
      </c>
      <c r="D449" t="str">
        <f>INDEX([1]Calculation!$J:$J,ROW())&amp;"  "&amp;INDEX([1]Calculation!$K:$K,ROW())</f>
        <v>731  lv</v>
      </c>
      <c r="E449" s="20">
        <f>INDEX([1]Calculation!$I:$I,ROW())</f>
        <v>43759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9</v>
      </c>
      <c r="K449" s="8">
        <f>ROUND(INDEX([1]Calculation!P:P,ROW()),0)</f>
        <v>3</v>
      </c>
      <c r="L449" s="8">
        <f>ROUND(INDEX([1]Calculation!Q:Q,ROW()),0)</f>
        <v>13</v>
      </c>
      <c r="M449" s="8">
        <f>ROUND(INDEX([1]Calculation!R:R,ROW()),0)</f>
        <v>5</v>
      </c>
      <c r="N449" s="8">
        <f>ROUND(INDEX([1]Calculation!S:S,ROW()),0)</f>
        <v>19</v>
      </c>
      <c r="O449" s="8">
        <f>ROUND(INDEX([1]Calculation!T:T,ROW()),0)</f>
        <v>4</v>
      </c>
      <c r="P449" s="8" t="str">
        <f>INDEX([1]Calculation!CB:CB,ROW())</f>
        <v>https://www.changeresearch.com/south-carolina-poll-october-15-21</v>
      </c>
    </row>
    <row r="450" spans="1:16">
      <c r="A450" t="str">
        <f>INDEX([1]Calculation!$F:$F,ROW())</f>
        <v>US</v>
      </c>
      <c r="B450" t="str">
        <f>INDEX([1]Calculation!$D:$D,ROW())</f>
        <v>Quinnipiac University</v>
      </c>
      <c r="C450" t="str">
        <f>IF(INDEX([1]Calculation!$G:$G,ROW())=0,"-",INDEX([1]Calculation!$G:$G,ROW()))</f>
        <v>A</v>
      </c>
      <c r="D450" t="str">
        <f>INDEX([1]Calculation!$J:$J,ROW())&amp;"  "&amp;INDEX([1]Calculation!$K:$K,ROW())</f>
        <v>713  rv</v>
      </c>
      <c r="E450" s="20">
        <f>INDEX([1]Calculation!$I:$I,ROW())</f>
        <v>43759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10</v>
      </c>
      <c r="K450" s="8">
        <f>ROUND(INDEX([1]Calculation!P:P,ROW()),0)</f>
        <v>3</v>
      </c>
      <c r="L450" s="8">
        <f>ROUND(INDEX([1]Calculation!Q:Q,ROW()),0)</f>
        <v>15</v>
      </c>
      <c r="M450" s="8">
        <f>ROUND(INDEX([1]Calculation!R:R,ROW()),0)</f>
        <v>1</v>
      </c>
      <c r="N450" s="8">
        <f>ROUND(INDEX([1]Calculation!S:S,ROW()),0)</f>
        <v>28</v>
      </c>
      <c r="O450" s="8">
        <f>ROUND(INDEX([1]Calculation!T:T,ROW()),0)</f>
        <v>1</v>
      </c>
      <c r="P450" s="8" t="str">
        <f>INDEX([1]Calculation!CB:CB,ROW())</f>
        <v>https://poll.qu.edu/national/release-detail?ReleaseID=3646</v>
      </c>
    </row>
    <row r="451" spans="1:16">
      <c r="A451" t="str">
        <f>INDEX([1]Calculation!$F:$F,ROW())</f>
        <v>South Carolina</v>
      </c>
      <c r="B451" t="str">
        <f>INDEX([1]Calculation!$D:$D,ROW())</f>
        <v>Monmouth University</v>
      </c>
      <c r="C451" t="str">
        <f>IF(INDEX([1]Calculation!$G:$G,ROW())=0,"-",INDEX([1]Calculation!$G:$G,ROW()))</f>
        <v>A+</v>
      </c>
      <c r="D451" t="str">
        <f>INDEX([1]Calculation!$J:$J,ROW())&amp;"  "&amp;INDEX([1]Calculation!$K:$K,ROW())</f>
        <v>402  lv</v>
      </c>
      <c r="E451" s="20">
        <f>INDEX([1]Calculation!$I:$I,ROW())</f>
        <v>43759</v>
      </c>
      <c r="F451" s="12">
        <f>ROUND(INDEX([1]Calculation!AL:AL,ROW()),1)</f>
        <v>1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3</v>
      </c>
      <c r="K451" s="8">
        <f>ROUND(INDEX([1]Calculation!P:P,ROW()),0)</f>
        <v>2</v>
      </c>
      <c r="L451" s="8">
        <f>ROUND(INDEX([1]Calculation!Q:Q,ROW()),0)</f>
        <v>12</v>
      </c>
      <c r="M451" s="8">
        <f>ROUND(INDEX([1]Calculation!R:R,ROW()),0)</f>
        <v>4</v>
      </c>
      <c r="N451" s="8">
        <f>ROUND(INDEX([1]Calculation!S:S,ROW()),0)</f>
        <v>16</v>
      </c>
      <c r="O451" s="8">
        <f>ROUND(INDEX([1]Calculation!T:T,ROW()),0)</f>
        <v>2</v>
      </c>
      <c r="P451" s="8" t="str">
        <f>INDEX([1]Calculation!CB:CB,ROW())</f>
        <v>https://www.monmouth.edu/polling-institute/documents/monmouthpoll_sc_102319.pdf/</v>
      </c>
    </row>
    <row r="452" spans="1:16">
      <c r="A452" t="str">
        <f>INDEX([1]Calculation!$F:$F,ROW())</f>
        <v>US</v>
      </c>
      <c r="B452" t="str">
        <f>INDEX([1]Calculation!$D:$D,ROW())</f>
        <v>Emerson College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430  lv</v>
      </c>
      <c r="E452" s="20">
        <f>INDEX([1]Calculation!$I:$I,ROW())</f>
        <v>43759</v>
      </c>
      <c r="F452" s="12">
        <f>ROUND(INDEX([1]Calculation!AL:AL,ROW()),1)</f>
        <v>0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6</v>
      </c>
      <c r="K452" s="8">
        <f>ROUND(INDEX([1]Calculation!P:P,ROW()),0)</f>
        <v>1</v>
      </c>
      <c r="L452" s="8">
        <f>ROUND(INDEX([1]Calculation!Q:Q,ROW()),0)</f>
        <v>25</v>
      </c>
      <c r="M452" s="8">
        <f>ROUND(INDEX([1]Calculation!R:R,ROW()),0)</f>
        <v>1</v>
      </c>
      <c r="N452" s="8">
        <f>ROUND(INDEX([1]Calculation!S:S,ROW()),0)</f>
        <v>21</v>
      </c>
      <c r="O452" s="8">
        <f>ROUND(INDEX([1]Calculation!T:T,ROW()),0)</f>
        <v>4</v>
      </c>
      <c r="P452" s="8" t="str">
        <f>INDEX([1]Calculation!CB:CB,ROW())</f>
        <v>http://emersonpolling.com/2019/10/22/biden-sanders-warren-maintain-front-runner-status-in-democratic-primary/</v>
      </c>
    </row>
    <row r="453" spans="1:16">
      <c r="A453" t="str">
        <f>INDEX([1]Calculation!$F:$F,ROW())</f>
        <v>Massachusetts</v>
      </c>
      <c r="B453" t="str">
        <f>INDEX([1]Calculation!$D:$D,ROW())</f>
        <v>MassINC Polling Group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456  lv</v>
      </c>
      <c r="E453" s="20">
        <f>INDEX([1]Calculation!$I:$I,ROW())</f>
        <v>43758</v>
      </c>
      <c r="F453" s="12">
        <f>ROUND(INDEX([1]Calculation!AL:AL,ROW()),1)</f>
        <v>0.6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7</v>
      </c>
      <c r="K453" s="8">
        <f>ROUND(INDEX([1]Calculation!P:P,ROW()),0)</f>
        <v>1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33</v>
      </c>
      <c r="O453" s="8">
        <f>ROUND(INDEX([1]Calculation!T:T,ROW()),0)</f>
        <v>1</v>
      </c>
      <c r="P453" s="8" t="str">
        <f>INDEX([1]Calculation!CB:CB,ROW())</f>
        <v>https://www.wbur.org/news/2019/10/23/wbur-poll-warren-medicare-for-all</v>
      </c>
    </row>
    <row r="454" spans="1:16">
      <c r="A454" t="str">
        <f>INDEX([1]Calculation!$F:$F,ROW())</f>
        <v>US</v>
      </c>
      <c r="B454" t="str">
        <f>INDEX([1]Calculation!$D:$D,ROW())</f>
        <v>SSRS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424  rv</v>
      </c>
      <c r="E454" s="20">
        <f>INDEX([1]Calculation!$I:$I,ROW())</f>
        <v>43758</v>
      </c>
      <c r="F454" s="12">
        <f>ROUND(INDEX([1]Calculation!AL:AL,ROW()),1)</f>
        <v>0</v>
      </c>
      <c r="G454" s="8">
        <f>ROUND(INDEX([1]Calculation!L:L,ROW()),0)</f>
        <v>34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6</v>
      </c>
      <c r="K454" s="8">
        <f>ROUND(INDEX([1]Calculation!P:P,ROW()),0)</f>
        <v>3</v>
      </c>
      <c r="L454" s="8">
        <f>ROUND(INDEX([1]Calculation!Q:Q,ROW()),0)</f>
        <v>16</v>
      </c>
      <c r="M454" s="8">
        <f>ROUND(INDEX([1]Calculation!R:R,ROW()),0)</f>
        <v>1</v>
      </c>
      <c r="N454" s="8">
        <f>ROUND(INDEX([1]Calculation!S:S,ROW()),0)</f>
        <v>19</v>
      </c>
      <c r="O454" s="8">
        <f>ROUND(INDEX([1]Calculation!T:T,ROW()),0)</f>
        <v>2</v>
      </c>
      <c r="P454" s="8" t="str">
        <f>INDEX([1]Calculation!CB:CB,ROW())</f>
        <v>https://cdn.cnn.com/cnn/2019/images/10/22/rel12b.-.2020.pdf</v>
      </c>
    </row>
    <row r="455" spans="1:16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11521  lv</v>
      </c>
      <c r="E455" s="20">
        <f>INDEX([1]Calculation!$I:$I,ROW())</f>
        <v>43758</v>
      </c>
      <c r="F455" s="12">
        <f>ROUND(INDEX([1]Calculation!AL:AL,ROW()),1)</f>
        <v>0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6</v>
      </c>
      <c r="K455" s="8">
        <f>ROUND(INDEX([1]Calculation!P:P,ROW()),0)</f>
        <v>2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21</v>
      </c>
      <c r="O455" s="8">
        <f>ROUND(INDEX([1]Calculation!T:T,ROW()),0)</f>
        <v>3</v>
      </c>
      <c r="P455" s="8" t="str">
        <f>INDEX([1]Calculation!CB:CB,ROW())</f>
        <v>https://morningconsult.com/2020-democratic-primary-2/</v>
      </c>
    </row>
    <row r="456" spans="1:16">
      <c r="A456" t="str">
        <f>INDEX([1]Calculation!$F:$F,ROW())</f>
        <v>California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1631  lv</v>
      </c>
      <c r="E456" s="20">
        <f>INDEX([1]Calculation!$I:$I,ROW())</f>
        <v>43756</v>
      </c>
      <c r="F456" s="12">
        <f>ROUND(INDEX([1]Calculation!AL:AL,ROW()),1)</f>
        <v>0</v>
      </c>
      <c r="G456" s="8">
        <f>ROUND(INDEX([1]Calculation!L:L,ROW()),0)</f>
        <v>19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9</v>
      </c>
      <c r="K456" s="8">
        <f>ROUND(INDEX([1]Calculation!P:P,ROW()),0)</f>
        <v>2</v>
      </c>
      <c r="L456" s="8">
        <f>ROUND(INDEX([1]Calculation!Q:Q,ROW()),0)</f>
        <v>24</v>
      </c>
      <c r="M456" s="8">
        <f>ROUND(INDEX([1]Calculation!R:R,ROW()),0)</f>
        <v>1</v>
      </c>
      <c r="N456" s="8">
        <f>ROUND(INDEX([1]Calculation!S:S,ROW()),0)</f>
        <v>28</v>
      </c>
      <c r="O456" s="8">
        <f>ROUND(INDEX([1]Calculation!T:T,ROW()),0)</f>
        <v>3</v>
      </c>
      <c r="P456" s="8" t="str">
        <f>INDEX([1]Calculation!CB:CB,ROW())</f>
        <v>https://www.changeresearch.com/california-poll-october-15-18</v>
      </c>
    </row>
    <row r="457" spans="1:16">
      <c r="A457" t="str">
        <f>INDEX([1]Calculation!$F:$F,ROW())</f>
        <v>US</v>
      </c>
      <c r="B457" t="str">
        <f>INDEX([1]Calculation!$D:$D,ROW())</f>
        <v>Ipsos</v>
      </c>
      <c r="C457" t="str">
        <f>IF(INDEX([1]Calculation!$G:$G,ROW())=0,"-",INDEX([1]Calculation!$G:$G,ROW()))</f>
        <v>B+</v>
      </c>
      <c r="D457" t="str">
        <f>INDEX([1]Calculation!$J:$J,ROW())&amp;"  "&amp;INDEX([1]Calculation!$K:$K,ROW())</f>
        <v>566  rv</v>
      </c>
      <c r="E457" s="20">
        <f>INDEX([1]Calculation!$I:$I,ROW())</f>
        <v>43756</v>
      </c>
      <c r="F457" s="12">
        <f>ROUND(INDEX([1]Calculation!AL:AL,ROW()),1)</f>
        <v>0</v>
      </c>
      <c r="G457" s="8">
        <f>ROUND(INDEX([1]Calculation!L:L,ROW()),0)</f>
        <v>24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0</v>
      </c>
      <c r="N457" s="8">
        <f>ROUND(INDEX([1]Calculation!S:S,ROW()),0)</f>
        <v>17</v>
      </c>
      <c r="O457" s="8">
        <f>ROUND(INDEX([1]Calculation!T:T,ROW()),0)</f>
        <v>2</v>
      </c>
      <c r="P457" s="8" t="str">
        <f>INDEX([1]Calculation!CB:CB,ROW())</f>
        <v>https://www.ipsos.com/sites/default/files/ct/news/documents/2019-10/topline_reuters_democratic_debate_poll_10_21_2019_wu.pdf</v>
      </c>
    </row>
    <row r="458" spans="1:16">
      <c r="A458" t="str">
        <f>INDEX([1]Calculation!$F:$F,ROW())</f>
        <v>Wisconsin</v>
      </c>
      <c r="B458" t="str">
        <f>INDEX([1]Calculation!$D:$D,ROW())</f>
        <v>Marquette University Law School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379  lv</v>
      </c>
      <c r="E458" s="20">
        <f>INDEX([1]Calculation!$I:$I,ROW())</f>
        <v>43755</v>
      </c>
      <c r="F458" s="12">
        <f>ROUND(INDEX([1]Calculation!AL:AL,ROW()),1)</f>
        <v>0</v>
      </c>
      <c r="G458" s="8">
        <f>ROUND(INDEX([1]Calculation!L:L,ROW()),0)</f>
        <v>31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7</v>
      </c>
      <c r="K458" s="8">
        <f>ROUND(INDEX([1]Calculation!P:P,ROW()),0)</f>
        <v>3</v>
      </c>
      <c r="L458" s="8">
        <f>ROUND(INDEX([1]Calculation!Q:Q,ROW()),0)</f>
        <v>17</v>
      </c>
      <c r="M458" s="8">
        <f>ROUND(INDEX([1]Calculation!R:R,ROW()),0)</f>
        <v>0</v>
      </c>
      <c r="N458" s="8">
        <f>ROUND(INDEX([1]Calculation!S:S,ROW()),0)</f>
        <v>24</v>
      </c>
      <c r="O458" s="8">
        <f>ROUND(INDEX([1]Calculation!T:T,ROW()),0)</f>
        <v>3</v>
      </c>
      <c r="P458" s="8" t="str">
        <f>INDEX([1]Calculation!CB:CB,ROW())</f>
        <v>https://law.marquette.edu/poll/wp-content/uploads/2019/10/MLSP54Toplines.pdf</v>
      </c>
    </row>
    <row r="459" spans="1:16">
      <c r="A459" t="str">
        <f>INDEX([1]Calculation!$F:$F,ROW())</f>
        <v>Wisconsin</v>
      </c>
      <c r="B459" t="str">
        <f>INDEX([1]Calculation!$D:$D,ROW())</f>
        <v>Kaiser Family Foundation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274  lv</v>
      </c>
      <c r="E459" s="20">
        <f>INDEX([1]Calculation!$I:$I,ROW())</f>
        <v>43753</v>
      </c>
      <c r="F459" s="12">
        <f>ROUND(INDEX([1]Calculation!AL:AL,ROW()),1)</f>
        <v>1.5</v>
      </c>
      <c r="G459" s="8">
        <f>ROUND(INDEX([1]Calculation!L:L,ROW()),0)</f>
        <v>17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6</v>
      </c>
      <c r="K459" s="8">
        <f>ROUND(INDEX([1]Calculation!P:P,ROW()),0)</f>
        <v>3</v>
      </c>
      <c r="L459" s="8">
        <f>ROUND(INDEX([1]Calculation!Q:Q,ROW()),0)</f>
        <v>10</v>
      </c>
      <c r="M459" s="8">
        <f>ROUND(INDEX([1]Calculation!R:R,ROW()),0)</f>
        <v>0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http://files.kff.org/attachment/TOPLINE-Blue-Wall-Voices-Project</v>
      </c>
    </row>
    <row r="460" spans="1:16">
      <c r="A460" t="str">
        <f>INDEX([1]Calculation!$F:$F,ROW())</f>
        <v>Pennsylvania</v>
      </c>
      <c r="B460" t="str">
        <f>INDEX([1]Calculation!$D:$D,ROW())</f>
        <v>Kaiser Family Foundation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246  lv</v>
      </c>
      <c r="E460" s="20">
        <f>INDEX([1]Calculation!$I:$I,ROW())</f>
        <v>43753</v>
      </c>
      <c r="F460" s="12">
        <f>ROUND(INDEX([1]Calculation!AL:AL,ROW()),1)</f>
        <v>1.4</v>
      </c>
      <c r="G460" s="8">
        <f>ROUND(INDEX([1]Calculation!L:L,ROW()),0)</f>
        <v>27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3</v>
      </c>
      <c r="K460" s="8">
        <f>ROUND(INDEX([1]Calculation!P:P,ROW()),0)</f>
        <v>1</v>
      </c>
      <c r="L460" s="8">
        <f>ROUND(INDEX([1]Calculation!Q:Q,ROW()),0)</f>
        <v>14</v>
      </c>
      <c r="M460" s="8">
        <f>ROUND(INDEX([1]Calculation!R:R,ROW()),0)</f>
        <v>1</v>
      </c>
      <c r="N460" s="8">
        <f>ROUND(INDEX([1]Calculation!S:S,ROW()),0)</f>
        <v>18</v>
      </c>
      <c r="O460" s="8">
        <f>ROUND(INDEX([1]Calculation!T:T,ROW()),0)</f>
        <v>2</v>
      </c>
      <c r="P460" s="8" t="str">
        <f>INDEX([1]Calculation!CB:CB,ROW())</f>
        <v>http://files.kff.org/attachment/TOPLINE-Blue-Wall-Voices-Project</v>
      </c>
    </row>
    <row r="461" spans="1:16">
      <c r="A461" t="str">
        <f>INDEX([1]Calculation!$F:$F,ROW())</f>
        <v>Minnesota</v>
      </c>
      <c r="B461" t="str">
        <f>INDEX([1]Calculation!$D:$D,ROW())</f>
        <v>Kaiser Family Foundation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249  lv</v>
      </c>
      <c r="E461" s="20">
        <f>INDEX([1]Calculation!$I:$I,ROW())</f>
        <v>43753</v>
      </c>
      <c r="F461" s="12">
        <f>ROUND(INDEX([1]Calculation!AL:AL,ROW()),1)</f>
        <v>1.5</v>
      </c>
      <c r="G461" s="8">
        <f>ROUND(INDEX([1]Calculation!L:L,ROW()),0)</f>
        <v>14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7</v>
      </c>
      <c r="K461" s="8">
        <f>ROUND(INDEX([1]Calculation!P:P,ROW()),0)</f>
        <v>15</v>
      </c>
      <c r="L461" s="8">
        <f>ROUND(INDEX([1]Calculation!Q:Q,ROW()),0)</f>
        <v>13</v>
      </c>
      <c r="M461" s="8">
        <f>ROUND(INDEX([1]Calculation!R:R,ROW()),0)</f>
        <v>0</v>
      </c>
      <c r="N461" s="8">
        <f>ROUND(INDEX([1]Calculation!S:S,ROW()),0)</f>
        <v>25</v>
      </c>
      <c r="O461" s="8">
        <f>ROUND(INDEX([1]Calculation!T:T,ROW()),0)</f>
        <v>4</v>
      </c>
      <c r="P461" s="8" t="str">
        <f>INDEX([1]Calculation!CB:CB,ROW())</f>
        <v>http://files.kff.org/attachment/TOPLINE-Blue-Wall-Voices-Project</v>
      </c>
    </row>
    <row r="462" spans="1:16">
      <c r="A462" t="str">
        <f>INDEX([1]Calculation!$F:$F,ROW())</f>
        <v>Michigan</v>
      </c>
      <c r="B462" t="str">
        <f>INDEX([1]Calculation!$D:$D,ROW())</f>
        <v>Kaiser Family Foundation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208  lv</v>
      </c>
      <c r="E462" s="20">
        <f>INDEX([1]Calculation!$I:$I,ROW())</f>
        <v>43753</v>
      </c>
      <c r="F462" s="12">
        <f>ROUND(INDEX([1]Calculation!AL:AL,ROW()),1)</f>
        <v>1.4</v>
      </c>
      <c r="G462" s="8">
        <f>ROUND(INDEX([1]Calculation!L:L,ROW()),0)</f>
        <v>19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</v>
      </c>
      <c r="L462" s="8">
        <f>ROUND(INDEX([1]Calculation!Q:Q,ROW()),0)</f>
        <v>15</v>
      </c>
      <c r="M462" s="8">
        <f>ROUND(INDEX([1]Calculation!R:R,ROW()),0)</f>
        <v>0</v>
      </c>
      <c r="N462" s="8">
        <f>ROUND(INDEX([1]Calculation!S:S,ROW()),0)</f>
        <v>25</v>
      </c>
      <c r="O462" s="8">
        <f>ROUND(INDEX([1]Calculation!T:T,ROW()),0)</f>
        <v>1</v>
      </c>
      <c r="P462" s="8" t="str">
        <f>INDEX([1]Calculation!CB:CB,ROW())</f>
        <v>http://files.kff.org/attachment/TOPLINE-Blue-Wall-Voices-Project</v>
      </c>
    </row>
    <row r="463" spans="1:16">
      <c r="A463" t="str">
        <f>INDEX([1]Calculation!$F:$F,ROW())</f>
        <v>Wyoming</v>
      </c>
      <c r="B463" t="str">
        <f>INDEX([1]Calculation!$D:$D,ROW())</f>
        <v>Montana State University Billings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14  lv</v>
      </c>
      <c r="E463" s="20">
        <f>INDEX([1]Calculation!$I:$I,ROW())</f>
        <v>43754</v>
      </c>
      <c r="F463" s="12" t="e">
        <f>ROUND(INDEX([1]Calculation!AL:AL,ROW()),1)</f>
        <v>#VALUE!</v>
      </c>
      <c r="G463" s="8">
        <f>ROUND(INDEX([1]Calculation!L:L,ROW()),0)</f>
        <v>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1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82</v>
      </c>
      <c r="O463" s="8">
        <f>ROUND(INDEX([1]Calculation!T:T,ROW()),0)</f>
        <v>2</v>
      </c>
      <c r="P463" s="8" t="str">
        <f>INDEX([1]Calculation!CB:CB,ROW())</f>
        <v>https://www.msubillings.edu/cas/nams/polls/2019%20Mountain%20States%20Poll%20Report.pdf</v>
      </c>
    </row>
    <row r="464" spans="1:16">
      <c r="A464" t="str">
        <f>INDEX([1]Calculation!$F:$F,ROW())</f>
        <v>Montana</v>
      </c>
      <c r="B464" t="str">
        <f>INDEX([1]Calculation!$D:$D,ROW())</f>
        <v>Montana State University Billings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40  lv</v>
      </c>
      <c r="E464" s="20">
        <f>INDEX([1]Calculation!$I:$I,ROW())</f>
        <v>43754</v>
      </c>
      <c r="F464" s="12" t="e">
        <f>ROUND(INDEX([1]Calculation!AL:AL,ROW()),1)</f>
        <v>#VALUE!</v>
      </c>
      <c r="G464" s="8">
        <f>ROUND(INDEX([1]Calculation!L:L,ROW()),0)</f>
        <v>15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2</v>
      </c>
      <c r="K464" s="8">
        <f>ROUND(INDEX([1]Calculation!P:P,ROW()),0)</f>
        <v>2</v>
      </c>
      <c r="L464" s="8">
        <f>ROUND(INDEX([1]Calculation!Q:Q,ROW()),0)</f>
        <v>2</v>
      </c>
      <c r="M464" s="8">
        <f>ROUND(INDEX([1]Calculation!R:R,ROW()),0)</f>
        <v>0</v>
      </c>
      <c r="N464" s="8">
        <f>ROUND(INDEX([1]Calculation!S:S,ROW()),0)</f>
        <v>40</v>
      </c>
      <c r="O464" s="8">
        <f>ROUND(INDEX([1]Calculation!T:T,ROW()),0)</f>
        <v>0</v>
      </c>
      <c r="P464" s="8" t="str">
        <f>INDEX([1]Calculation!CB:CB,ROW())</f>
        <v>https://www.msubillings.edu/cas/nams/polls/2019%20Mountain%20States%20Poll%20Report.pdf</v>
      </c>
    </row>
    <row r="465" spans="1:16">
      <c r="A465" t="str">
        <f>INDEX([1]Calculation!$F:$F,ROW())</f>
        <v>Iowa</v>
      </c>
      <c r="B465" t="str">
        <f>INDEX([1]Calculation!$D:$D,ROW())</f>
        <v>Suffolk University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500  lv</v>
      </c>
      <c r="E465" s="20">
        <f>INDEX([1]Calculation!$I:$I,ROW())</f>
        <v>43756</v>
      </c>
      <c r="F465" s="12">
        <f>ROUND(INDEX([1]Calculation!AL:AL,ROW()),1)</f>
        <v>0.7</v>
      </c>
      <c r="G465" s="8">
        <f>ROUND(INDEX([1]Calculation!L:L,ROW()),0)</f>
        <v>18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13</v>
      </c>
      <c r="K465" s="8">
        <f>ROUND(INDEX([1]Calculation!P:P,ROW()),0)</f>
        <v>3</v>
      </c>
      <c r="L465" s="8">
        <f>ROUND(INDEX([1]Calculation!Q:Q,ROW()),0)</f>
        <v>9</v>
      </c>
      <c r="M465" s="8">
        <f>ROUND(INDEX([1]Calculation!R:R,ROW()),0)</f>
        <v>3</v>
      </c>
      <c r="N465" s="8">
        <f>ROUND(INDEX([1]Calculation!S:S,ROW()),0)</f>
        <v>17</v>
      </c>
      <c r="O465" s="8">
        <f>ROUND(INDEX([1]Calculation!T:T,ROW()),0)</f>
        <v>1</v>
      </c>
      <c r="P465" s="8" t="str">
        <f>INDEX([1]Calculation!CB:CB,ROW())</f>
        <v>https://www.suffolk.edu/-/media/suffolk/documents/academics/research-at-suffolk/suprc/polls/other-states/2019/10_21_2019_marignals_pdftxt.pdf</v>
      </c>
    </row>
    <row r="466" spans="1:16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1839  lv</v>
      </c>
      <c r="E466" s="20">
        <f>INDEX([1]Calculation!$I:$I,ROW())</f>
        <v>43756</v>
      </c>
      <c r="F466" s="12">
        <f>ROUND(INDEX([1]Calculation!AL:AL,ROW()),1)</f>
        <v>0</v>
      </c>
      <c r="G466" s="8">
        <f>ROUND(INDEX([1]Calculation!L:L,ROW()),0)</f>
        <v>34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16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2</v>
      </c>
      <c r="P466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67" spans="1:16">
      <c r="A467" t="str">
        <f>INDEX([1]Calculation!$F:$F,ROW())</f>
        <v>US</v>
      </c>
      <c r="B467" t="str">
        <f>INDEX([1]Calculation!$D:$D,ROW())</f>
        <v>Ipsos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703  a</v>
      </c>
      <c r="E467" s="20">
        <f>INDEX([1]Calculation!$I:$I,ROW())</f>
        <v>43756</v>
      </c>
      <c r="F467" s="12">
        <f>ROUND(INDEX([1]Calculation!AL:AL,ROW()),1)</f>
        <v>0</v>
      </c>
      <c r="G467" s="8">
        <f>ROUND(INDEX([1]Calculation!L:L,ROW()),0)</f>
        <v>21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15</v>
      </c>
      <c r="O467" s="8">
        <f>ROUND(INDEX([1]Calculation!T:T,ROW()),0)</f>
        <v>2</v>
      </c>
      <c r="P467" s="8" t="str">
        <f>INDEX([1]Calculation!CB:CB,ROW())</f>
        <v>https://www.ipsos.com/sites/default/files/ct/news/documents/2019-10/topline_reuters_democratic_debate_poll_10_21_2019_wu.pdf</v>
      </c>
    </row>
    <row r="468" spans="1:16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763  lv</v>
      </c>
      <c r="E468" s="20">
        <f>INDEX([1]Calculation!$I:$I,ROW())</f>
        <v>43756</v>
      </c>
      <c r="F468" s="12">
        <f>ROUND(INDEX([1]Calculation!AL:AL,ROW()),1)</f>
        <v>0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4</v>
      </c>
      <c r="K468" s="8">
        <f>ROUND(INDEX([1]Calculation!P:P,ROW()),0)</f>
        <v>2</v>
      </c>
      <c r="L468" s="8">
        <f>ROUND(INDEX([1]Calculation!Q:Q,ROW()),0)</f>
        <v>17</v>
      </c>
      <c r="M468" s="8">
        <f>ROUND(INDEX([1]Calculation!R:R,ROW()),0)</f>
        <v>2</v>
      </c>
      <c r="N468" s="8">
        <f>ROUND(INDEX([1]Calculation!S:S,ROW()),0)</f>
        <v>18</v>
      </c>
      <c r="O468" s="8">
        <f>ROUND(INDEX([1]Calculation!T:T,ROW()),0)</f>
        <v>2</v>
      </c>
      <c r="P468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69" spans="1:16">
      <c r="A469" t="str">
        <f>INDEX([1]Calculation!$F:$F,ROW())</f>
        <v>California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553  lv</v>
      </c>
      <c r="E469" s="20">
        <f>INDEX([1]Calculation!$I:$I,ROW())</f>
        <v>43754</v>
      </c>
      <c r="F469" s="12">
        <f>ROUND(INDEX([1]Calculation!AL:AL,ROW()),1)</f>
        <v>0.1</v>
      </c>
      <c r="G469" s="8">
        <f>ROUND(INDEX([1]Calculation!L:L,ROW()),0)</f>
        <v>33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17</v>
      </c>
      <c r="M469" s="8">
        <f>ROUND(INDEX([1]Calculation!R:R,ROW()),0)</f>
        <v>1</v>
      </c>
      <c r="N469" s="8">
        <f>ROUND(INDEX([1]Calculation!S:S,ROW()),0)</f>
        <v>18</v>
      </c>
      <c r="O469" s="8">
        <f>ROUND(INDEX([1]Calculation!T:T,ROW()),0)</f>
        <v>4</v>
      </c>
      <c r="P469" s="8" t="str">
        <f>INDEX([1]Calculation!CB:CB,ROW())</f>
        <v>http://www.surveyusa.com/client/PollReport.aspx?g=3662de7c-9fe8-4524-b39b-789835905d98</v>
      </c>
    </row>
    <row r="470" spans="1:16">
      <c r="A470" t="str">
        <f>INDEX([1]Calculation!$F:$F,ROW())</f>
        <v>US</v>
      </c>
      <c r="B470" t="str">
        <f>INDEX([1]Calculation!$D:$D,ROW())</f>
        <v>SurveyUSA</v>
      </c>
      <c r="C470" t="str">
        <f>IF(INDEX([1]Calculation!$G:$G,ROW())=0,"-",INDEX([1]Calculation!$G:$G,ROW()))</f>
        <v>A</v>
      </c>
      <c r="D470" t="str">
        <f>INDEX([1]Calculation!$J:$J,ROW())&amp;"  "&amp;INDEX([1]Calculation!$K:$K,ROW())</f>
        <v>1071  lv</v>
      </c>
      <c r="E470" s="20">
        <f>INDEX([1]Calculation!$I:$I,ROW())</f>
        <v>43754</v>
      </c>
      <c r="F470" s="12">
        <f>ROUND(INDEX([1]Calculation!AL:AL,ROW()),1)</f>
        <v>0.1</v>
      </c>
      <c r="G470" s="8">
        <f>ROUND(INDEX([1]Calculation!L:L,ROW()),0)</f>
        <v>32</v>
      </c>
      <c r="H470" s="8">
        <f>ROUND(INDEX([1]Calculation!M:M,ROW()),0)</f>
        <v>0</v>
      </c>
      <c r="I470" s="8">
        <f>ROUND(INDEX([1]Calculation!N:N,ROW()),0)</f>
        <v>2</v>
      </c>
      <c r="J470" s="8">
        <f>ROUND(INDEX([1]Calculation!O:O,ROW()),0)</f>
        <v>5</v>
      </c>
      <c r="K470" s="8">
        <f>ROUND(INDEX([1]Calculation!P:P,ROW()),0)</f>
        <v>2</v>
      </c>
      <c r="L470" s="8">
        <f>ROUND(INDEX([1]Calculation!Q:Q,ROW()),0)</f>
        <v>17</v>
      </c>
      <c r="M470" s="8">
        <f>ROUND(INDEX([1]Calculation!R:R,ROW()),0)</f>
        <v>1</v>
      </c>
      <c r="N470" s="8">
        <f>ROUND(INDEX([1]Calculation!S:S,ROW()),0)</f>
        <v>22</v>
      </c>
      <c r="O470" s="8">
        <f>ROUND(INDEX([1]Calculation!T:T,ROW()),0)</f>
        <v>2</v>
      </c>
      <c r="P470" s="8" t="str">
        <f>INDEX([1]Calculation!CB:CB,ROW())</f>
        <v>http://www.surveyusa.com/client/PollReport.aspx?g=3f8c15c0-bab5-4d13-b944-5b368f707417</v>
      </c>
    </row>
    <row r="471" spans="1:16">
      <c r="A471" t="str">
        <f>INDEX([1]Calculation!$F:$F,ROW())</f>
        <v>US</v>
      </c>
      <c r="B471" t="str">
        <f>INDEX([1]Calculation!$D:$D,ROW())</f>
        <v>Public Religion Research Institute</v>
      </c>
      <c r="C471" t="str">
        <f>IF(INDEX([1]Calculation!$G:$G,ROW())=0,"-",INDEX([1]Calculation!$G:$G,ROW()))</f>
        <v>A/B</v>
      </c>
      <c r="D471" t="str">
        <f>INDEX([1]Calculation!$J:$J,ROW())&amp;"  "&amp;INDEX([1]Calculation!$K:$K,ROW())</f>
        <v>436  rv</v>
      </c>
      <c r="E471" s="20">
        <f>INDEX([1]Calculation!$I:$I,ROW())</f>
        <v>43751</v>
      </c>
      <c r="F471" s="12">
        <f>ROUND(INDEX([1]Calculation!AL:AL,ROW()),1)</f>
        <v>4.2</v>
      </c>
      <c r="G471" s="8">
        <f>ROUND(INDEX([1]Calculation!L:L,ROW()),0)</f>
        <v>25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17</v>
      </c>
      <c r="M471" s="8">
        <f>ROUND(INDEX([1]Calculation!R:R,ROW()),0)</f>
        <v>0</v>
      </c>
      <c r="N471" s="8">
        <f>ROUND(INDEX([1]Calculation!S:S,ROW()),0)</f>
        <v>16</v>
      </c>
      <c r="O471" s="8">
        <f>ROUND(INDEX([1]Calculation!T:T,ROW()),0)</f>
        <v>3</v>
      </c>
      <c r="P471" s="8" t="str">
        <f>INDEX([1]Calculation!CB:CB,ROW())</f>
        <v>https://projects.fivethirtyeight.com/polls/20191021_National.pdf</v>
      </c>
    </row>
    <row r="472" spans="1:16">
      <c r="A472" t="str">
        <f>INDEX([1]Calculation!$F:$F,ROW())</f>
        <v>US</v>
      </c>
      <c r="B472" t="str">
        <f>INDEX([1]Calculation!$D:$D,ROW())</f>
        <v>Public Religion Research Institute</v>
      </c>
      <c r="C472" t="str">
        <f>IF(INDEX([1]Calculation!$G:$G,ROW())=0,"-",INDEX([1]Calculation!$G:$G,ROW()))</f>
        <v>A/B</v>
      </c>
      <c r="D472" t="str">
        <f>INDEX([1]Calculation!$J:$J,ROW())&amp;"  "&amp;INDEX([1]Calculation!$K:$K,ROW())</f>
        <v>487  a</v>
      </c>
      <c r="E472" s="20">
        <f>INDEX([1]Calculation!$I:$I,ROW())</f>
        <v>43751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16</v>
      </c>
      <c r="M472" s="8">
        <f>ROUND(INDEX([1]Calculation!R:R,ROW()),0)</f>
        <v>0</v>
      </c>
      <c r="N472" s="8">
        <f>ROUND(INDEX([1]Calculation!S:S,ROW()),0)</f>
        <v>16</v>
      </c>
      <c r="O472" s="8">
        <f>ROUND(INDEX([1]Calculation!T:T,ROW()),0)</f>
        <v>3</v>
      </c>
      <c r="P472" s="8" t="str">
        <f>INDEX([1]Calculation!CB:CB,ROW())</f>
        <v>https://projects.fivethirtyeight.com/polls/20191021_National.pdf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815  lv</v>
      </c>
      <c r="E473" s="20">
        <f>INDEX([1]Calculation!$I:$I,ROW())</f>
        <v>43755</v>
      </c>
      <c r="F473" s="12">
        <f>ROUND(INDEX([1]Calculation!AL:AL,ROW()),1)</f>
        <v>0</v>
      </c>
      <c r="G473" s="8">
        <f>ROUND(INDEX([1]Calculation!L:L,ROW()),0)</f>
        <v>34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3</v>
      </c>
      <c r="K473" s="8">
        <f>ROUND(INDEX([1]Calculation!P:P,ROW()),0)</f>
        <v>2</v>
      </c>
      <c r="L473" s="8">
        <f>ROUND(INDEX([1]Calculation!Q:Q,ROW()),0)</f>
        <v>15</v>
      </c>
      <c r="M473" s="8">
        <f>ROUND(INDEX([1]Calculation!R:R,ROW()),0)</f>
        <v>2</v>
      </c>
      <c r="N473" s="8">
        <f>ROUND(INDEX([1]Calculation!S:S,ROW()),0)</f>
        <v>16</v>
      </c>
      <c r="O473" s="8">
        <f>ROUND(INDEX([1]Calculation!T:T,ROW()),0)</f>
        <v>2</v>
      </c>
      <c r="P473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74" spans="1:16">
      <c r="A474" t="str">
        <f>INDEX([1]Calculation!$F:$F,ROW())</f>
        <v>US</v>
      </c>
      <c r="B474" t="str">
        <f>INDEX([1]Calculation!$D:$D,ROW())</f>
        <v>Swayable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2077  lv</v>
      </c>
      <c r="E474" s="20">
        <f>INDEX([1]Calculation!$I:$I,ROW())</f>
        <v>43746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4</v>
      </c>
      <c r="K474" s="8">
        <f>ROUND(INDEX([1]Calculation!P:P,ROW()),0)</f>
        <v>2</v>
      </c>
      <c r="L474" s="8">
        <f>ROUND(INDEX([1]Calculation!Q:Q,ROW()),0)</f>
        <v>16</v>
      </c>
      <c r="M474" s="8">
        <f>ROUND(INDEX([1]Calculation!R:R,ROW()),0)</f>
        <v>0</v>
      </c>
      <c r="N474" s="8">
        <f>ROUND(INDEX([1]Calculation!S:S,ROW()),0)</f>
        <v>21</v>
      </c>
      <c r="O474" s="8">
        <f>ROUND(INDEX([1]Calculation!T:T,ROW()),0)</f>
        <v>3</v>
      </c>
      <c r="P474" s="8" t="str">
        <f>INDEX([1]Calculation!CB:CB,ROW())</f>
        <v>https://swayable.com/insights/primaries2019</v>
      </c>
    </row>
    <row r="475" spans="1:16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4216  a</v>
      </c>
      <c r="E475" s="20">
        <f>INDEX([1]Calculation!$I:$I,ROW())</f>
        <v>43746</v>
      </c>
      <c r="F475" s="12">
        <f>ROUND(INDEX([1]Calculation!AL:AL,ROW()),1)</f>
        <v>0</v>
      </c>
      <c r="G475" s="8">
        <f>ROUND(INDEX([1]Calculation!L:L,ROW()),0)</f>
        <v>28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4</v>
      </c>
      <c r="K475" s="8">
        <f>ROUND(INDEX([1]Calculation!P:P,ROW()),0)</f>
        <v>2</v>
      </c>
      <c r="L475" s="8">
        <f>ROUND(INDEX([1]Calculation!Q:Q,ROW()),0)</f>
        <v>20</v>
      </c>
      <c r="M475" s="8">
        <f>ROUND(INDEX([1]Calculation!R:R,ROW()),0)</f>
        <v>1</v>
      </c>
      <c r="N475" s="8">
        <f>ROUND(INDEX([1]Calculation!S:S,ROW()),0)</f>
        <v>17</v>
      </c>
      <c r="O475" s="8">
        <f>ROUND(INDEX([1]Calculation!T:T,ROW()),0)</f>
        <v>4</v>
      </c>
      <c r="P475" s="8" t="str">
        <f>INDEX([1]Calculation!CB:CB,ROW())</f>
        <v>https://swayable.com/insights/primaries2019</v>
      </c>
    </row>
    <row r="476" spans="1:16">
      <c r="A476" t="str">
        <f>INDEX([1]Calculation!$F:$F,ROW())</f>
        <v>Iowa</v>
      </c>
      <c r="B476" t="str">
        <f>INDEX([1]Calculation!$D:$D,ROW())</f>
        <v>Emerson College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317  lv</v>
      </c>
      <c r="E476" s="20">
        <f>INDEX([1]Calculation!$I:$I,ROW())</f>
        <v>43754</v>
      </c>
      <c r="F476" s="12">
        <f>ROUND(INDEX([1]Calculation!AL:AL,ROW()),1)</f>
        <v>0</v>
      </c>
      <c r="G476" s="8">
        <f>ROUND(INDEX([1]Calculation!L:L,ROW()),0)</f>
        <v>23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16</v>
      </c>
      <c r="K476" s="8">
        <f>ROUND(INDEX([1]Calculation!P:P,ROW()),0)</f>
        <v>1</v>
      </c>
      <c r="L476" s="8">
        <f>ROUND(INDEX([1]Calculation!Q:Q,ROW()),0)</f>
        <v>13</v>
      </c>
      <c r="M476" s="8">
        <f>ROUND(INDEX([1]Calculation!R:R,ROW()),0)</f>
        <v>2</v>
      </c>
      <c r="N476" s="8">
        <f>ROUND(INDEX([1]Calculation!S:S,ROW()),0)</f>
        <v>23</v>
      </c>
      <c r="O476" s="8">
        <f>ROUND(INDEX([1]Calculation!T:T,ROW()),0)</f>
        <v>5</v>
      </c>
      <c r="P476" s="8" t="str">
        <f>INDEX([1]Calculation!CB:CB,ROW())</f>
        <v>http://emersonpolling.com/2019/10/17/iowa-2020-dead-heat-with-biden-and-warren-mayor-pete-continues-to-build-and-sanders-slides/</v>
      </c>
    </row>
    <row r="477" spans="1:16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828  lv</v>
      </c>
      <c r="E477" s="20">
        <f>INDEX([1]Calculation!$I:$I,ROW())</f>
        <v>43754</v>
      </c>
      <c r="F477" s="12">
        <f>ROUND(INDEX([1]Calculation!AL:AL,ROW()),1)</f>
        <v>0</v>
      </c>
      <c r="G477" s="8">
        <f>ROUND(INDEX([1]Calculation!L:L,ROW()),0)</f>
        <v>34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18</v>
      </c>
      <c r="O477" s="8">
        <f>ROUND(INDEX([1]Calculation!T:T,ROW()),0)</f>
        <v>2</v>
      </c>
      <c r="P477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478" spans="1:16">
      <c r="A478" t="str">
        <f>INDEX([1]Calculation!$F:$F,ROW())</f>
        <v>US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623  lv</v>
      </c>
      <c r="E478" s="20">
        <f>INDEX([1]Calculation!$I:$I,ROW())</f>
        <v>43753</v>
      </c>
      <c r="F478" s="12">
        <f>ROUND(INDEX([1]Calculation!AL:AL,ROW()),1)</f>
        <v>0</v>
      </c>
      <c r="G478" s="8">
        <f>ROUND(INDEX([1]Calculation!L:L,ROW()),0)</f>
        <v>25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2</v>
      </c>
      <c r="L478" s="8">
        <f>ROUND(INDEX([1]Calculation!Q:Q,ROW()),0)</f>
        <v>13</v>
      </c>
      <c r="M478" s="8">
        <f>ROUND(INDEX([1]Calculation!R:R,ROW()),0)</f>
        <v>1</v>
      </c>
      <c r="N478" s="8">
        <f>ROUND(INDEX([1]Calculation!S:S,ROW()),0)</f>
        <v>28</v>
      </c>
      <c r="O478" s="8">
        <f>ROUND(INDEX([1]Calculation!T:T,ROW()),0)</f>
        <v>2</v>
      </c>
      <c r="P478" s="8" t="str">
        <f>INDEX([1]Calculation!CB:CB,ROW())</f>
        <v>https://d25d2506sfb94s.cloudfront.net/cumulus_uploads/document/kvoamfqbbo/econTabReport.pdf</v>
      </c>
    </row>
    <row r="479" spans="1:16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828  lv</v>
      </c>
      <c r="E479" s="20">
        <f>INDEX([1]Calculation!$I:$I,ROW())</f>
        <v>43753</v>
      </c>
      <c r="F479" s="12">
        <f>ROUND(INDEX([1]Calculation!AL:AL,ROW()),1)</f>
        <v>0</v>
      </c>
      <c r="G479" s="8">
        <f>ROUND(INDEX([1]Calculation!L:L,ROW()),0)</f>
        <v>35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14</v>
      </c>
      <c r="M479" s="8">
        <f>ROUND(INDEX([1]Calculation!R:R,ROW()),0)</f>
        <v>1</v>
      </c>
      <c r="N479" s="8">
        <f>ROUND(INDEX([1]Calculation!S:S,ROW()),0)</f>
        <v>17</v>
      </c>
      <c r="O479" s="8">
        <f>ROUND(INDEX([1]Calculation!T:T,ROW()),0)</f>
        <v>2</v>
      </c>
      <c r="P479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480" spans="1:16">
      <c r="A480" t="str">
        <f>INDEX([1]Calculation!$F:$F,ROW())</f>
        <v>California</v>
      </c>
      <c r="B480" t="str">
        <f>INDEX([1]Calculation!$D:$D,ROW())</f>
        <v>Capitol Weekly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590  lv</v>
      </c>
      <c r="E480" s="20">
        <f>INDEX([1]Calculation!$I:$I,ROW())</f>
        <v>43752</v>
      </c>
      <c r="F480" s="12">
        <f>ROUND(INDEX([1]Calculation!AL:AL,ROW()),1)</f>
        <v>0</v>
      </c>
      <c r="G480" s="8">
        <f>ROUND(INDEX([1]Calculation!L:L,ROW()),0)</f>
        <v>21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6</v>
      </c>
      <c r="K480" s="8">
        <f>ROUND(INDEX([1]Calculation!P:P,ROW()),0)</f>
        <v>1</v>
      </c>
      <c r="L480" s="8">
        <f>ROUND(INDEX([1]Calculation!Q:Q,ROW()),0)</f>
        <v>15</v>
      </c>
      <c r="M480" s="8">
        <f>ROUND(INDEX([1]Calculation!R:R,ROW()),0)</f>
        <v>1</v>
      </c>
      <c r="N480" s="8">
        <f>ROUND(INDEX([1]Calculation!S:S,ROW()),0)</f>
        <v>35</v>
      </c>
      <c r="O480" s="8">
        <f>ROUND(INDEX([1]Calculation!T:T,ROW()),0)</f>
        <v>3</v>
      </c>
      <c r="P480" s="8" t="str">
        <f>INDEX([1]Calculation!CB:CB,ROW())</f>
        <v>https://www.dropbox.com/s/0e1g0eat9otgvpl/Oct%202019%20Presidential%20Primary%20Tracking%20Poll%20Toplines%20and%20Crosstabs.xlsx</v>
      </c>
    </row>
    <row r="481" spans="1:16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789  lv</v>
      </c>
      <c r="E481" s="20">
        <f>INDEX([1]Calculation!$I:$I,ROW())</f>
        <v>43752</v>
      </c>
      <c r="F481" s="12">
        <f>ROUND(INDEX([1]Calculation!AL:AL,ROW()),1)</f>
        <v>0</v>
      </c>
      <c r="G481" s="8">
        <f>ROUND(INDEX([1]Calculation!L:L,ROW()),0)</f>
        <v>34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4</v>
      </c>
      <c r="K481" s="8">
        <f>ROUND(INDEX([1]Calculation!P:P,ROW()),0)</f>
        <v>1</v>
      </c>
      <c r="L481" s="8">
        <f>ROUND(INDEX([1]Calculation!Q:Q,ROW()),0)</f>
        <v>15</v>
      </c>
      <c r="M481" s="8">
        <f>ROUND(INDEX([1]Calculation!R:R,ROW()),0)</f>
        <v>0</v>
      </c>
      <c r="N481" s="8">
        <f>ROUND(INDEX([1]Calculation!S:S,ROW()),0)</f>
        <v>20</v>
      </c>
      <c r="O481" s="8">
        <f>ROUND(INDEX([1]Calculation!T:T,ROW()),0)</f>
        <v>3</v>
      </c>
      <c r="P481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482" spans="1:16">
      <c r="A482" t="str">
        <f>INDEX([1]Calculation!$F:$F,ROW())</f>
        <v>Maine</v>
      </c>
      <c r="B482" t="str">
        <f>INDEX([1]Calculation!$D:$D,ROW())</f>
        <v>Public Policy Polling</v>
      </c>
      <c r="C482" t="str">
        <f>IF(INDEX([1]Calculation!$G:$G,ROW())=0,"-",INDEX([1]Calculation!$G:$G,ROW()))</f>
        <v>B</v>
      </c>
      <c r="D482" t="str">
        <f>INDEX([1]Calculation!$J:$J,ROW())&amp;"  "&amp;INDEX([1]Calculation!$K:$K,ROW())</f>
        <v>366  v</v>
      </c>
      <c r="E482" s="20">
        <f>INDEX([1]Calculation!$I:$I,ROW())</f>
        <v>43751</v>
      </c>
      <c r="F482" s="12">
        <f>ROUND(INDEX([1]Calculation!AL:AL,ROW()),1)</f>
        <v>2.6</v>
      </c>
      <c r="G482" s="8">
        <f>ROUND(INDEX([1]Calculation!L:L,ROW()),0)</f>
        <v>19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9</v>
      </c>
      <c r="K482" s="8">
        <f>ROUND(INDEX([1]Calculation!P:P,ROW()),0)</f>
        <v>0</v>
      </c>
      <c r="L482" s="8">
        <f>ROUND(INDEX([1]Calculation!Q:Q,ROW()),0)</f>
        <v>12</v>
      </c>
      <c r="M482" s="8">
        <f>ROUND(INDEX([1]Calculation!R:R,ROW()),0)</f>
        <v>0</v>
      </c>
      <c r="N482" s="8">
        <f>ROUND(INDEX([1]Calculation!S:S,ROW()),0)</f>
        <v>31</v>
      </c>
      <c r="O482" s="8">
        <f>ROUND(INDEX([1]Calculation!T:T,ROW()),0)</f>
        <v>3</v>
      </c>
      <c r="P482" s="8" t="str">
        <f>INDEX([1]Calculation!CB:CB,ROW())</f>
        <v>https://www.publicpolicypolling.com/wp-content/uploads/2019/10/PPP_Release_ME_101519.pdf</v>
      </c>
    </row>
    <row r="483" spans="1:16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15683  lv</v>
      </c>
      <c r="E483" s="20">
        <f>INDEX([1]Calculation!$I:$I,ROW())</f>
        <v>43751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19</v>
      </c>
      <c r="M483" s="8">
        <f>ROUND(INDEX([1]Calculation!R:R,ROW()),0)</f>
        <v>1</v>
      </c>
      <c r="N483" s="8">
        <f>ROUND(INDEX([1]Calculation!S:S,ROW()),0)</f>
        <v>21</v>
      </c>
      <c r="O483" s="8">
        <f>ROUND(INDEX([1]Calculation!T:T,ROW()),0)</f>
        <v>3</v>
      </c>
      <c r="P483" s="8" t="str">
        <f>INDEX([1]Calculation!CB:CB,ROW())</f>
        <v>https://morningconsult.com/2020-democratic-primary-2/</v>
      </c>
    </row>
    <row r="484" spans="1:16">
      <c r="A484" t="str">
        <f>INDEX([1]Calculation!$F:$F,ROW())</f>
        <v>US</v>
      </c>
      <c r="B484" t="str">
        <f>INDEX([1]Calculation!$D:$D,ROW())</f>
        <v>Quinnipiac University</v>
      </c>
      <c r="C484" t="str">
        <f>IF(INDEX([1]Calculation!$G:$G,ROW())=0,"-",INDEX([1]Calculation!$G:$G,ROW()))</f>
        <v>A</v>
      </c>
      <c r="D484" t="str">
        <f>INDEX([1]Calculation!$J:$J,ROW())&amp;"  "&amp;INDEX([1]Calculation!$K:$K,ROW())</f>
        <v>505  rv</v>
      </c>
      <c r="E484" s="20">
        <f>INDEX([1]Calculation!$I:$I,ROW())</f>
        <v>43751</v>
      </c>
      <c r="F484" s="12">
        <f>ROUND(INDEX([1]Calculation!AL:AL,ROW()),1)</f>
        <v>0</v>
      </c>
      <c r="G484" s="8">
        <f>ROUND(INDEX([1]Calculation!L:L,ROW()),0)</f>
        <v>27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8</v>
      </c>
      <c r="K484" s="8">
        <f>ROUND(INDEX([1]Calculation!P:P,ROW()),0)</f>
        <v>2</v>
      </c>
      <c r="L484" s="8">
        <f>ROUND(INDEX([1]Calculation!Q:Q,ROW()),0)</f>
        <v>11</v>
      </c>
      <c r="M484" s="8">
        <f>ROUND(INDEX([1]Calculation!R:R,ROW()),0)</f>
        <v>2</v>
      </c>
      <c r="N484" s="8">
        <f>ROUND(INDEX([1]Calculation!S:S,ROW()),0)</f>
        <v>30</v>
      </c>
      <c r="O484" s="8">
        <f>ROUND(INDEX([1]Calculation!T:T,ROW()),0)</f>
        <v>2</v>
      </c>
      <c r="P484" s="8" t="str">
        <f>INDEX([1]Calculation!CB:CB,ROW())</f>
        <v>https://poll.qu.edu/national/release-detail?ReleaseID=3644</v>
      </c>
    </row>
    <row r="485" spans="1:16">
      <c r="A485" t="str">
        <f>INDEX([1]Calculation!$F:$F,ROW())</f>
        <v>New Hampshire</v>
      </c>
      <c r="B485" t="str">
        <f>INDEX([1]Calculation!$D:$D,ROW())</f>
        <v>RKM Research and Communications Inc.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422  lv</v>
      </c>
      <c r="E485" s="20">
        <f>INDEX([1]Calculation!$I:$I,ROW())</f>
        <v>43751</v>
      </c>
      <c r="F485" s="12">
        <f>ROUND(INDEX([1]Calculation!AL:AL,ROW()),1)</f>
        <v>0</v>
      </c>
      <c r="G485" s="8">
        <f>ROUND(INDEX([1]Calculation!L:L,ROW()),0)</f>
        <v>20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2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20</v>
      </c>
      <c r="O485" s="8">
        <f>ROUND(INDEX([1]Calculation!T:T,ROW()),0)</f>
        <v>1</v>
      </c>
      <c r="P485" s="8" t="str">
        <f>INDEX([1]Calculation!CB:CB,ROW())</f>
        <v>https://www.franklinpierce.edu/institutes/mfcc/FPU%20NH%20PP%20OCT%202019%20Tables.pdf</v>
      </c>
    </row>
    <row r="486" spans="1:16">
      <c r="A486" t="str">
        <f>INDEX([1]Calculation!$F:$F,ROW())</f>
        <v>New Hampshire</v>
      </c>
      <c r="B486" t="str">
        <f>INDEX([1]Calculation!$D:$D,ROW())</f>
        <v>RKM Research and Communications Inc.</v>
      </c>
      <c r="C486" t="str">
        <f>IF(INDEX([1]Calculation!$G:$G,ROW())=0,"-",INDEX([1]Calculation!$G:$G,ROW()))</f>
        <v>A/B</v>
      </c>
      <c r="D486" t="str">
        <f>INDEX([1]Calculation!$J:$J,ROW())&amp;"  "&amp;INDEX([1]Calculation!$K:$K,ROW())</f>
        <v>422  lv</v>
      </c>
      <c r="E486" s="20">
        <f>INDEX([1]Calculation!$I:$I,ROW())</f>
        <v>43751</v>
      </c>
      <c r="F486" s="12">
        <f>ROUND(INDEX([1]Calculation!AL:AL,ROW()),1)</f>
        <v>0</v>
      </c>
      <c r="G486" s="8">
        <f>ROUND(INDEX([1]Calculation!L:L,ROW()),0)</f>
        <v>24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9</v>
      </c>
      <c r="K486" s="8">
        <f>ROUND(INDEX([1]Calculation!P:P,ROW()),0)</f>
        <v>2</v>
      </c>
      <c r="L486" s="8">
        <f>ROUND(INDEX([1]Calculation!Q:Q,ROW()),0)</f>
        <v>22</v>
      </c>
      <c r="M486" s="8">
        <f>ROUND(INDEX([1]Calculation!R:R,ROW()),0)</f>
        <v>1</v>
      </c>
      <c r="N486" s="8">
        <f>ROUND(INDEX([1]Calculation!S:S,ROW()),0)</f>
        <v>25</v>
      </c>
      <c r="O486" s="8">
        <f>ROUND(INDEX([1]Calculation!T:T,ROW()),0)</f>
        <v>1</v>
      </c>
      <c r="P486" s="8" t="str">
        <f>INDEX([1]Calculation!CB:CB,ROW())</f>
        <v>https://www.franklinpierce.edu/institutes/mfcc/FPU%20NH%20PP%20OCT%202019%20Tables.pdf</v>
      </c>
    </row>
    <row r="487" spans="1:16">
      <c r="A487" t="str">
        <f>INDEX([1]Calculation!$F:$F,ROW())</f>
        <v>South Carolina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846  lv</v>
      </c>
      <c r="E487" s="20">
        <f>INDEX([1]Calculation!$I:$I,ROW())</f>
        <v>43749</v>
      </c>
      <c r="F487" s="12">
        <f>ROUND(INDEX([1]Calculation!AL:AL,ROW()),1)</f>
        <v>0</v>
      </c>
      <c r="G487" s="8">
        <f>ROUND(INDEX([1]Calculation!L:L,ROW()),0)</f>
        <v>43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4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2</v>
      </c>
      <c r="N487" s="8">
        <f>ROUND(INDEX([1]Calculation!S:S,ROW()),0)</f>
        <v>18</v>
      </c>
      <c r="O487" s="8">
        <f>ROUND(INDEX([1]Calculation!T:T,ROW()),0)</f>
        <v>1</v>
      </c>
      <c r="P487" s="8" t="str">
        <f>INDEX([1]Calculation!CB:CB,ROW())</f>
        <v>https://drive.google.com/file/d/0B6m3FrMzNqO5b1lVMU5PYWRGV0I0b3pjbEF6WjZaS2xnXzF3/view</v>
      </c>
    </row>
    <row r="488" spans="1:16">
      <c r="A488" t="str">
        <f>INDEX([1]Calculation!$F:$F,ROW())</f>
        <v>New Hampshire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488  lv</v>
      </c>
      <c r="E488" s="20">
        <f>INDEX([1]Calculation!$I:$I,ROW())</f>
        <v>43749</v>
      </c>
      <c r="F488" s="12">
        <f>ROUND(INDEX([1]Calculation!AL:AL,ROW()),1)</f>
        <v>0</v>
      </c>
      <c r="G488" s="8">
        <f>ROUND(INDEX([1]Calculation!L:L,ROW()),0)</f>
        <v>24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7</v>
      </c>
      <c r="K488" s="8">
        <f>ROUND(INDEX([1]Calculation!P:P,ROW()),0)</f>
        <v>2</v>
      </c>
      <c r="L488" s="8">
        <f>ROUND(INDEX([1]Calculation!Q:Q,ROW()),0)</f>
        <v>17</v>
      </c>
      <c r="M488" s="8">
        <f>ROUND(INDEX([1]Calculation!R:R,ROW()),0)</f>
        <v>4</v>
      </c>
      <c r="N488" s="8">
        <f>ROUND(INDEX([1]Calculation!S:S,ROW()),0)</f>
        <v>32</v>
      </c>
      <c r="O488" s="8">
        <f>ROUND(INDEX([1]Calculation!T:T,ROW()),0)</f>
        <v>5</v>
      </c>
      <c r="P488" s="8" t="str">
        <f>INDEX([1]Calculation!CB:CB,ROW())</f>
        <v>https://drive.google.com/file/d/0B6m3FrMzNqO5eVhMWWtnVWwzblZBbjU3WGgybkVWUHJLLXM0/view</v>
      </c>
    </row>
    <row r="489" spans="1:16">
      <c r="A489" t="str">
        <f>INDEX([1]Calculation!$F:$F,ROW())</f>
        <v>Iowa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597  lv</v>
      </c>
      <c r="E489" s="20">
        <f>INDEX([1]Calculation!$I:$I,ROW())</f>
        <v>43749</v>
      </c>
      <c r="F489" s="12">
        <f>ROUND(INDEX([1]Calculation!AL:AL,ROW()),1)</f>
        <v>0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14</v>
      </c>
      <c r="K489" s="8">
        <f>ROUND(INDEX([1]Calculation!P:P,ROW()),0)</f>
        <v>2</v>
      </c>
      <c r="L489" s="8">
        <f>ROUND(INDEX([1]Calculation!Q:Q,ROW()),0)</f>
        <v>21</v>
      </c>
      <c r="M489" s="8">
        <f>ROUND(INDEX([1]Calculation!R:R,ROW()),0)</f>
        <v>3</v>
      </c>
      <c r="N489" s="8">
        <f>ROUND(INDEX([1]Calculation!S:S,ROW()),0)</f>
        <v>22</v>
      </c>
      <c r="O489" s="8">
        <f>ROUND(INDEX([1]Calculation!T:T,ROW()),0)</f>
        <v>0</v>
      </c>
      <c r="P489" s="8" t="str">
        <f>INDEX([1]Calculation!CB:CB,ROW())</f>
        <v>https://drive.google.com/file/d/0B6m3FrMzNqO5OUczeGdZaTdDWlRxYUVIZ3pJd3NNN1NiQWxr/view</v>
      </c>
    </row>
    <row r="490" spans="1:16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1841  lv</v>
      </c>
      <c r="E490" s="20">
        <f>INDEX([1]Calculation!$I:$I,ROW())</f>
        <v>43749</v>
      </c>
      <c r="F490" s="12">
        <f>ROUND(INDEX([1]Calculation!AL:AL,ROW()),1)</f>
        <v>0</v>
      </c>
      <c r="G490" s="8">
        <f>ROUND(INDEX([1]Calculation!L:L,ROW()),0)</f>
        <v>35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1</v>
      </c>
      <c r="N490" s="8">
        <f>ROUND(INDEX([1]Calculation!S:S,ROW()),0)</f>
        <v>18</v>
      </c>
      <c r="O490" s="8">
        <f>ROUND(INDEX([1]Calculation!T:T,ROW()),0)</f>
        <v>2</v>
      </c>
      <c r="P490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812  lv</v>
      </c>
      <c r="E491" s="20">
        <f>INDEX([1]Calculation!$I:$I,ROW())</f>
        <v>43749</v>
      </c>
      <c r="F491" s="12">
        <f>ROUND(INDEX([1]Calculation!AL:AL,ROW()),1)</f>
        <v>0</v>
      </c>
      <c r="G491" s="8">
        <f>ROUND(INDEX([1]Calculation!L:L,ROW()),0)</f>
        <v>36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6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  <c r="P491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492" spans="1:16">
      <c r="A492" t="str">
        <f>INDEX([1]Calculation!$F:$F,ROW())</f>
        <v>New York</v>
      </c>
      <c r="B492" t="str">
        <f>INDEX([1]Calculation!$D:$D,ROW())</f>
        <v>Siena College</v>
      </c>
      <c r="C492" t="str">
        <f>IF(INDEX([1]Calculation!$G:$G,ROW())=0,"-",INDEX([1]Calculation!$G:$G,ROW()))</f>
        <v>A-</v>
      </c>
      <c r="D492" t="str">
        <f>INDEX([1]Calculation!$J:$J,ROW())&amp;"  "&amp;INDEX([1]Calculation!$K:$K,ROW())</f>
        <v>340  rv</v>
      </c>
      <c r="E492" s="20">
        <f>INDEX([1]Calculation!$I:$I,ROW())</f>
        <v>43748</v>
      </c>
      <c r="F492" s="12">
        <f>ROUND(INDEX([1]Calculation!AL:AL,ROW()),1)</f>
        <v>0.1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  <c r="P492" s="8" t="str">
        <f>INDEX([1]Calculation!CB:CB,ROW())</f>
        <v>https://scri.siena.edu/wp-content/uploads/2019/10/SNY1019-Crosstabs.pdf</v>
      </c>
    </row>
    <row r="493" spans="1:16">
      <c r="A493" t="str">
        <f>INDEX([1]Calculation!$F:$F,ROW())</f>
        <v>South Carolina</v>
      </c>
      <c r="B493" t="str">
        <f>INDEX([1]Calculation!$D:$D,ROW())</f>
        <v>Optimus</v>
      </c>
      <c r="C493" t="str">
        <f>IF(INDEX([1]Calculation!$G:$G,ROW())=0,"-",INDEX([1]Calculation!$G:$G,ROW()))</f>
        <v>C/D</v>
      </c>
      <c r="D493" t="str">
        <f>INDEX([1]Calculation!$J:$J,ROW())&amp;"  "&amp;INDEX([1]Calculation!$K:$K,ROW())</f>
        <v>607  lv</v>
      </c>
      <c r="E493" s="20">
        <f>INDEX([1]Calculation!$I:$I,ROW())</f>
        <v>43748</v>
      </c>
      <c r="F493" s="12">
        <f>ROUND(INDEX([1]Calculation!AL:AL,ROW()),1)</f>
        <v>1.3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0</v>
      </c>
      <c r="L493" s="8">
        <f>ROUND(INDEX([1]Calculation!Q:Q,ROW()),0)</f>
        <v>8</v>
      </c>
      <c r="M493" s="8">
        <f>ROUND(INDEX([1]Calculation!R:R,ROW()),0)</f>
        <v>0</v>
      </c>
      <c r="N493" s="8">
        <f>ROUND(INDEX([1]Calculation!S:S,ROW()),0)</f>
        <v>16</v>
      </c>
      <c r="O493" s="8">
        <f>ROUND(INDEX([1]Calculation!T:T,ROW()),0)</f>
        <v>2</v>
      </c>
      <c r="P493" s="8" t="str">
        <f>INDEX([1]Calculation!CB:CB,ROW())</f>
        <v>https://firehousestrategies.com/analysis/exclusive-survey-big-moves-among-early-state-democrats/</v>
      </c>
    </row>
    <row r="494" spans="1:16">
      <c r="A494" t="str">
        <f>INDEX([1]Calculation!$F:$F,ROW())</f>
        <v>New Hampshire</v>
      </c>
      <c r="B494" t="str">
        <f>INDEX([1]Calculation!$D:$D,ROW())</f>
        <v>Optimus</v>
      </c>
      <c r="C494" t="str">
        <f>IF(INDEX([1]Calculation!$G:$G,ROW())=0,"-",INDEX([1]Calculation!$G:$G,ROW()))</f>
        <v>C/D</v>
      </c>
      <c r="D494" t="str">
        <f>INDEX([1]Calculation!$J:$J,ROW())&amp;"  "&amp;INDEX([1]Calculation!$K:$K,ROW())</f>
        <v>610  lv</v>
      </c>
      <c r="E494" s="20">
        <f>INDEX([1]Calculation!$I:$I,ROW())</f>
        <v>43748</v>
      </c>
      <c r="F494" s="12">
        <f>ROUND(INDEX([1]Calculation!AL:AL,ROW()),1)</f>
        <v>1.3</v>
      </c>
      <c r="G494" s="8">
        <f>ROUND(INDEX([1]Calculation!L:L,ROW()),0)</f>
        <v>18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7</v>
      </c>
      <c r="K494" s="8">
        <f>ROUND(INDEX([1]Calculation!P:P,ROW()),0)</f>
        <v>0</v>
      </c>
      <c r="L494" s="8">
        <f>ROUND(INDEX([1]Calculation!Q:Q,ROW()),0)</f>
        <v>9</v>
      </c>
      <c r="M494" s="8">
        <f>ROUND(INDEX([1]Calculation!R:R,ROW()),0)</f>
        <v>0</v>
      </c>
      <c r="N494" s="8">
        <f>ROUND(INDEX([1]Calculation!S:S,ROW()),0)</f>
        <v>25</v>
      </c>
      <c r="O494" s="8">
        <f>ROUND(INDEX([1]Calculation!T:T,ROW()),0)</f>
        <v>2</v>
      </c>
      <c r="P494" s="8" t="str">
        <f>INDEX([1]Calculation!CB:CB,ROW())</f>
        <v>https://firehousestrategies.com/analysis/exclusive-survey-big-moves-among-early-state-democrats/</v>
      </c>
    </row>
    <row r="495" spans="1:16">
      <c r="A495" t="str">
        <f>INDEX([1]Calculation!$F:$F,ROW())</f>
        <v>Iowa</v>
      </c>
      <c r="B495" t="str">
        <f>INDEX([1]Calculation!$D:$D,ROW())</f>
        <v>Optimus</v>
      </c>
      <c r="C495" t="str">
        <f>IF(INDEX([1]Calculation!$G:$G,ROW())=0,"-",INDEX([1]Calculation!$G:$G,ROW()))</f>
        <v>C/D</v>
      </c>
      <c r="D495" t="str">
        <f>INDEX([1]Calculation!$J:$J,ROW())&amp;"  "&amp;INDEX([1]Calculation!$K:$K,ROW())</f>
        <v>548  lv</v>
      </c>
      <c r="E495" s="20">
        <f>INDEX([1]Calculation!$I:$I,ROW())</f>
        <v>43748</v>
      </c>
      <c r="F495" s="12">
        <f>ROUND(INDEX([1]Calculation!AL:AL,ROW()),1)</f>
        <v>1.3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17</v>
      </c>
      <c r="K495" s="8">
        <f>ROUND(INDEX([1]Calculation!P:P,ROW()),0)</f>
        <v>0</v>
      </c>
      <c r="L495" s="8">
        <f>ROUND(INDEX([1]Calculation!Q:Q,ROW()),0)</f>
        <v>5</v>
      </c>
      <c r="M495" s="8">
        <f>ROUND(INDEX([1]Calculation!R:R,ROW()),0)</f>
        <v>0</v>
      </c>
      <c r="N495" s="8">
        <f>ROUND(INDEX([1]Calculation!S:S,ROW()),0)</f>
        <v>25</v>
      </c>
      <c r="O495" s="8">
        <f>ROUND(INDEX([1]Calculation!T:T,ROW()),0)</f>
        <v>1</v>
      </c>
      <c r="P495" s="8" t="str">
        <f>INDEX([1]Calculation!CB:CB,ROW())</f>
        <v>https://firehousestrategies.com/analysis/exclusive-survey-big-moves-among-early-state-democrats/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813  lv</v>
      </c>
      <c r="E496" s="20">
        <f>INDEX([1]Calculation!$I:$I,ROW())</f>
        <v>43748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0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17</v>
      </c>
      <c r="O496" s="8">
        <f>ROUND(INDEX([1]Calculation!T:T,ROW()),0)</f>
        <v>2</v>
      </c>
      <c r="P496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497" spans="1:16">
      <c r="A497" t="str">
        <f>INDEX([1]Calculation!$F:$F,ROW())</f>
        <v>North Carolina</v>
      </c>
      <c r="B497" t="str">
        <f>INDEX([1]Calculation!$D:$D,ROW())</f>
        <v>East Carolina University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291  lv</v>
      </c>
      <c r="E497" s="20">
        <f>INDEX([1]Calculation!$I:$I,ROW())</f>
        <v>43747</v>
      </c>
      <c r="F497" s="12">
        <f>ROUND(INDEX([1]Calculation!AL:AL,ROW()),1)</f>
        <v>1.5</v>
      </c>
      <c r="G497" s="8">
        <f>ROUND(INDEX([1]Calculation!L:L,ROW()),0)</f>
        <v>29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3</v>
      </c>
      <c r="L497" s="8">
        <f>ROUND(INDEX([1]Calculation!Q:Q,ROW()),0)</f>
        <v>19</v>
      </c>
      <c r="M497" s="8">
        <f>ROUND(INDEX([1]Calculation!R:R,ROW()),0)</f>
        <v>0</v>
      </c>
      <c r="N497" s="8">
        <f>ROUND(INDEX([1]Calculation!S:S,ROW()),0)</f>
        <v>17</v>
      </c>
      <c r="O497" s="8">
        <f>ROUND(INDEX([1]Calculation!T:T,ROW()),0)</f>
        <v>9</v>
      </c>
      <c r="P497" s="8" t="str">
        <f>INDEX([1]Calculation!CB:CB,ROW())</f>
        <v>https://surveyresearch.ecu.edu/wp-content/pv-uploads/sites/1566/2018/06/ECU_Poll_Report_Impeachment_Election_October_2019.pdf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784  lv</v>
      </c>
      <c r="E498" s="20">
        <f>INDEX([1]Calculation!$I:$I,ROW())</f>
        <v>43747</v>
      </c>
      <c r="F498" s="12">
        <f>ROUND(INDEX([1]Calculation!AL:AL,ROW()),1)</f>
        <v>0</v>
      </c>
      <c r="G498" s="8">
        <f>ROUND(INDEX([1]Calculation!L:L,ROW()),0)</f>
        <v>36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  <c r="P498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499" spans="1:16">
      <c r="A499" t="str">
        <f>INDEX([1]Calculation!$F:$F,ROW())</f>
        <v>US</v>
      </c>
      <c r="B499" t="str">
        <f>INDEX([1]Calculation!$D:$D,ROW())</f>
        <v>Fox News/Beacon Research/Shaw &amp; Co. Research</v>
      </c>
      <c r="C499" t="str">
        <f>IF(INDEX([1]Calculation!$G:$G,ROW())=0,"-",INDEX([1]Calculation!$G:$G,ROW()))</f>
        <v>A-</v>
      </c>
      <c r="D499" t="str">
        <f>INDEX([1]Calculation!$J:$J,ROW())&amp;"  "&amp;INDEX([1]Calculation!$K:$K,ROW())</f>
        <v>484  lv</v>
      </c>
      <c r="E499" s="20">
        <f>INDEX([1]Calculation!$I:$I,ROW())</f>
        <v>43746</v>
      </c>
      <c r="F499" s="12">
        <f>ROUND(INDEX([1]Calculation!AL:AL,ROW()),1)</f>
        <v>0</v>
      </c>
      <c r="G499" s="8">
        <f>ROUND(INDEX([1]Calculation!L:L,ROW()),0)</f>
        <v>32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22</v>
      </c>
      <c r="O499" s="8">
        <f>ROUND(INDEX([1]Calculation!T:T,ROW()),0)</f>
        <v>2</v>
      </c>
      <c r="P499" s="8" t="str">
        <f>INDEX([1]Calculation!CB:CB,ROW())</f>
        <v>https://www.foxnews.com/politics/fox-news-poll-october-6-8-2019</v>
      </c>
    </row>
    <row r="500" spans="1:16">
      <c r="A500" t="str">
        <f>INDEX([1]Calculation!$F:$F,ROW())</f>
        <v>US</v>
      </c>
      <c r="B500" t="str">
        <f>INDEX([1]Calculation!$D:$D,ROW())</f>
        <v>YouGov</v>
      </c>
      <c r="C500" t="str">
        <f>IF(INDEX([1]Calculation!$G:$G,ROW())=0,"-",INDEX([1]Calculation!$G:$G,ROW()))</f>
        <v>B-</v>
      </c>
      <c r="D500" t="str">
        <f>INDEX([1]Calculation!$J:$J,ROW())&amp;"  "&amp;INDEX([1]Calculation!$K:$K,ROW())</f>
        <v>598  lv</v>
      </c>
      <c r="E500" s="20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25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5</v>
      </c>
      <c r="K500" s="8">
        <f>ROUND(INDEX([1]Calculation!P:P,ROW()),0)</f>
        <v>2</v>
      </c>
      <c r="L500" s="8">
        <f>ROUND(INDEX([1]Calculation!Q:Q,ROW()),0)</f>
        <v>13</v>
      </c>
      <c r="M500" s="8">
        <f>ROUND(INDEX([1]Calculation!R:R,ROW()),0)</f>
        <v>1</v>
      </c>
      <c r="N500" s="8">
        <f>ROUND(INDEX([1]Calculation!S:S,ROW()),0)</f>
        <v>28</v>
      </c>
      <c r="O500" s="8">
        <f>ROUND(INDEX([1]Calculation!T:T,ROW()),0)</f>
        <v>3</v>
      </c>
      <c r="P500" s="8" t="str">
        <f>INDEX([1]Calculation!CB:CB,ROW())</f>
        <v>https://d25d2506sfb94s.cloudfront.net/cumulus_uploads/document/x3neaunoh2/econTabReport.pdf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759  lv</v>
      </c>
      <c r="E501" s="20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36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5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2</v>
      </c>
      <c r="N501" s="8">
        <f>ROUND(INDEX([1]Calculation!S:S,ROW()),0)</f>
        <v>18</v>
      </c>
      <c r="O501" s="8">
        <f>ROUND(INDEX([1]Calculation!T:T,ROW()),0)</f>
        <v>2</v>
      </c>
      <c r="P501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02" spans="1:16">
      <c r="A502" t="str">
        <f>INDEX([1]Calculation!$F:$F,ROW())</f>
        <v>South Carolina</v>
      </c>
      <c r="B502" t="str">
        <f>INDEX([1]Calculation!$D:$D,ROW())</f>
        <v>Gravis Marketing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516  lv</v>
      </c>
      <c r="E502" s="20">
        <f>INDEX([1]Calculation!$I:$I,ROW())</f>
        <v>43745</v>
      </c>
      <c r="F502" s="12">
        <f>ROUND(INDEX([1]Calculation!AL:AL,ROW()),1)</f>
        <v>2.2999999999999998</v>
      </c>
      <c r="G502" s="8">
        <f>ROUND(INDEX([1]Calculation!L:L,ROW()),0)</f>
        <v>34</v>
      </c>
      <c r="H502" s="8">
        <f>ROUND(INDEX([1]Calculation!M:M,ROW()),0)</f>
        <v>0</v>
      </c>
      <c r="I502" s="8">
        <f>ROUND(INDEX([1]Calculation!N:N,ROW()),0)</f>
        <v>6</v>
      </c>
      <c r="J502" s="8">
        <f>ROUND(INDEX([1]Calculation!O:O,ROW()),0)</f>
        <v>0</v>
      </c>
      <c r="K502" s="8">
        <f>ROUND(INDEX([1]Calculation!P:P,ROW()),0)</f>
        <v>2</v>
      </c>
      <c r="L502" s="8">
        <f>ROUND(INDEX([1]Calculation!Q:Q,ROW()),0)</f>
        <v>10</v>
      </c>
      <c r="M502" s="8">
        <f>ROUND(INDEX([1]Calculation!R:R,ROW()),0)</f>
        <v>7</v>
      </c>
      <c r="N502" s="8">
        <f>ROUND(INDEX([1]Calculation!S:S,ROW()),0)</f>
        <v>9</v>
      </c>
      <c r="O502" s="8">
        <f>ROUND(INDEX([1]Calculation!T:T,ROW()),0)</f>
        <v>2</v>
      </c>
      <c r="P502" s="8" t="str">
        <f>INDEX([1]Calculation!CB:CB,ROW())</f>
        <v>http://orlando-politics.com/wp-content/uploads/2019/10/South-Carolina-October-10-2019.pdf</v>
      </c>
    </row>
    <row r="503" spans="1:16">
      <c r="A503" t="str">
        <f>INDEX([1]Calculation!$F:$F,ROW())</f>
        <v>Ohio</v>
      </c>
      <c r="B503" t="str">
        <f>INDEX([1]Calculation!$D:$D,ROW())</f>
        <v>Climate Nexus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443  lv</v>
      </c>
      <c r="E503" s="20">
        <f>INDEX([1]Calculation!$I:$I,ROW())</f>
        <v>43745</v>
      </c>
      <c r="F503" s="12">
        <f>ROUND(INDEX([1]Calculation!AL:AL,ROW()),1)</f>
        <v>1.8</v>
      </c>
      <c r="G503" s="8">
        <f>ROUND(INDEX([1]Calculation!L:L,ROW()),0)</f>
        <v>32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13</v>
      </c>
      <c r="M503" s="8">
        <f>ROUND(INDEX([1]Calculation!R:R,ROW()),0)</f>
        <v>1</v>
      </c>
      <c r="N503" s="8">
        <f>ROUND(INDEX([1]Calculation!S:S,ROW()),0)</f>
        <v>21</v>
      </c>
      <c r="O503" s="8">
        <f>ROUND(INDEX([1]Calculation!T:T,ROW()),0)</f>
        <v>3</v>
      </c>
      <c r="P503" s="8" t="str">
        <f>INDEX([1]Calculation!CB:CB,ROW())</f>
        <v>https://climatenexus.org/wp-content/uploads/Ohio-Poll-Toplines-and-Crosstabs.pdf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446  rv</v>
      </c>
      <c r="E504" s="20">
        <f>INDEX([1]Calculation!$I:$I,ROW())</f>
        <v>43745</v>
      </c>
      <c r="F504" s="12">
        <f>ROUND(INDEX([1]Calculation!AL:AL,ROW()),1)</f>
        <v>0</v>
      </c>
      <c r="G504" s="8">
        <f>ROUND(INDEX([1]Calculation!L:L,ROW()),0)</f>
        <v>31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17</v>
      </c>
      <c r="M504" s="8">
        <f>ROUND(INDEX([1]Calculation!R:R,ROW()),0)</f>
        <v>2</v>
      </c>
      <c r="N504" s="8">
        <f>ROUND(INDEX([1]Calculation!S:S,ROW()),0)</f>
        <v>15</v>
      </c>
      <c r="O504" s="8">
        <f>ROUND(INDEX([1]Calculation!T:T,ROW()),0)</f>
        <v>2</v>
      </c>
      <c r="P504" s="8" t="str">
        <f>INDEX([1]Calculation!CB:CB,ROW())</f>
        <v>https://thehill.com/hilltv/rising/465694-democratic-support-for-warren-climbs-to-record-high-in-new-poll</v>
      </c>
    </row>
    <row r="505" spans="1:16">
      <c r="A505" t="str">
        <f>INDEX([1]Calculation!$F:$F,ROW())</f>
        <v>US</v>
      </c>
      <c r="B505" t="str">
        <f>INDEX([1]Calculation!$D:$D,ROW())</f>
        <v>Quinnipiac University</v>
      </c>
      <c r="C505" t="str">
        <f>IF(INDEX([1]Calculation!$G:$G,ROW())=0,"-",INDEX([1]Calculation!$G:$G,ROW()))</f>
        <v>A</v>
      </c>
      <c r="D505" t="str">
        <f>INDEX([1]Calculation!$J:$J,ROW())&amp;"  "&amp;INDEX([1]Calculation!$K:$K,ROW())</f>
        <v>646  rv</v>
      </c>
      <c r="E505" s="20">
        <f>INDEX([1]Calculation!$I:$I,ROW())</f>
        <v>43745</v>
      </c>
      <c r="F505" s="12">
        <f>ROUND(INDEX([1]Calculation!AL:AL,ROW()),1)</f>
        <v>0</v>
      </c>
      <c r="G505" s="8">
        <f>ROUND(INDEX([1]Calculation!L:L,ROW()),0)</f>
        <v>26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2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29</v>
      </c>
      <c r="O505" s="8">
        <f>ROUND(INDEX([1]Calculation!T:T,ROW()),0)</f>
        <v>3</v>
      </c>
      <c r="P505" s="8" t="str">
        <f>INDEX([1]Calculation!CB:CB,ROW())</f>
        <v>https://poll.qu.edu/national/release-detail?ReleaseID=3643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774  lv</v>
      </c>
      <c r="E506" s="20">
        <f>INDEX([1]Calculation!$I:$I,ROW())</f>
        <v>43745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16</v>
      </c>
      <c r="M506" s="8">
        <f>ROUND(INDEX([1]Calculation!R:R,ROW()),0)</f>
        <v>1</v>
      </c>
      <c r="N506" s="8">
        <f>ROUND(INDEX([1]Calculation!S:S,ROW()),0)</f>
        <v>19</v>
      </c>
      <c r="O506" s="8">
        <f>ROUND(INDEX([1]Calculation!T:T,ROW()),0)</f>
        <v>2</v>
      </c>
      <c r="P506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07" spans="1:16">
      <c r="A507" t="str">
        <f>INDEX([1]Calculation!$F:$F,ROW())</f>
        <v>North Carolina</v>
      </c>
      <c r="B507" t="str">
        <f>INDEX([1]Calculation!$D:$D,ROW())</f>
        <v>Public Policy Polling</v>
      </c>
      <c r="C507" t="str">
        <f>IF(INDEX([1]Calculation!$G:$G,ROW())=0,"-",INDEX([1]Calculation!$G:$G,ROW()))</f>
        <v>B</v>
      </c>
      <c r="D507" t="str">
        <f>INDEX([1]Calculation!$J:$J,ROW())&amp;"  "&amp;INDEX([1]Calculation!$K:$K,ROW())</f>
        <v>410  v</v>
      </c>
      <c r="E507" s="20">
        <f>INDEX([1]Calculation!$I:$I,ROW())</f>
        <v>43744</v>
      </c>
      <c r="F507" s="12">
        <f>ROUND(INDEX([1]Calculation!AL:AL,ROW()),1)</f>
        <v>0</v>
      </c>
      <c r="G507" s="8">
        <f>ROUND(INDEX([1]Calculation!L:L,ROW()),0)</f>
        <v>39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9</v>
      </c>
      <c r="K507" s="8">
        <f>ROUND(INDEX([1]Calculation!P:P,ROW()),0)</f>
        <v>0</v>
      </c>
      <c r="L507" s="8">
        <f>ROUND(INDEX([1]Calculation!Q:Q,ROW()),0)</f>
        <v>6</v>
      </c>
      <c r="M507" s="8">
        <f>ROUND(INDEX([1]Calculation!R:R,ROW()),0)</f>
        <v>0</v>
      </c>
      <c r="N507" s="8">
        <f>ROUND(INDEX([1]Calculation!S:S,ROW()),0)</f>
        <v>22</v>
      </c>
      <c r="O507" s="8">
        <f>ROUND(INDEX([1]Calculation!T:T,ROW()),0)</f>
        <v>3</v>
      </c>
      <c r="P507" s="8" t="str">
        <f>INDEX([1]Calculation!CB:CB,ROW())</f>
        <v>https://www.publicpolicypolling.com/wp-content/uploads/2019/10/PPP_Release_NC_100919.pdf</v>
      </c>
    </row>
    <row r="508" spans="1:16">
      <c r="A508" t="str">
        <f>INDEX([1]Calculation!$F:$F,ROW())</f>
        <v>Pennsylvania</v>
      </c>
      <c r="B508" t="str">
        <f>INDEX([1]Calculation!$D:$D,ROW())</f>
        <v>Susquehanna Polling &amp; Research Inc.</v>
      </c>
      <c r="C508" t="str">
        <f>IF(INDEX([1]Calculation!$G:$G,ROW())=0,"-",INDEX([1]Calculation!$G:$G,ROW()))</f>
        <v>C</v>
      </c>
      <c r="D508" t="str">
        <f>INDEX([1]Calculation!$J:$J,ROW())&amp;"  "&amp;INDEX([1]Calculation!$K:$K,ROW())</f>
        <v>307  rv</v>
      </c>
      <c r="E508" s="20">
        <f>INDEX([1]Calculation!$I:$I,ROW())</f>
        <v>43744</v>
      </c>
      <c r="F508" s="12">
        <f>ROUND(INDEX([1]Calculation!AL:AL,ROW()),1)</f>
        <v>1.4</v>
      </c>
      <c r="G508" s="8">
        <f>ROUND(INDEX([1]Calculation!L:L,ROW()),0)</f>
        <v>17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8</v>
      </c>
      <c r="K508" s="8">
        <f>ROUND(INDEX([1]Calculation!P:P,ROW()),0)</f>
        <v>1</v>
      </c>
      <c r="L508" s="8">
        <f>ROUND(INDEX([1]Calculation!Q:Q,ROW()),0)</f>
        <v>6</v>
      </c>
      <c r="M508" s="8">
        <f>ROUND(INDEX([1]Calculation!R:R,ROW()),0)</f>
        <v>0</v>
      </c>
      <c r="N508" s="8">
        <f>ROUND(INDEX([1]Calculation!S:S,ROW()),0)</f>
        <v>9</v>
      </c>
      <c r="O508" s="8">
        <f>ROUND(INDEX([1]Calculation!T:T,ROW()),0)</f>
        <v>0</v>
      </c>
      <c r="P508" s="8" t="str">
        <f>INDEX([1]Calculation!CB:CB,ROW())</f>
        <v>https://tribwpmt.files.wordpress.com/2019/10/toplines-fox43-spr-pa-statewide.pdf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526  lv</v>
      </c>
      <c r="E509" s="20">
        <f>INDEX([1]Calculation!$I:$I,ROW())</f>
        <v>43744</v>
      </c>
      <c r="F509" s="12">
        <f>ROUND(INDEX([1]Calculation!AL:AL,ROW()),1)</f>
        <v>0</v>
      </c>
      <c r="G509" s="8">
        <f>ROUND(INDEX([1]Calculation!L:L,ROW()),0)</f>
        <v>0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0</v>
      </c>
      <c r="M509" s="8">
        <f>ROUND(INDEX([1]Calculation!R:R,ROW()),0)</f>
        <v>0</v>
      </c>
      <c r="N509" s="8">
        <f>ROUND(INDEX([1]Calculation!S:S,ROW()),0)</f>
        <v>39</v>
      </c>
      <c r="O509" s="8">
        <f>ROUND(INDEX([1]Calculation!T:T,ROW()),0)</f>
        <v>0</v>
      </c>
      <c r="P509" s="8" t="str">
        <f>INDEX([1]Calculation!CB:CB,ROW())</f>
        <v>https://scottrasmussen.com/crosstabs-oct-4-6-19/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888  rv</v>
      </c>
      <c r="E510" s="20">
        <f>INDEX([1]Calculation!$I:$I,ROW())</f>
        <v>43744</v>
      </c>
      <c r="F510" s="12">
        <f>ROUND(INDEX([1]Calculation!AL:AL,ROW()),1)</f>
        <v>0</v>
      </c>
      <c r="G510" s="8">
        <f>ROUND(INDEX([1]Calculation!L:L,ROW()),0)</f>
        <v>0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36</v>
      </c>
      <c r="O510" s="8">
        <f>ROUND(INDEX([1]Calculation!T:T,ROW()),0)</f>
        <v>0</v>
      </c>
      <c r="P510" s="8" t="str">
        <f>INDEX([1]Calculation!CB:CB,ROW())</f>
        <v>https://scottrasmussen.com/crosstabs-oct-4-6-19/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526  lv</v>
      </c>
      <c r="E511" s="20">
        <f>INDEX([1]Calculation!$I:$I,ROW())</f>
        <v>43744</v>
      </c>
      <c r="F511" s="12">
        <f>ROUND(INDEX([1]Calculation!AL:AL,ROW()),1)</f>
        <v>0</v>
      </c>
      <c r="G511" s="8">
        <f>ROUND(INDEX([1]Calculation!L:L,ROW()),0)</f>
        <v>0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44</v>
      </c>
      <c r="M511" s="8">
        <f>ROUND(INDEX([1]Calculation!R:R,ROW()),0)</f>
        <v>0</v>
      </c>
      <c r="N511" s="8">
        <f>ROUND(INDEX([1]Calculation!S:S,ROW()),0)</f>
        <v>42</v>
      </c>
      <c r="O511" s="8">
        <f>ROUND(INDEX([1]Calculation!T:T,ROW()),0)</f>
        <v>0</v>
      </c>
      <c r="P511" s="8" t="str">
        <f>INDEX([1]Calculation!CB:CB,ROW())</f>
        <v>https://scottrasmussen.com/crosstabs-oct-4-6-19/</v>
      </c>
    </row>
    <row r="512" spans="1:16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888  rv</v>
      </c>
      <c r="E512" s="20">
        <f>INDEX([1]Calculation!$I:$I,ROW())</f>
        <v>43744</v>
      </c>
      <c r="F512" s="12">
        <f>ROUND(INDEX([1]Calculation!AL:AL,ROW()),1)</f>
        <v>0</v>
      </c>
      <c r="G512" s="8">
        <f>ROUND(INDEX([1]Calculation!L:L,ROW()),0)</f>
        <v>0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0</v>
      </c>
      <c r="K512" s="8">
        <f>ROUND(INDEX([1]Calculation!P:P,ROW()),0)</f>
        <v>0</v>
      </c>
      <c r="L512" s="8">
        <f>ROUND(INDEX([1]Calculation!Q:Q,ROW()),0)</f>
        <v>41</v>
      </c>
      <c r="M512" s="8">
        <f>ROUND(INDEX([1]Calculation!R:R,ROW()),0)</f>
        <v>0</v>
      </c>
      <c r="N512" s="8">
        <f>ROUND(INDEX([1]Calculation!S:S,ROW()),0)</f>
        <v>39</v>
      </c>
      <c r="O512" s="8">
        <f>ROUND(INDEX([1]Calculation!T:T,ROW()),0)</f>
        <v>0</v>
      </c>
      <c r="P512" s="8" t="str">
        <f>INDEX([1]Calculation!CB:CB,ROW())</f>
        <v>https://scottrasmussen.com/crosstabs-oct-4-6-19/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526  lv</v>
      </c>
      <c r="E513" s="20">
        <f>INDEX([1]Calculation!$I:$I,ROW())</f>
        <v>43744</v>
      </c>
      <c r="F513" s="12">
        <f>ROUND(INDEX([1]Calculation!AL:AL,ROW()),1)</f>
        <v>0</v>
      </c>
      <c r="G513" s="8">
        <f>ROUND(INDEX([1]Calculation!L:L,ROW()),0)</f>
        <v>0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0</v>
      </c>
      <c r="K513" s="8">
        <f>ROUND(INDEX([1]Calculation!P:P,ROW()),0)</f>
        <v>0</v>
      </c>
      <c r="L513" s="8">
        <f>ROUND(INDEX([1]Calculation!Q:Q,ROW()),0)</f>
        <v>43</v>
      </c>
      <c r="M513" s="8">
        <f>ROUND(INDEX([1]Calculation!R:R,ROW()),0)</f>
        <v>0</v>
      </c>
      <c r="N513" s="8">
        <f>ROUND(INDEX([1]Calculation!S:S,ROW()),0)</f>
        <v>0</v>
      </c>
      <c r="O513" s="8">
        <f>ROUND(INDEX([1]Calculation!T:T,ROW()),0)</f>
        <v>0</v>
      </c>
      <c r="P513" s="8" t="str">
        <f>INDEX([1]Calculation!CB:CB,ROW())</f>
        <v>https://scottrasmussen.com/crosstabs-oct-4-6-19/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888  rv</v>
      </c>
      <c r="E514" s="20">
        <f>INDEX([1]Calculation!$I:$I,ROW())</f>
        <v>43744</v>
      </c>
      <c r="F514" s="12">
        <f>ROUND(INDEX([1]Calculation!AL:AL,ROW()),1)</f>
        <v>0</v>
      </c>
      <c r="G514" s="8">
        <f>ROUND(INDEX([1]Calculation!L:L,ROW()),0)</f>
        <v>0</v>
      </c>
      <c r="H514" s="8">
        <f>ROUND(INDEX([1]Calculation!M:M,ROW()),0)</f>
        <v>0</v>
      </c>
      <c r="I514" s="8">
        <f>ROUND(INDEX([1]Calculation!N:N,ROW()),0)</f>
        <v>0</v>
      </c>
      <c r="J514" s="8">
        <f>ROUND(INDEX([1]Calculation!O:O,ROW()),0)</f>
        <v>0</v>
      </c>
      <c r="K514" s="8">
        <f>ROUND(INDEX([1]Calculation!P:P,ROW()),0)</f>
        <v>0</v>
      </c>
      <c r="L514" s="8">
        <f>ROUND(INDEX([1]Calculation!Q:Q,ROW()),0)</f>
        <v>42</v>
      </c>
      <c r="M514" s="8">
        <f>ROUND(INDEX([1]Calculation!R:R,ROW()),0)</f>
        <v>0</v>
      </c>
      <c r="N514" s="8">
        <f>ROUND(INDEX([1]Calculation!S:S,ROW()),0)</f>
        <v>0</v>
      </c>
      <c r="O514" s="8">
        <f>ROUND(INDEX([1]Calculation!T:T,ROW()),0)</f>
        <v>0</v>
      </c>
      <c r="P514" s="8" t="str">
        <f>INDEX([1]Calculation!CB:CB,ROW())</f>
        <v>https://scottrasmussen.com/crosstabs-oct-4-6-19/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526  lv</v>
      </c>
      <c r="E515" s="20">
        <f>INDEX([1]Calculation!$I:$I,ROW())</f>
        <v>43744</v>
      </c>
      <c r="F515" s="12">
        <f>ROUND(INDEX([1]Calculation!AL:AL,ROW()),1)</f>
        <v>0</v>
      </c>
      <c r="G515" s="8">
        <f>ROUND(INDEX([1]Calculation!L:L,ROW()),0)</f>
        <v>43</v>
      </c>
      <c r="H515" s="8">
        <f>ROUND(INDEX([1]Calculation!M:M,ROW()),0)</f>
        <v>0</v>
      </c>
      <c r="I515" s="8">
        <f>ROUND(INDEX([1]Calculation!N:N,ROW()),0)</f>
        <v>0</v>
      </c>
      <c r="J515" s="8">
        <f>ROUND(INDEX([1]Calculation!O:O,ROW()),0)</f>
        <v>0</v>
      </c>
      <c r="K515" s="8">
        <f>ROUND(INDEX([1]Calculation!P:P,ROW()),0)</f>
        <v>0</v>
      </c>
      <c r="L515" s="8">
        <f>ROUND(INDEX([1]Calculation!Q:Q,ROW()),0)</f>
        <v>0</v>
      </c>
      <c r="M515" s="8">
        <f>ROUND(INDEX([1]Calculation!R:R,ROW()),0)</f>
        <v>0</v>
      </c>
      <c r="N515" s="8">
        <f>ROUND(INDEX([1]Calculation!S:S,ROW()),0)</f>
        <v>41</v>
      </c>
      <c r="O515" s="8">
        <f>ROUND(INDEX([1]Calculation!T:T,ROW()),0)</f>
        <v>0</v>
      </c>
      <c r="P515" s="8" t="str">
        <f>INDEX([1]Calculation!CB:CB,ROW())</f>
        <v>https://scottrasmussen.com/crosstabs-oct-4-6-19/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888  rv</v>
      </c>
      <c r="E516" s="20">
        <f>INDEX([1]Calculation!$I:$I,ROW())</f>
        <v>43744</v>
      </c>
      <c r="F516" s="12">
        <f>ROUND(INDEX([1]Calculation!AL:AL,ROW()),1)</f>
        <v>0</v>
      </c>
      <c r="G516" s="8">
        <f>ROUND(INDEX([1]Calculation!L:L,ROW()),0)</f>
        <v>41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0</v>
      </c>
      <c r="K516" s="8">
        <f>ROUND(INDEX([1]Calculation!P:P,ROW()),0)</f>
        <v>0</v>
      </c>
      <c r="L516" s="8">
        <f>ROUND(INDEX([1]Calculation!Q:Q,ROW()),0)</f>
        <v>0</v>
      </c>
      <c r="M516" s="8">
        <f>ROUND(INDEX([1]Calculation!R:R,ROW()),0)</f>
        <v>0</v>
      </c>
      <c r="N516" s="8">
        <f>ROUND(INDEX([1]Calculation!S:S,ROW()),0)</f>
        <v>38</v>
      </c>
      <c r="O516" s="8">
        <f>ROUND(INDEX([1]Calculation!T:T,ROW()),0)</f>
        <v>0</v>
      </c>
      <c r="P516" s="8" t="str">
        <f>INDEX([1]Calculation!CB:CB,ROW())</f>
        <v>https://scottrasmussen.com/crosstabs-oct-4-6-19/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526  lv</v>
      </c>
      <c r="E517" s="20">
        <f>INDEX([1]Calculation!$I:$I,ROW())</f>
        <v>43744</v>
      </c>
      <c r="F517" s="12">
        <f>ROUND(INDEX([1]Calculation!AL:AL,ROW()),1)</f>
        <v>0</v>
      </c>
      <c r="G517" s="8">
        <f>ROUND(INDEX([1]Calculation!L:L,ROW()),0)</f>
        <v>39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0</v>
      </c>
      <c r="K517" s="8">
        <f>ROUND(INDEX([1]Calculation!P:P,ROW()),0)</f>
        <v>0</v>
      </c>
      <c r="L517" s="8">
        <f>ROUND(INDEX([1]Calculation!Q:Q,ROW()),0)</f>
        <v>0</v>
      </c>
      <c r="M517" s="8">
        <f>ROUND(INDEX([1]Calculation!R:R,ROW()),0)</f>
        <v>0</v>
      </c>
      <c r="N517" s="8">
        <f>ROUND(INDEX([1]Calculation!S:S,ROW()),0)</f>
        <v>0</v>
      </c>
      <c r="O517" s="8">
        <f>ROUND(INDEX([1]Calculation!T:T,ROW()),0)</f>
        <v>0</v>
      </c>
      <c r="P517" s="8" t="str">
        <f>INDEX([1]Calculation!CB:CB,ROW())</f>
        <v>https://scottrasmussen.com/crosstabs-oct-4-6-19/</v>
      </c>
    </row>
    <row r="518" spans="1:16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888  rv</v>
      </c>
      <c r="E518" s="20">
        <f>INDEX([1]Calculation!$I:$I,ROW())</f>
        <v>43744</v>
      </c>
      <c r="F518" s="12">
        <f>ROUND(INDEX([1]Calculation!AL:AL,ROW()),1)</f>
        <v>0</v>
      </c>
      <c r="G518" s="8">
        <f>ROUND(INDEX([1]Calculation!L:L,ROW()),0)</f>
        <v>39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0</v>
      </c>
      <c r="M518" s="8">
        <f>ROUND(INDEX([1]Calculation!R:R,ROW()),0)</f>
        <v>0</v>
      </c>
      <c r="N518" s="8">
        <f>ROUND(INDEX([1]Calculation!S:S,ROW()),0)</f>
        <v>0</v>
      </c>
      <c r="O518" s="8">
        <f>ROUND(INDEX([1]Calculation!T:T,ROW()),0)</f>
        <v>0</v>
      </c>
      <c r="P518" s="8" t="str">
        <f>INDEX([1]Calculation!CB:CB,ROW())</f>
        <v>https://scottrasmussen.com/crosstabs-oct-4-6-19/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526  lv</v>
      </c>
      <c r="E519" s="20">
        <f>INDEX([1]Calculation!$I:$I,ROW())</f>
        <v>43744</v>
      </c>
      <c r="F519" s="12">
        <f>ROUND(INDEX([1]Calculation!AL:AL,ROW()),1)</f>
        <v>0</v>
      </c>
      <c r="G519" s="8">
        <f>ROUND(INDEX([1]Calculation!L:L,ROW()),0)</f>
        <v>42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42</v>
      </c>
      <c r="M519" s="8">
        <f>ROUND(INDEX([1]Calculation!R:R,ROW()),0)</f>
        <v>0</v>
      </c>
      <c r="N519" s="8">
        <f>ROUND(INDEX([1]Calculation!S:S,ROW()),0)</f>
        <v>0</v>
      </c>
      <c r="O519" s="8">
        <f>ROUND(INDEX([1]Calculation!T:T,ROW()),0)</f>
        <v>0</v>
      </c>
      <c r="P519" s="8" t="str">
        <f>INDEX([1]Calculation!CB:CB,ROW())</f>
        <v>https://scottrasmussen.com/crosstabs-oct-4-6-19/</v>
      </c>
    </row>
    <row r="520" spans="1:16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888  rv</v>
      </c>
      <c r="E520" s="20">
        <f>INDEX([1]Calculation!$I:$I,ROW())</f>
        <v>43744</v>
      </c>
      <c r="F520" s="12">
        <f>ROUND(INDEX([1]Calculation!AL:AL,ROW()),1)</f>
        <v>0</v>
      </c>
      <c r="G520" s="8">
        <f>ROUND(INDEX([1]Calculation!L:L,ROW()),0)</f>
        <v>41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0</v>
      </c>
      <c r="K520" s="8">
        <f>ROUND(INDEX([1]Calculation!P:P,ROW()),0)</f>
        <v>0</v>
      </c>
      <c r="L520" s="8">
        <f>ROUND(INDEX([1]Calculation!Q:Q,ROW()),0)</f>
        <v>38</v>
      </c>
      <c r="M520" s="8">
        <f>ROUND(INDEX([1]Calculation!R:R,ROW()),0)</f>
        <v>0</v>
      </c>
      <c r="N520" s="8">
        <f>ROUND(INDEX([1]Calculation!S:S,ROW()),0)</f>
        <v>0</v>
      </c>
      <c r="O520" s="8">
        <f>ROUND(INDEX([1]Calculation!T:T,ROW()),0)</f>
        <v>0</v>
      </c>
      <c r="P520" s="8" t="str">
        <f>INDEX([1]Calculation!CB:CB,ROW())</f>
        <v>https://scottrasmussen.com/crosstabs-oct-4-6-19/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16529  lv</v>
      </c>
      <c r="E521" s="20">
        <f>INDEX([1]Calculation!$I:$I,ROW())</f>
        <v>43744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Swayable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3491  lv</v>
      </c>
      <c r="E522" s="20">
        <f>INDEX([1]Calculation!$I:$I,ROW())</f>
        <v>43734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20</v>
      </c>
      <c r="O522" s="8">
        <f>ROUND(INDEX([1]Calculation!T:T,ROW()),0)</f>
        <v>2</v>
      </c>
      <c r="P522" s="8" t="str">
        <f>INDEX([1]Calculation!CB:CB,ROW())</f>
        <v>https://swayable.com/insights/primaries2019</v>
      </c>
    </row>
    <row r="523" spans="1:16">
      <c r="A523" t="str">
        <f>INDEX([1]Calculation!$F:$F,ROW())</f>
        <v>US</v>
      </c>
      <c r="B523" t="str">
        <f>INDEX([1]Calculation!$D:$D,ROW())</f>
        <v>Swayable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7120  a</v>
      </c>
      <c r="E523" s="20">
        <f>INDEX([1]Calculation!$I:$I,ROW())</f>
        <v>43734</v>
      </c>
      <c r="F523" s="12">
        <f>ROUND(INDEX([1]Calculation!AL:AL,ROW()),1)</f>
        <v>0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4</v>
      </c>
      <c r="K523" s="8">
        <f>ROUND(INDEX([1]Calculation!P:P,ROW()),0)</f>
        <v>2</v>
      </c>
      <c r="L523" s="8">
        <f>ROUND(INDEX([1]Calculation!Q:Q,ROW()),0)</f>
        <v>19</v>
      </c>
      <c r="M523" s="8">
        <f>ROUND(INDEX([1]Calculation!R:R,ROW()),0)</f>
        <v>2</v>
      </c>
      <c r="N523" s="8">
        <f>ROUND(INDEX([1]Calculation!S:S,ROW()),0)</f>
        <v>15</v>
      </c>
      <c r="O523" s="8">
        <f>ROUND(INDEX([1]Calculation!T:T,ROW()),0)</f>
        <v>3</v>
      </c>
      <c r="P523" s="8" t="str">
        <f>INDEX([1]Calculation!CB:CB,ROW())</f>
        <v>https://swayable.com/insights/primaries2019</v>
      </c>
    </row>
    <row r="524" spans="1:16">
      <c r="A524" t="str">
        <f>INDEX([1]Calculation!$F:$F,ROW())</f>
        <v>US</v>
      </c>
      <c r="B524" t="str">
        <f>INDEX([1]Calculation!$D:$D,ROW())</f>
        <v>Avalanche Strategy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1043  lv</v>
      </c>
      <c r="E524" s="20">
        <f>INDEX([1]Calculation!$I:$I,ROW())</f>
        <v>43742</v>
      </c>
      <c r="F524" s="12">
        <f>ROUND(INDEX([1]Calculation!AL:AL,ROW()),1)</f>
        <v>1.9</v>
      </c>
      <c r="G524" s="8">
        <f>ROUND(INDEX([1]Calculation!L:L,ROW()),0)</f>
        <v>27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7</v>
      </c>
      <c r="K524" s="8">
        <f>ROUND(INDEX([1]Calculation!P:P,ROW()),0)</f>
        <v>0</v>
      </c>
      <c r="L524" s="8">
        <f>ROUND(INDEX([1]Calculation!Q:Q,ROW()),0)</f>
        <v>12</v>
      </c>
      <c r="M524" s="8">
        <f>ROUND(INDEX([1]Calculation!R:R,ROW()),0)</f>
        <v>0</v>
      </c>
      <c r="N524" s="8">
        <f>ROUND(INDEX([1]Calculation!S:S,ROW()),0)</f>
        <v>29</v>
      </c>
      <c r="O524" s="8">
        <f>ROUND(INDEX([1]Calculation!T:T,ROW()),0)</f>
        <v>0</v>
      </c>
      <c r="P524" s="8" t="str">
        <f>INDEX([1]Calculation!CB:CB,ROW())</f>
        <v>https://www.avalanchestrategy.com/electability-shift</v>
      </c>
    </row>
    <row r="525" spans="1:16">
      <c r="A525" t="str">
        <f>INDEX([1]Calculation!$F:$F,ROW())</f>
        <v>US</v>
      </c>
      <c r="B525" t="str">
        <f>INDEX([1]Calculation!$D:$D,ROW())</f>
        <v>YouGov Blue/Data for Progress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1276  lv</v>
      </c>
      <c r="E525" s="20">
        <f>INDEX([1]Calculation!$I:$I,ROW())</f>
        <v>43742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0</v>
      </c>
      <c r="N525" s="8">
        <f>ROUND(INDEX([1]Calculation!S:S,ROW()),0)</f>
        <v>36</v>
      </c>
      <c r="O525" s="8">
        <f>ROUND(INDEX([1]Calculation!T:T,ROW()),0)</f>
        <v>3</v>
      </c>
      <c r="P525" s="8" t="str">
        <f>INDEX([1]Calculation!CB:CB,ROW())</f>
        <v>https://www.dataforprogress.org/blog/2019/10/11/the-role-of-news-interest-in-candidate-evaluation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1840  lv</v>
      </c>
      <c r="E526" s="20">
        <f>INDEX([1]Calculation!$I:$I,ROW())</f>
        <v>43742</v>
      </c>
      <c r="F526" s="12">
        <f>ROUND(INDEX([1]Calculation!AL:AL,ROW()),1)</f>
        <v>0</v>
      </c>
      <c r="G526" s="8">
        <f>ROUND(INDEX([1]Calculation!L:L,ROW()),0)</f>
        <v>35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13</v>
      </c>
      <c r="M526" s="8">
        <f>ROUND(INDEX([1]Calculation!R:R,ROW()),0)</f>
        <v>1</v>
      </c>
      <c r="N526" s="8">
        <f>ROUND(INDEX([1]Calculation!S:S,ROW()),0)</f>
        <v>19</v>
      </c>
      <c r="O526" s="8">
        <f>ROUND(INDEX([1]Calculation!T:T,ROW()),0)</f>
        <v>2</v>
      </c>
      <c r="P526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782  lv</v>
      </c>
      <c r="E527" s="20">
        <f>INDEX([1]Calculation!$I:$I,ROW())</f>
        <v>43742</v>
      </c>
      <c r="F527" s="12">
        <f>ROUND(INDEX([1]Calculation!AL:AL,ROW()),1)</f>
        <v>0</v>
      </c>
      <c r="G527" s="8">
        <f>ROUND(INDEX([1]Calculation!L:L,ROW()),0)</f>
        <v>35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3</v>
      </c>
      <c r="K527" s="8">
        <f>ROUND(INDEX([1]Calculation!P:P,ROW()),0)</f>
        <v>1</v>
      </c>
      <c r="L527" s="8">
        <f>ROUND(INDEX([1]Calculation!Q:Q,ROW()),0)</f>
        <v>12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2</v>
      </c>
      <c r="P527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28" spans="1:16">
      <c r="A528" t="str">
        <f>INDEX([1]Calculation!$F:$F,ROW())</f>
        <v>US</v>
      </c>
      <c r="B528" t="str">
        <f>INDEX([1]Calculation!$D:$D,ROW())</f>
        <v>IBD/TIPP</v>
      </c>
      <c r="C528" t="str">
        <f>IF(INDEX([1]Calculation!$G:$G,ROW())=0,"-",INDEX([1]Calculation!$G:$G,ROW()))</f>
        <v>A/B</v>
      </c>
      <c r="D528" t="str">
        <f>INDEX([1]Calculation!$J:$J,ROW())&amp;"  "&amp;INDEX([1]Calculation!$K:$K,ROW())</f>
        <v>341  rv</v>
      </c>
      <c r="E528" s="20">
        <f>INDEX([1]Calculation!$I:$I,ROW())</f>
        <v>43741</v>
      </c>
      <c r="F528" s="12">
        <f>ROUND(INDEX([1]Calculation!AL:AL,ROW()),1)</f>
        <v>0</v>
      </c>
      <c r="G528" s="8">
        <f>ROUND(INDEX([1]Calculation!L:L,ROW()),0)</f>
        <v>26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1</v>
      </c>
      <c r="L528" s="8">
        <f>ROUND(INDEX([1]Calculation!Q:Q,ROW()),0)</f>
        <v>10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3</v>
      </c>
      <c r="P528" s="8" t="str">
        <f>INDEX([1]Calculation!CB:CB,ROW())</f>
        <v>https://projects.fivethirtyeight.com/polls/20191007_National.xlsx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783  lv</v>
      </c>
      <c r="E529" s="20">
        <f>INDEX([1]Calculation!$I:$I,ROW())</f>
        <v>43741</v>
      </c>
      <c r="F529" s="12">
        <f>ROUND(INDEX([1]Calculation!AL:AL,ROW()),1)</f>
        <v>0</v>
      </c>
      <c r="G529" s="8">
        <f>ROUND(INDEX([1]Calculation!L:L,ROW()),0)</f>
        <v>33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3</v>
      </c>
      <c r="K529" s="8">
        <f>ROUND(INDEX([1]Calculation!P:P,ROW()),0)</f>
        <v>2</v>
      </c>
      <c r="L529" s="8">
        <f>ROUND(INDEX([1]Calculation!Q:Q,ROW()),0)</f>
        <v>12</v>
      </c>
      <c r="M529" s="8">
        <f>ROUND(INDEX([1]Calculation!R:R,ROW()),0)</f>
        <v>1</v>
      </c>
      <c r="N529" s="8">
        <f>ROUND(INDEX([1]Calculation!S:S,ROW()),0)</f>
        <v>22</v>
      </c>
      <c r="O529" s="8">
        <f>ROUND(INDEX([1]Calculation!T:T,ROW()),0)</f>
        <v>3</v>
      </c>
      <c r="P529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30" spans="1:16">
      <c r="A530" t="str">
        <f>INDEX([1]Calculation!$F:$F,ROW())</f>
        <v>Wisconsin</v>
      </c>
      <c r="B530" t="str">
        <f>INDEX([1]Calculation!$D:$D,ROW())</f>
        <v>Change Research</v>
      </c>
      <c r="C530" t="str">
        <f>IF(INDEX([1]Calculation!$G:$G,ROW())=0,"-",INDEX([1]Calculation!$G:$G,ROW()))</f>
        <v>C</v>
      </c>
      <c r="D530" t="str">
        <f>INDEX([1]Calculation!$J:$J,ROW())&amp;"  "&amp;INDEX([1]Calculation!$K:$K,ROW())</f>
        <v>663  lv</v>
      </c>
      <c r="E530" s="20">
        <f>INDEX([1]Calculation!$I:$I,ROW())</f>
        <v>43740</v>
      </c>
      <c r="F530" s="12">
        <f>ROUND(INDEX([1]Calculation!AL:AL,ROW()),1)</f>
        <v>2</v>
      </c>
      <c r="G530" s="8">
        <f>ROUND(INDEX([1]Calculation!L:L,ROW()),0)</f>
        <v>11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6</v>
      </c>
      <c r="K530" s="8">
        <f>ROUND(INDEX([1]Calculation!P:P,ROW()),0)</f>
        <v>1</v>
      </c>
      <c r="L530" s="8">
        <f>ROUND(INDEX([1]Calculation!Q:Q,ROW()),0)</f>
        <v>25</v>
      </c>
      <c r="M530" s="8">
        <f>ROUND(INDEX([1]Calculation!R:R,ROW()),0)</f>
        <v>0</v>
      </c>
      <c r="N530" s="8">
        <f>ROUND(INDEX([1]Calculation!S:S,ROW()),0)</f>
        <v>34</v>
      </c>
      <c r="O530" s="8">
        <f>ROUND(INDEX([1]Calculation!T:T,ROW()),0)</f>
        <v>3</v>
      </c>
      <c r="P530" s="8" t="str">
        <f>INDEX([1]Calculation!CB:CB,ROW())</f>
        <v>https://www.changeresearch.com/wisconsin-poll-sept-29-oct-2</v>
      </c>
    </row>
    <row r="531" spans="1:16">
      <c r="A531" t="str">
        <f>INDEX([1]Calculation!$F:$F,ROW())</f>
        <v>Wisconsin</v>
      </c>
      <c r="B531" t="str">
        <f>INDEX([1]Calculation!$D:$D,ROW())</f>
        <v>Fox News/Beacon Research/Shaw &amp; Co. Research</v>
      </c>
      <c r="C531" t="str">
        <f>IF(INDEX([1]Calculation!$G:$G,ROW())=0,"-",INDEX([1]Calculation!$G:$G,ROW()))</f>
        <v>A-</v>
      </c>
      <c r="D531" t="str">
        <f>INDEX([1]Calculation!$J:$J,ROW())&amp;"  "&amp;INDEX([1]Calculation!$K:$K,ROW())</f>
        <v>663  lv</v>
      </c>
      <c r="E531" s="20">
        <f>INDEX([1]Calculation!$I:$I,ROW())</f>
        <v>43740</v>
      </c>
      <c r="F531" s="12">
        <f>ROUND(INDEX([1]Calculation!AL:AL,ROW()),1)</f>
        <v>0.7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7</v>
      </c>
      <c r="K531" s="8">
        <f>ROUND(INDEX([1]Calculation!P:P,ROW()),0)</f>
        <v>2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22</v>
      </c>
      <c r="O531" s="8">
        <f>ROUND(INDEX([1]Calculation!T:T,ROW()),0)</f>
        <v>2</v>
      </c>
      <c r="P531" s="8" t="str">
        <f>INDEX([1]Calculation!CB:CB,ROW())</f>
        <v>https://www.foxnews.com/politics/fox-news-poll-results-september-29-october-2-2019-wisconsin</v>
      </c>
    </row>
    <row r="532" spans="1:16">
      <c r="A532" t="str">
        <f>INDEX([1]Calculation!$F:$F,ROW())</f>
        <v>South Carolina</v>
      </c>
      <c r="B532" t="str">
        <f>INDEX([1]Calculation!$D:$D,ROW())</f>
        <v>Fox News/Beacon Research/Shaw &amp; Co. Research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803  lv</v>
      </c>
      <c r="E532" s="20">
        <f>INDEX([1]Calculation!$I:$I,ROW())</f>
        <v>43740</v>
      </c>
      <c r="F532" s="12">
        <f>ROUND(INDEX([1]Calculation!AL:AL,ROW()),1)</f>
        <v>0.8</v>
      </c>
      <c r="G532" s="8">
        <f>ROUND(INDEX([1]Calculation!L:L,ROW()),0)</f>
        <v>41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2</v>
      </c>
      <c r="K532" s="8">
        <f>ROUND(INDEX([1]Calculation!P:P,ROW()),0)</f>
        <v>0</v>
      </c>
      <c r="L532" s="8">
        <f>ROUND(INDEX([1]Calculation!Q:Q,ROW()),0)</f>
        <v>10</v>
      </c>
      <c r="M532" s="8">
        <f>ROUND(INDEX([1]Calculation!R:R,ROW()),0)</f>
        <v>4</v>
      </c>
      <c r="N532" s="8">
        <f>ROUND(INDEX([1]Calculation!S:S,ROW()),0)</f>
        <v>12</v>
      </c>
      <c r="O532" s="8">
        <f>ROUND(INDEX([1]Calculation!T:T,ROW()),0)</f>
        <v>1</v>
      </c>
      <c r="P532" s="8" t="str">
        <f>INDEX([1]Calculation!CB:CB,ROW())</f>
        <v>https://www.foxnews.com/politics/fox-news-poll-results-september-29-october-2-2019-south-carolina</v>
      </c>
    </row>
    <row r="533" spans="1:16">
      <c r="A533" t="str">
        <f>INDEX([1]Calculation!$F:$F,ROW())</f>
        <v>Ohio</v>
      </c>
      <c r="B533" t="str">
        <f>INDEX([1]Calculation!$D:$D,ROW())</f>
        <v>Emerson College</v>
      </c>
      <c r="C533" t="str">
        <f>IF(INDEX([1]Calculation!$G:$G,ROW())=0,"-",INDEX([1]Calculation!$G:$G,ROW()))</f>
        <v>B-</v>
      </c>
      <c r="D533" t="str">
        <f>INDEX([1]Calculation!$J:$J,ROW())&amp;"  "&amp;INDEX([1]Calculation!$K:$K,ROW())</f>
        <v>353  lv</v>
      </c>
      <c r="E533" s="20">
        <f>INDEX([1]Calculation!$I:$I,ROW())</f>
        <v>43740</v>
      </c>
      <c r="F533" s="12">
        <f>ROUND(INDEX([1]Calculation!AL:AL,ROW()),1)</f>
        <v>2.4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5</v>
      </c>
      <c r="K533" s="8">
        <f>ROUND(INDEX([1]Calculation!P:P,ROW()),0)</f>
        <v>0</v>
      </c>
      <c r="L533" s="8">
        <f>ROUND(INDEX([1]Calculation!Q:Q,ROW()),0)</f>
        <v>27</v>
      </c>
      <c r="M533" s="8">
        <f>ROUND(INDEX([1]Calculation!R:R,ROW()),0)</f>
        <v>0</v>
      </c>
      <c r="N533" s="8">
        <f>ROUND(INDEX([1]Calculation!S:S,ROW()),0)</f>
        <v>21</v>
      </c>
      <c r="O533" s="8">
        <f>ROUND(INDEX([1]Calculation!T:T,ROW()),0)</f>
        <v>3</v>
      </c>
      <c r="P533" s="8" t="str">
        <f>INDEX([1]Calculation!CB:CB,ROW())</f>
        <v>http://emersonpolling.com/2019/10/03/statistical-dead-heat-with-biden-sanders-and-warren-voters-support-impeachment/</v>
      </c>
    </row>
    <row r="534" spans="1:16">
      <c r="A534" t="str">
        <f>INDEX([1]Calculation!$F:$F,ROW())</f>
        <v>Michigan</v>
      </c>
      <c r="B534" t="str">
        <f>INDEX([1]Calculation!$D:$D,ROW())</f>
        <v>Denno Research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217  lv</v>
      </c>
      <c r="E534" s="20">
        <f>INDEX([1]Calculation!$I:$I,ROW())</f>
        <v>43732</v>
      </c>
      <c r="F534" s="12">
        <f>ROUND(INDEX([1]Calculation!AL:AL,ROW()),1)</f>
        <v>1.3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12</v>
      </c>
      <c r="M534" s="8">
        <f>ROUND(INDEX([1]Calculation!R:R,ROW()),0)</f>
        <v>0</v>
      </c>
      <c r="N534" s="8">
        <f>ROUND(INDEX([1]Calculation!S:S,ROW()),0)</f>
        <v>23</v>
      </c>
      <c r="O534" s="8">
        <f>ROUND(INDEX([1]Calculation!T:T,ROW()),0)</f>
        <v>1</v>
      </c>
      <c r="P534" s="8" t="str">
        <f>INDEX([1]Calculation!CB:CB,ROW())</f>
        <v>https://drive.google.com/file/d/1O-27Ag7vLvHJ7GNkXIVWIEGMFBV6NrwH/view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783  lv</v>
      </c>
      <c r="E535" s="20">
        <f>INDEX([1]Calculation!$I:$I,ROW())</f>
        <v>43740</v>
      </c>
      <c r="F535" s="12">
        <f>ROUND(INDEX([1]Calculation!AL:AL,ROW()),1)</f>
        <v>0</v>
      </c>
      <c r="G535" s="8">
        <f>ROUND(INDEX([1]Calculation!L:L,ROW()),0)</f>
        <v>32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2</v>
      </c>
      <c r="L535" s="8">
        <f>ROUND(INDEX([1]Calculation!Q:Q,ROW()),0)</f>
        <v>14</v>
      </c>
      <c r="M535" s="8">
        <f>ROUND(INDEX([1]Calculation!R:R,ROW()),0)</f>
        <v>1</v>
      </c>
      <c r="N535" s="8">
        <f>ROUND(INDEX([1]Calculation!S:S,ROW()),0)</f>
        <v>22</v>
      </c>
      <c r="O535" s="8">
        <f>ROUND(INDEX([1]Calculation!T:T,ROW()),0)</f>
        <v>2</v>
      </c>
      <c r="P535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36" spans="1:16">
      <c r="A536" t="str">
        <f>INDEX([1]Calculation!$F:$F,ROW())</f>
        <v>US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602  lv</v>
      </c>
      <c r="E536" s="20">
        <f>INDEX([1]Calculation!$I:$I,ROW())</f>
        <v>43739</v>
      </c>
      <c r="F536" s="12">
        <f>ROUND(INDEX([1]Calculation!AL:AL,ROW()),1)</f>
        <v>0</v>
      </c>
      <c r="G536" s="8">
        <f>ROUND(INDEX([1]Calculation!L:L,ROW()),0)</f>
        <v>22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26</v>
      </c>
      <c r="O536" s="8">
        <f>ROUND(INDEX([1]Calculation!T:T,ROW()),0)</f>
        <v>3</v>
      </c>
      <c r="P536" s="8" t="str">
        <f>INDEX([1]Calculation!CB:CB,ROW())</f>
        <v>https://d25d2506sfb94s.cloudfront.net/cumulus_uploads/document/eb2rrb9ofh/econTabReport.pdf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766  lv</v>
      </c>
      <c r="E537" s="20">
        <f>INDEX([1]Calculation!$I:$I,ROW())</f>
        <v>43739</v>
      </c>
      <c r="F537" s="12">
        <f>ROUND(INDEX([1]Calculation!AL:AL,ROW()),1)</f>
        <v>0</v>
      </c>
      <c r="G537" s="8">
        <f>ROUND(INDEX([1]Calculation!L:L,ROW()),0)</f>
        <v>35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13</v>
      </c>
      <c r="M537" s="8">
        <f>ROUND(INDEX([1]Calculation!R:R,ROW()),0)</f>
        <v>1</v>
      </c>
      <c r="N537" s="8">
        <f>ROUND(INDEX([1]Calculation!S:S,ROW()),0)</f>
        <v>21</v>
      </c>
      <c r="O537" s="8">
        <f>ROUND(INDEX([1]Calculation!T:T,ROW()),0)</f>
        <v>3</v>
      </c>
      <c r="P537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600  rv</v>
      </c>
      <c r="E538" s="20">
        <f>INDEX([1]Calculation!$I:$I,ROW())</f>
        <v>43738</v>
      </c>
      <c r="F538" s="12">
        <f>ROUND(INDEX([1]Calculation!AL:AL,ROW()),1)</f>
        <v>0</v>
      </c>
      <c r="G538" s="8">
        <f>ROUND(INDEX([1]Calculation!L:L,ROW()),0)</f>
        <v>18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21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https://smpa.gwu.edu/sites/g/files/zaxdzs2046/f/downloads/GW%20Politics%20Poll%20Late%20September%202019%20Toplines%20%281%29.pdf</v>
      </c>
    </row>
    <row r="539" spans="1:16">
      <c r="A539" t="str">
        <f>INDEX([1]Calculation!$F:$F,ROW())</f>
        <v>South Carolina</v>
      </c>
      <c r="B539" t="str">
        <f>INDEX([1]Calculation!$D:$D,ROW())</f>
        <v>Winthrop University</v>
      </c>
      <c r="C539" t="str">
        <f>IF(INDEX([1]Calculation!$G:$G,ROW())=0,"-",INDEX([1]Calculation!$G:$G,ROW()))</f>
        <v>A/B</v>
      </c>
      <c r="D539" t="str">
        <f>INDEX([1]Calculation!$J:$J,ROW())&amp;"  "&amp;INDEX([1]Calculation!$K:$K,ROW())</f>
        <v>462  rv</v>
      </c>
      <c r="E539" s="20">
        <f>INDEX([1]Calculation!$I:$I,ROW())</f>
        <v>43738</v>
      </c>
      <c r="F539" s="12">
        <f>ROUND(INDEX([1]Calculation!AL:AL,ROW()),1)</f>
        <v>0.5</v>
      </c>
      <c r="G539" s="8">
        <f>ROUND(INDEX([1]Calculation!L:L,ROW()),0)</f>
        <v>37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8</v>
      </c>
      <c r="M539" s="8">
        <f>ROUND(INDEX([1]Calculation!R:R,ROW()),0)</f>
        <v>2</v>
      </c>
      <c r="N539" s="8">
        <f>ROUND(INDEX([1]Calculation!S:S,ROW()),0)</f>
        <v>17</v>
      </c>
      <c r="O539" s="8">
        <f>ROUND(INDEX([1]Calculation!T:T,ROW()),0)</f>
        <v>2</v>
      </c>
      <c r="P539" s="8" t="str">
        <f>INDEX([1]Calculation!CB:CB,ROW())</f>
        <v>https://www.winthrop.edu/winthroppoll/current-findings.aspx</v>
      </c>
    </row>
    <row r="540" spans="1:16">
      <c r="A540" t="str">
        <f>INDEX([1]Calculation!$F:$F,ROW())</f>
        <v>US</v>
      </c>
      <c r="B540" t="str">
        <f>INDEX([1]Calculation!$D:$D,ROW())</f>
        <v>Ipsos</v>
      </c>
      <c r="C540" t="str">
        <f>IF(INDEX([1]Calculation!$G:$G,ROW())=0,"-",INDEX([1]Calculation!$G:$G,ROW()))</f>
        <v>B+</v>
      </c>
      <c r="D540" t="str">
        <f>INDEX([1]Calculation!$J:$J,ROW())&amp;"  "&amp;INDEX([1]Calculation!$K:$K,ROW())</f>
        <v>1136  rv</v>
      </c>
      <c r="E540" s="20">
        <f>INDEX([1]Calculation!$I:$I,ROW())</f>
        <v>43738</v>
      </c>
      <c r="F540" s="12">
        <f>ROUND(INDEX([1]Calculation!AL:AL,ROW()),1)</f>
        <v>0</v>
      </c>
      <c r="G540" s="8">
        <f>ROUND(INDEX([1]Calculation!L:L,ROW()),0)</f>
        <v>21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16</v>
      </c>
      <c r="M540" s="8">
        <f>ROUND(INDEX([1]Calculation!R:R,ROW()),0)</f>
        <v>0</v>
      </c>
      <c r="N540" s="8">
        <f>ROUND(INDEX([1]Calculation!S:S,ROW()),0)</f>
        <v>15</v>
      </c>
      <c r="O540" s="8">
        <f>ROUND(INDEX([1]Calculation!T:T,ROW()),0)</f>
        <v>3</v>
      </c>
      <c r="P540" s="8" t="str">
        <f>INDEX([1]Calculation!CB:CB,ROW())</f>
        <v>https://www.ipsos.com/sites/default/files/ct/news/documents/2019-09/topline_reuters_trump_biden_ukraine_poll_w2_09_30_2019-v3.pdf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1379  a</v>
      </c>
      <c r="E541" s="20">
        <f>INDEX([1]Calculation!$I:$I,ROW())</f>
        <v>43738</v>
      </c>
      <c r="F541" s="12">
        <f>ROUND(INDEX([1]Calculation!AL:AL,ROW()),1)</f>
        <v>0</v>
      </c>
      <c r="G541" s="8">
        <f>ROUND(INDEX([1]Calculation!L:L,ROW()),0)</f>
        <v>18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3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14</v>
      </c>
      <c r="O541" s="8">
        <f>ROUND(INDEX([1]Calculation!T:T,ROW()),0)</f>
        <v>3</v>
      </c>
      <c r="P541" s="8" t="str">
        <f>INDEX([1]Calculation!CB:CB,ROW())</f>
        <v>https://www.ipsos.com/sites/default/files/ct/news/documents/2019-09/topline_reuters_trump_biden_ukraine_poll_w2_09_30_2019-v3.pdf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769  lv</v>
      </c>
      <c r="E542" s="20">
        <f>INDEX([1]Calculation!$I:$I,ROW())</f>
        <v>43738</v>
      </c>
      <c r="F542" s="12">
        <f>ROUND(INDEX([1]Calculation!AL:AL,ROW()),1)</f>
        <v>0</v>
      </c>
      <c r="G542" s="8">
        <f>ROUND(INDEX([1]Calculation!L:L,ROW()),0)</f>
        <v>35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0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19</v>
      </c>
      <c r="O542" s="8">
        <f>ROUND(INDEX([1]Calculation!T:T,ROW()),0)</f>
        <v>2</v>
      </c>
      <c r="P542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1322  rv</v>
      </c>
      <c r="E543" s="20">
        <f>INDEX([1]Calculation!$I:$I,ROW())</f>
        <v>43738</v>
      </c>
      <c r="F543" s="12">
        <f>ROUND(INDEX([1]Calculation!AL:AL,ROW()),1)</f>
        <v>0</v>
      </c>
      <c r="G543" s="8">
        <f>ROUND(INDEX([1]Calculation!L:L,ROW()),0)</f>
        <v>30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0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2</v>
      </c>
      <c r="P543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44" spans="1:16">
      <c r="A544" t="str">
        <f>INDEX([1]Calculation!$F:$F,ROW())</f>
        <v>US</v>
      </c>
      <c r="B544" t="str">
        <f>INDEX([1]Calculation!$D:$D,ROW())</f>
        <v>Monmouth University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434  rv</v>
      </c>
      <c r="E544" s="20">
        <f>INDEX([1]Calculation!$I:$I,ROW())</f>
        <v>43737</v>
      </c>
      <c r="F544" s="12">
        <f>ROUND(INDEX([1]Calculation!AL:AL,ROW()),1)</f>
        <v>0.1</v>
      </c>
      <c r="G544" s="8">
        <f>ROUND(INDEX([1]Calculation!L:L,ROW()),0)</f>
        <v>25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28</v>
      </c>
      <c r="O544" s="8">
        <f>ROUND(INDEX([1]Calculation!T:T,ROW()),0)</f>
        <v>2</v>
      </c>
      <c r="P544" s="8" t="str">
        <f>INDEX([1]Calculation!CB:CB,ROW())</f>
        <v>https://www.monmouth.edu/polling-institute/documents/monmouthpoll_us_100219.pdf/</v>
      </c>
    </row>
    <row r="545" spans="1:16">
      <c r="A545" t="str">
        <f>INDEX([1]Calculation!$F:$F,ROW())</f>
        <v>New Hampshire</v>
      </c>
      <c r="B545" t="str">
        <f>INDEX([1]Calculation!$D:$D,ROW())</f>
        <v>St. Anselm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423  lv</v>
      </c>
      <c r="E545" s="20">
        <f>INDEX([1]Calculation!$I:$I,ROW())</f>
        <v>43737</v>
      </c>
      <c r="F545" s="12">
        <f>ROUND(INDEX([1]Calculation!AL:AL,ROW()),1)</f>
        <v>0.1</v>
      </c>
      <c r="G545" s="8">
        <f>ROUND(INDEX([1]Calculation!L:L,ROW()),0)</f>
        <v>24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10</v>
      </c>
      <c r="K545" s="8">
        <f>ROUND(INDEX([1]Calculation!P:P,ROW()),0)</f>
        <v>3</v>
      </c>
      <c r="L545" s="8">
        <f>ROUND(INDEX([1]Calculation!Q:Q,ROW()),0)</f>
        <v>11</v>
      </c>
      <c r="M545" s="8">
        <f>ROUND(INDEX([1]Calculation!R:R,ROW()),0)</f>
        <v>2</v>
      </c>
      <c r="N545" s="8">
        <f>ROUND(INDEX([1]Calculation!S:S,ROW()),0)</f>
        <v>25</v>
      </c>
      <c r="O545" s="8">
        <f>ROUND(INDEX([1]Calculation!T:T,ROW()),0)</f>
        <v>2</v>
      </c>
      <c r="P545" s="8" t="str">
        <f>INDEX([1]Calculation!CB:CB,ROW())</f>
        <v>https://htv-prod-media.s3.amazonaws.com/files/saintanselmoct1presidentialpoll-1569962591.pdf</v>
      </c>
    </row>
    <row r="546" spans="1:16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16274  lv</v>
      </c>
      <c r="E546" s="20">
        <f>INDEX([1]Calculation!$I:$I,ROW())</f>
        <v>43737</v>
      </c>
      <c r="F546" s="12">
        <f>ROUND(INDEX([1]Calculation!AL:AL,ROW()),1)</f>
        <v>0</v>
      </c>
      <c r="G546" s="8">
        <f>ROUND(INDEX([1]Calculation!L:L,ROW()),0)</f>
        <v>32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19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  <c r="P546" s="8" t="str">
        <f>INDEX([1]Calculation!CB:CB,ROW())</f>
        <v>https://morningconsult.com/2020-democratic-primary/</v>
      </c>
    </row>
    <row r="547" spans="1:16">
      <c r="A547" t="str">
        <f>INDEX([1]Calculation!$F:$F,ROW())</f>
        <v>Arizona</v>
      </c>
      <c r="B547" t="str">
        <f>INDEX([1]Calculation!$D:$D,ROW())</f>
        <v>Change Research</v>
      </c>
      <c r="C547" t="str">
        <f>IF(INDEX([1]Calculation!$G:$G,ROW())=0,"-",INDEX([1]Calculation!$G:$G,ROW()))</f>
        <v>C</v>
      </c>
      <c r="D547" t="str">
        <f>INDEX([1]Calculation!$J:$J,ROW())&amp;"  "&amp;INDEX([1]Calculation!$K:$K,ROW())</f>
        <v>396  lv</v>
      </c>
      <c r="E547" s="20">
        <f>INDEX([1]Calculation!$I:$I,ROW())</f>
        <v>43736</v>
      </c>
      <c r="F547" s="12">
        <f>ROUND(INDEX([1]Calculation!AL:AL,ROW()),1)</f>
        <v>1.6</v>
      </c>
      <c r="G547" s="8">
        <f>ROUND(INDEX([1]Calculation!L:L,ROW()),0)</f>
        <v>15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13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0</v>
      </c>
      <c r="N547" s="8">
        <f>ROUND(INDEX([1]Calculation!S:S,ROW()),0)</f>
        <v>35</v>
      </c>
      <c r="O547" s="8">
        <f>ROUND(INDEX([1]Calculation!T:T,ROW()),0)</f>
        <v>8</v>
      </c>
      <c r="P547" s="8" t="str">
        <f>INDEX([1]Calculation!CB:CB,ROW())</f>
        <v>https://www.changeresearch.com/crooked-change-arizona-poll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3140  lv</v>
      </c>
      <c r="E548" s="20">
        <f>INDEX([1]Calculation!$I:$I,ROW())</f>
        <v>43726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6</v>
      </c>
      <c r="K548" s="8">
        <f>ROUND(INDEX([1]Calculation!P:P,ROW()),0)</f>
        <v>1</v>
      </c>
      <c r="L548" s="8">
        <f>ROUND(INDEX([1]Calculation!Q:Q,ROW()),0)</f>
        <v>18</v>
      </c>
      <c r="M548" s="8">
        <f>ROUND(INDEX([1]Calculation!R:R,ROW()),0)</f>
        <v>1</v>
      </c>
      <c r="N548" s="8">
        <f>ROUND(INDEX([1]Calculation!S:S,ROW()),0)</f>
        <v>16</v>
      </c>
      <c r="O548" s="8">
        <f>ROUND(INDEX([1]Calculation!T:T,ROW()),0)</f>
        <v>2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6341  a</v>
      </c>
      <c r="E549" s="20">
        <f>INDEX([1]Calculation!$I:$I,ROW())</f>
        <v>43726</v>
      </c>
      <c r="F549" s="12">
        <f>ROUND(INDEX([1]Calculation!AL:AL,ROW()),1)</f>
        <v>0</v>
      </c>
      <c r="G549" s="8">
        <f>ROUND(INDEX([1]Calculation!L:L,ROW()),0)</f>
        <v>29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21</v>
      </c>
      <c r="M549" s="8">
        <f>ROUND(INDEX([1]Calculation!R:R,ROW()),0)</f>
        <v>2</v>
      </c>
      <c r="N549" s="8">
        <f>ROUND(INDEX([1]Calculation!S:S,ROW()),0)</f>
        <v>13</v>
      </c>
      <c r="O549" s="8">
        <f>ROUND(INDEX([1]Calculation!T:T,ROW()),0)</f>
        <v>3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Pew Research Center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4655  rv</v>
      </c>
      <c r="E550" s="20">
        <f>INDEX([1]Calculation!$I:$I,ROW())</f>
        <v>43723</v>
      </c>
      <c r="F550" s="12">
        <f>ROUND(INDEX([1]Calculation!AL:AL,ROW()),1)</f>
        <v>0.6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22</v>
      </c>
      <c r="O550" s="8">
        <f>ROUND(INDEX([1]Calculation!T:T,ROW()),0)</f>
        <v>2</v>
      </c>
      <c r="P550" s="8" t="str">
        <f>INDEX([1]Calculation!CB:CB,ROW())</f>
        <v>https://www.people-press.org/wp-content/uploads/sites/4/2020/01/PP_2019.01.30_dem-values_report.pdf</v>
      </c>
    </row>
    <row r="551" spans="1:16">
      <c r="A551" t="str">
        <f>INDEX([1]Calculation!$F:$F,ROW())</f>
        <v>US</v>
      </c>
      <c r="B551" t="str">
        <f>INDEX([1]Calculation!$D:$D,ROW())</f>
        <v>Ipsos</v>
      </c>
      <c r="C551" t="str">
        <f>IF(INDEX([1]Calculation!$G:$G,ROW())=0,"-",INDEX([1]Calculation!$G:$G,ROW()))</f>
        <v>B+</v>
      </c>
      <c r="D551" t="str">
        <f>INDEX([1]Calculation!$J:$J,ROW())&amp;"  "&amp;INDEX([1]Calculation!$K:$K,ROW())</f>
        <v>2692  a</v>
      </c>
      <c r="E551" s="20">
        <f>INDEX([1]Calculation!$I:$I,ROW())</f>
        <v>43728</v>
      </c>
      <c r="F551" s="12">
        <f>ROUND(INDEX([1]Calculation!AL:AL,ROW()),1)</f>
        <v>0</v>
      </c>
      <c r="G551" s="8">
        <f>ROUND(INDEX([1]Calculation!L:L,ROW()),0)</f>
        <v>19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3</v>
      </c>
      <c r="K551" s="8">
        <f>ROUND(INDEX([1]Calculation!P:P,ROW()),0)</f>
        <v>1</v>
      </c>
      <c r="L551" s="8">
        <f>ROUND(INDEX([1]Calculation!Q:Q,ROW()),0)</f>
        <v>17</v>
      </c>
      <c r="M551" s="8">
        <f>ROUND(INDEX([1]Calculation!R:R,ROW()),0)</f>
        <v>0</v>
      </c>
      <c r="N551" s="8">
        <f>ROUND(INDEX([1]Calculation!S:S,ROW()),0)</f>
        <v>12</v>
      </c>
      <c r="O551" s="8">
        <f>ROUND(INDEX([1]Calculation!T:T,ROW()),0)</f>
        <v>3</v>
      </c>
      <c r="P551" s="8" t="str">
        <f>INDEX([1]Calculation!CB:CB,ROW())</f>
        <v>https://twitter.com/Cmkahn/status/1177226882716196867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1840  lv</v>
      </c>
      <c r="E552" s="20">
        <f>INDEX([1]Calculation!$I:$I,ROW())</f>
        <v>43735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5</v>
      </c>
      <c r="K552" s="8">
        <f>ROUND(INDEX([1]Calculation!P:P,ROW()),0)</f>
        <v>1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19</v>
      </c>
      <c r="O552" s="8">
        <f>ROUND(INDEX([1]Calculation!T:T,ROW()),0)</f>
        <v>2</v>
      </c>
      <c r="P552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3100  rv</v>
      </c>
      <c r="E553" s="20">
        <f>INDEX([1]Calculation!$I:$I,ROW())</f>
        <v>43735</v>
      </c>
      <c r="F553" s="12">
        <f>ROUND(INDEX([1]Calculation!AL:AL,ROW()),1)</f>
        <v>0</v>
      </c>
      <c r="G553" s="8">
        <f>ROUND(INDEX([1]Calculation!L:L,ROW()),0)</f>
        <v>28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15</v>
      </c>
      <c r="M553" s="8">
        <f>ROUND(INDEX([1]Calculation!R:R,ROW()),0)</f>
        <v>1</v>
      </c>
      <c r="N553" s="8">
        <f>ROUND(INDEX([1]Calculation!S:S,ROW()),0)</f>
        <v>15</v>
      </c>
      <c r="O553" s="8">
        <f>ROUND(INDEX([1]Calculation!T:T,ROW()),0)</f>
        <v>2</v>
      </c>
      <c r="P553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772  lv</v>
      </c>
      <c r="E554" s="20">
        <f>INDEX([1]Calculation!$I:$I,ROW())</f>
        <v>43735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3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13</v>
      </c>
      <c r="M554" s="8">
        <f>ROUND(INDEX([1]Calculation!R:R,ROW()),0)</f>
        <v>1</v>
      </c>
      <c r="N554" s="8">
        <f>ROUND(INDEX([1]Calculation!S:S,ROW()),0)</f>
        <v>19</v>
      </c>
      <c r="O554" s="8">
        <f>ROUND(INDEX([1]Calculation!T:T,ROW()),0)</f>
        <v>1</v>
      </c>
      <c r="P554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1309  rv</v>
      </c>
      <c r="E555" s="20">
        <f>INDEX([1]Calculation!$I:$I,ROW())</f>
        <v>43735</v>
      </c>
      <c r="F555" s="12">
        <f>ROUND(INDEX([1]Calculation!AL:AL,ROW()),1)</f>
        <v>0</v>
      </c>
      <c r="G555" s="8">
        <f>ROUND(INDEX([1]Calculation!L:L,ROW()),0)</f>
        <v>28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2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15</v>
      </c>
      <c r="O555" s="8">
        <f>ROUND(INDEX([1]Calculation!T:T,ROW()),0)</f>
        <v>2</v>
      </c>
      <c r="P555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56" spans="1:16">
      <c r="A556" t="str">
        <f>INDEX([1]Calculation!$F:$F,ROW())</f>
        <v>Nevada</v>
      </c>
      <c r="B556" t="str">
        <f>INDEX([1]Calculation!$D:$D,ROW())</f>
        <v>SSRS</v>
      </c>
      <c r="C556" t="str">
        <f>IF(INDEX([1]Calculation!$G:$G,ROW())=0,"-",INDEX([1]Calculation!$G:$G,ROW()))</f>
        <v>A/B</v>
      </c>
      <c r="D556" t="str">
        <f>INDEX([1]Calculation!$J:$J,ROW())&amp;"  "&amp;INDEX([1]Calculation!$K:$K,ROW())</f>
        <v>324  lv</v>
      </c>
      <c r="E556" s="20">
        <f>INDEX([1]Calculation!$I:$I,ROW())</f>
        <v>43734</v>
      </c>
      <c r="F556" s="12">
        <f>ROUND(INDEX([1]Calculation!AL:AL,ROW()),1)</f>
        <v>3.6</v>
      </c>
      <c r="G556" s="8">
        <f>ROUND(INDEX([1]Calculation!L:L,ROW()),0)</f>
        <v>22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22</v>
      </c>
      <c r="M556" s="8">
        <f>ROUND(INDEX([1]Calculation!R:R,ROW()),0)</f>
        <v>4</v>
      </c>
      <c r="N556" s="8">
        <f>ROUND(INDEX([1]Calculation!S:S,ROW()),0)</f>
        <v>18</v>
      </c>
      <c r="O556" s="8">
        <f>ROUND(INDEX([1]Calculation!T:T,ROW()),0)</f>
        <v>3</v>
      </c>
      <c r="P556" s="8" t="str">
        <f>INDEX([1]Calculation!CB:CB,ROW())</f>
        <v>https://cdn.cnn.com/cnn/2019/images/09/28/rel1_nv.pdf</v>
      </c>
    </row>
    <row r="557" spans="1:16">
      <c r="A557" t="str">
        <f>INDEX([1]Calculation!$F:$F,ROW())</f>
        <v>South Carolina</v>
      </c>
      <c r="B557" t="str">
        <f>INDEX([1]Calculation!$D:$D,ROW())</f>
        <v>SSRS</v>
      </c>
      <c r="C557" t="str">
        <f>IF(INDEX([1]Calculation!$G:$G,ROW())=0,"-",INDEX([1]Calculation!$G:$G,ROW()))</f>
        <v>A/B</v>
      </c>
      <c r="D557" t="str">
        <f>INDEX([1]Calculation!$J:$J,ROW())&amp;"  "&amp;INDEX([1]Calculation!$K:$K,ROW())</f>
        <v>406  lv</v>
      </c>
      <c r="E557" s="20">
        <f>INDEX([1]Calculation!$I:$I,ROW())</f>
        <v>43734</v>
      </c>
      <c r="F557" s="12">
        <f>ROUND(INDEX([1]Calculation!AL:AL,ROW()),1)</f>
        <v>4</v>
      </c>
      <c r="G557" s="8">
        <f>ROUND(INDEX([1]Calculation!L:L,ROW()),0)</f>
        <v>37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11</v>
      </c>
      <c r="M557" s="8">
        <f>ROUND(INDEX([1]Calculation!R:R,ROW()),0)</f>
        <v>3</v>
      </c>
      <c r="N557" s="8">
        <f>ROUND(INDEX([1]Calculation!S:S,ROW()),0)</f>
        <v>16</v>
      </c>
      <c r="O557" s="8">
        <f>ROUND(INDEX([1]Calculation!T:T,ROW()),0)</f>
        <v>0</v>
      </c>
      <c r="P557" s="8" t="str">
        <f>INDEX([1]Calculation!CB:CB,ROW())</f>
        <v>https://cdn.cnn.com/cnn/2019/images/09/28/rel1_sc.pdf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801  lv</v>
      </c>
      <c r="E558" s="20">
        <f>INDEX([1]Calculation!$I:$I,ROW())</f>
        <v>43734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5</v>
      </c>
      <c r="K558" s="8">
        <f>ROUND(INDEX([1]Calculation!P:P,ROW()),0)</f>
        <v>2</v>
      </c>
      <c r="L558" s="8">
        <f>ROUND(INDEX([1]Calculation!Q:Q,ROW()),0)</f>
        <v>13</v>
      </c>
      <c r="M558" s="8">
        <f>ROUND(INDEX([1]Calculation!R:R,ROW()),0)</f>
        <v>0</v>
      </c>
      <c r="N558" s="8">
        <f>ROUND(INDEX([1]Calculation!S:S,ROW()),0)</f>
        <v>20</v>
      </c>
      <c r="O558" s="8">
        <f>ROUND(INDEX([1]Calculation!T:T,ROW()),0)</f>
        <v>2</v>
      </c>
      <c r="P558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1335  rv</v>
      </c>
      <c r="E559" s="20">
        <f>INDEX([1]Calculation!$I:$I,ROW())</f>
        <v>43734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14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60" spans="1:16">
      <c r="A560" t="str">
        <f>INDEX([1]Calculation!$F:$F,ROW())</f>
        <v>California</v>
      </c>
      <c r="B560" t="str">
        <f>INDEX([1]Calculation!$D:$D,ROW())</f>
        <v>Public Policy Institute of California</v>
      </c>
      <c r="C560" t="str">
        <f>IF(INDEX([1]Calculation!$G:$G,ROW())=0,"-",INDEX([1]Calculation!$G:$G,ROW()))</f>
        <v>A/B</v>
      </c>
      <c r="D560" t="str">
        <f>INDEX([1]Calculation!$J:$J,ROW())&amp;"  "&amp;INDEX([1]Calculation!$K:$K,ROW())</f>
        <v>692  lv</v>
      </c>
      <c r="E560" s="20">
        <f>INDEX([1]Calculation!$I:$I,ROW())</f>
        <v>43733</v>
      </c>
      <c r="F560" s="12">
        <f>ROUND(INDEX([1]Calculation!AL:AL,ROW()),1)</f>
        <v>0.1</v>
      </c>
      <c r="G560" s="8">
        <f>ROUND(INDEX([1]Calculation!L:L,ROW()),0)</f>
        <v>22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6</v>
      </c>
      <c r="K560" s="8">
        <f>ROUND(INDEX([1]Calculation!P:P,ROW()),0)</f>
        <v>1</v>
      </c>
      <c r="L560" s="8">
        <f>ROUND(INDEX([1]Calculation!Q:Q,ROW()),0)</f>
        <v>21</v>
      </c>
      <c r="M560" s="8">
        <f>ROUND(INDEX([1]Calculation!R:R,ROW()),0)</f>
        <v>1</v>
      </c>
      <c r="N560" s="8">
        <f>ROUND(INDEX([1]Calculation!S:S,ROW()),0)</f>
        <v>23</v>
      </c>
      <c r="O560" s="8">
        <f>ROUND(INDEX([1]Calculation!T:T,ROW()),0)</f>
        <v>3</v>
      </c>
      <c r="P560" s="8" t="str">
        <f>INDEX([1]Calculation!CB:CB,ROW())</f>
        <v>https://www.ppic.org/wp-content/uploads/ppic-statewide-survey-californians-and-their-government-september-2019.pdf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816  lv</v>
      </c>
      <c r="E561" s="20">
        <f>INDEX([1]Calculation!$I:$I,ROW())</f>
        <v>43733</v>
      </c>
      <c r="F561" s="12">
        <f>ROUND(INDEX([1]Calculation!AL:AL,ROW()),1)</f>
        <v>0</v>
      </c>
      <c r="G561" s="8">
        <f>ROUND(INDEX([1]Calculation!L:L,ROW()),0)</f>
        <v>32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13</v>
      </c>
      <c r="M561" s="8">
        <f>ROUND(INDEX([1]Calculation!R:R,ROW()),0)</f>
        <v>0</v>
      </c>
      <c r="N561" s="8">
        <f>ROUND(INDEX([1]Calculation!S:S,ROW()),0)</f>
        <v>21</v>
      </c>
      <c r="O561" s="8">
        <f>ROUND(INDEX([1]Calculation!T:T,ROW()),0)</f>
        <v>2</v>
      </c>
      <c r="P561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1332  rv</v>
      </c>
      <c r="E562" s="20">
        <f>INDEX([1]Calculation!$I:$I,ROW())</f>
        <v>43733</v>
      </c>
      <c r="F562" s="12">
        <f>ROUND(INDEX([1]Calculation!AL:AL,ROW()),1)</f>
        <v>0</v>
      </c>
      <c r="G562" s="8">
        <f>ROUND(INDEX([1]Calculation!L:L,ROW()),0)</f>
        <v>29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3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0</v>
      </c>
      <c r="N562" s="8">
        <f>ROUND(INDEX([1]Calculation!S:S,ROW()),0)</f>
        <v>16</v>
      </c>
      <c r="O562" s="8">
        <f>ROUND(INDEX([1]Calculation!T:T,ROW()),0)</f>
        <v>2</v>
      </c>
      <c r="P562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693  rv</v>
      </c>
      <c r="E563" s="20">
        <f>INDEX([1]Calculation!$I:$I,ROW())</f>
        <v>43732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2</v>
      </c>
      <c r="N563" s="8">
        <f>ROUND(INDEX([1]Calculation!S:S,ROW()),0)</f>
        <v>17</v>
      </c>
      <c r="O563" s="8">
        <f>ROUND(INDEX([1]Calculation!T:T,ROW()),0)</f>
        <v>3</v>
      </c>
      <c r="P563" s="8" t="str">
        <f>INDEX([1]Calculation!CB:CB,ROW())</f>
        <v>https://harvardharrispoll.com/wp-content/uploads/2019/09/HHP_September2019_Topline_RegisteredVoters.pdf</v>
      </c>
    </row>
    <row r="564" spans="1:16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608  lv</v>
      </c>
      <c r="E564" s="20">
        <f>INDEX([1]Calculation!$I:$I,ROW())</f>
        <v>43732</v>
      </c>
      <c r="F564" s="12">
        <f>ROUND(INDEX([1]Calculation!AL:AL,ROW()),1)</f>
        <v>0</v>
      </c>
      <c r="G564" s="8">
        <f>ROUND(INDEX([1]Calculation!L:L,ROW()),0)</f>
        <v>25</v>
      </c>
      <c r="H564" s="8">
        <f>ROUND(INDEX([1]Calculation!M:M,ROW()),0)</f>
        <v>0</v>
      </c>
      <c r="I564" s="8">
        <f>ROUND(INDEX([1]Calculation!N:N,ROW()),0)</f>
        <v>0</v>
      </c>
      <c r="J564" s="8">
        <f>ROUND(INDEX([1]Calculation!O:O,ROW()),0)</f>
        <v>7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25</v>
      </c>
      <c r="O564" s="8">
        <f>ROUND(INDEX([1]Calculation!T:T,ROW()),0)</f>
        <v>2</v>
      </c>
      <c r="P564" s="8" t="str">
        <f>INDEX([1]Calculation!CB:CB,ROW())</f>
        <v>https://d25d2506sfb94s.cloudfront.net/cumulus_uploads/document/hqfjbs2lws/econTabReport.pdf</v>
      </c>
    </row>
    <row r="565" spans="1:16">
      <c r="A565" t="str">
        <f>INDEX([1]Calculation!$F:$F,ROW())</f>
        <v>US</v>
      </c>
      <c r="B565" t="str">
        <f>INDEX([1]Calculation!$D:$D,ROW())</f>
        <v>Ipsos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495  rv</v>
      </c>
      <c r="E565" s="20">
        <f>INDEX([1]Calculation!$I:$I,ROW())</f>
        <v>43732</v>
      </c>
      <c r="F565" s="12">
        <f>ROUND(INDEX([1]Calculation!AL:AL,ROW()),1)</f>
        <v>0</v>
      </c>
      <c r="G565" s="8">
        <f>ROUND(INDEX([1]Calculation!L:L,ROW()),0)</f>
        <v>22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14</v>
      </c>
      <c r="M565" s="8">
        <f>ROUND(INDEX([1]Calculation!R:R,ROW()),0)</f>
        <v>2</v>
      </c>
      <c r="N565" s="8">
        <f>ROUND(INDEX([1]Calculation!S:S,ROW()),0)</f>
        <v>17</v>
      </c>
      <c r="O565" s="8">
        <f>ROUND(INDEX([1]Calculation!T:T,ROW()),0)</f>
        <v>1</v>
      </c>
      <c r="P565" s="8" t="str">
        <f>INDEX([1]Calculation!CB:CB,ROW())</f>
        <v>https://www.ipsos.com/sites/default/files/ct/news/documents/2019-09/topline_reuters_trump_biden_ukraine_poll_09_24_2019__0.pdf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589  a</v>
      </c>
      <c r="E566" s="20">
        <f>INDEX([1]Calculation!$I:$I,ROW())</f>
        <v>43732</v>
      </c>
      <c r="F566" s="12">
        <f>ROUND(INDEX([1]Calculation!AL:AL,ROW()),1)</f>
        <v>0</v>
      </c>
      <c r="G566" s="8">
        <f>ROUND(INDEX([1]Calculation!L:L,ROW()),0)</f>
        <v>20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13</v>
      </c>
      <c r="M566" s="8">
        <f>ROUND(INDEX([1]Calculation!R:R,ROW()),0)</f>
        <v>2</v>
      </c>
      <c r="N566" s="8">
        <f>ROUND(INDEX([1]Calculation!S:S,ROW()),0)</f>
        <v>14</v>
      </c>
      <c r="O566" s="8">
        <f>ROUND(INDEX([1]Calculation!T:T,ROW()),0)</f>
        <v>1</v>
      </c>
      <c r="P566" s="8" t="str">
        <f>INDEX([1]Calculation!CB:CB,ROW())</f>
        <v>https://www.ipsos.com/sites/default/files/ct/news/documents/2019-09/topline_reuters_trump_biden_ukraine_poll_09_24_2019__0.pdf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812  lv</v>
      </c>
      <c r="E567" s="20">
        <f>INDEX([1]Calculation!$I:$I,ROW())</f>
        <v>43732</v>
      </c>
      <c r="F567" s="12">
        <f>ROUND(INDEX([1]Calculation!AL:AL,ROW()),1)</f>
        <v>0</v>
      </c>
      <c r="G567" s="8">
        <f>ROUND(INDEX([1]Calculation!L:L,ROW()),0)</f>
        <v>34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0</v>
      </c>
      <c r="N567" s="8">
        <f>ROUND(INDEX([1]Calculation!S:S,ROW()),0)</f>
        <v>19</v>
      </c>
      <c r="O567" s="8">
        <f>ROUND(INDEX([1]Calculation!T:T,ROW()),0)</f>
        <v>2</v>
      </c>
      <c r="P567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1352  rv</v>
      </c>
      <c r="E568" s="20">
        <f>INDEX([1]Calculation!$I:$I,ROW())</f>
        <v>43732</v>
      </c>
      <c r="F568" s="12">
        <f>ROUND(INDEX([1]Calculation!AL:AL,ROW()),1)</f>
        <v>0</v>
      </c>
      <c r="G568" s="8">
        <f>ROUND(INDEX([1]Calculation!L:L,ROW()),0)</f>
        <v>29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16</v>
      </c>
      <c r="O568" s="8">
        <f>ROUND(INDEX([1]Calculation!T:T,ROW()),0)</f>
        <v>2</v>
      </c>
      <c r="P568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Quinnipiac University</v>
      </c>
      <c r="C569" t="str">
        <f>IF(INDEX([1]Calculation!$G:$G,ROW())=0,"-",INDEX([1]Calculation!$G:$G,ROW()))</f>
        <v>A</v>
      </c>
      <c r="D569" t="str">
        <f>INDEX([1]Calculation!$J:$J,ROW())&amp;"  "&amp;INDEX([1]Calculation!$K:$K,ROW())</f>
        <v>561  rv</v>
      </c>
      <c r="E569" s="20">
        <f>INDEX([1]Calculation!$I:$I,ROW())</f>
        <v>43731</v>
      </c>
      <c r="F569" s="12">
        <f>ROUND(INDEX([1]Calculation!AL:AL,ROW()),1)</f>
        <v>0</v>
      </c>
      <c r="G569" s="8">
        <f>ROUND(INDEX([1]Calculation!L:L,ROW()),0)</f>
        <v>25</v>
      </c>
      <c r="H569" s="8">
        <f>ROUND(INDEX([1]Calculation!M:M,ROW()),0)</f>
        <v>0</v>
      </c>
      <c r="I569" s="8">
        <f>ROUND(INDEX([1]Calculation!N:N,ROW()),0)</f>
        <v>0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16</v>
      </c>
      <c r="M569" s="8">
        <f>ROUND(INDEX([1]Calculation!R:R,ROW()),0)</f>
        <v>0</v>
      </c>
      <c r="N569" s="8">
        <f>ROUND(INDEX([1]Calculation!S:S,ROW()),0)</f>
        <v>27</v>
      </c>
      <c r="O569" s="8">
        <f>ROUND(INDEX([1]Calculation!T:T,ROW()),0)</f>
        <v>2</v>
      </c>
      <c r="P569" s="8" t="str">
        <f>INDEX([1]Calculation!CB:CB,ROW())</f>
        <v>https://poll.qu.edu/national/release-detail?ReleaseID=3641</v>
      </c>
    </row>
    <row r="570" spans="1:16">
      <c r="A570" t="str">
        <f>INDEX([1]Calculation!$F:$F,ROW())</f>
        <v>US</v>
      </c>
      <c r="B570" t="str">
        <f>INDEX([1]Calculation!$D:$D,ROW())</f>
        <v>Emerson College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462  lv</v>
      </c>
      <c r="E570" s="20">
        <f>INDEX([1]Calculation!$I:$I,ROW())</f>
        <v>43731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0</v>
      </c>
      <c r="L570" s="8">
        <f>ROUND(INDEX([1]Calculation!Q:Q,ROW()),0)</f>
        <v>22</v>
      </c>
      <c r="M570" s="8">
        <f>ROUND(INDEX([1]Calculation!R:R,ROW()),0)</f>
        <v>0</v>
      </c>
      <c r="N570" s="8">
        <f>ROUND(INDEX([1]Calculation!S:S,ROW()),0)</f>
        <v>23</v>
      </c>
      <c r="O570" s="8">
        <f>ROUND(INDEX([1]Calculation!T:T,ROW()),0)</f>
        <v>8</v>
      </c>
      <c r="P570" s="8" t="str">
        <f>INDEX([1]Calculation!CB:CB,ROW())</f>
        <v>http://emersonpolling.com/2019/09/24/warren-surges-biden-slips-and-sanders-steadies-three-way-dead-heat-for-the-nomination/</v>
      </c>
    </row>
    <row r="571" spans="1:16">
      <c r="A571" t="str">
        <f>INDEX([1]Calculation!$F:$F,ROW())</f>
        <v>Nevada</v>
      </c>
      <c r="B571" t="str">
        <f>INDEX([1]Calculation!$D:$D,ROW())</f>
        <v>Suffolk University</v>
      </c>
      <c r="C571" t="str">
        <f>IF(INDEX([1]Calculation!$G:$G,ROW())=0,"-",INDEX([1]Calculation!$G:$G,ROW()))</f>
        <v>A-</v>
      </c>
      <c r="D571" t="str">
        <f>INDEX([1]Calculation!$J:$J,ROW())&amp;"  "&amp;INDEX([1]Calculation!$K:$K,ROW())</f>
        <v>500  lv</v>
      </c>
      <c r="E571" s="20">
        <f>INDEX([1]Calculation!$I:$I,ROW())</f>
        <v>43731</v>
      </c>
      <c r="F571" s="12">
        <f>ROUND(INDEX([1]Calculation!AL:AL,ROW()),1)</f>
        <v>0.6</v>
      </c>
      <c r="G571" s="8">
        <f>ROUND(INDEX([1]Calculation!L:L,ROW()),0)</f>
        <v>23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3</v>
      </c>
      <c r="K571" s="8">
        <f>ROUND(INDEX([1]Calculation!P:P,ROW()),0)</f>
        <v>0</v>
      </c>
      <c r="L571" s="8">
        <f>ROUND(INDEX([1]Calculation!Q:Q,ROW()),0)</f>
        <v>14</v>
      </c>
      <c r="M571" s="8">
        <f>ROUND(INDEX([1]Calculation!R:R,ROW()),0)</f>
        <v>3</v>
      </c>
      <c r="N571" s="8">
        <f>ROUND(INDEX([1]Calculation!S:S,ROW()),0)</f>
        <v>19</v>
      </c>
      <c r="O571" s="8">
        <f>ROUND(INDEX([1]Calculation!T:T,ROW()),0)</f>
        <v>3</v>
      </c>
      <c r="P571" s="8" t="str">
        <f>INDEX([1]Calculation!CB:CB,ROW())</f>
        <v>https://www.suffolk.edu/-/media/suffolk/documents/academics/research-at-suffolk/suprc/polls/other-states/2019/9_24_2019_marginals_pdftxt.pdf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789  lv</v>
      </c>
      <c r="E572" s="20">
        <f>INDEX([1]Calculation!$I:$I,ROW())</f>
        <v>43731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17</v>
      </c>
      <c r="M572" s="8">
        <f>ROUND(INDEX([1]Calculation!R:R,ROW()),0)</f>
        <v>0</v>
      </c>
      <c r="N572" s="8">
        <f>ROUND(INDEX([1]Calculation!S:S,ROW()),0)</f>
        <v>19</v>
      </c>
      <c r="O572" s="8">
        <f>ROUND(INDEX([1]Calculation!T:T,ROW()),0)</f>
        <v>2</v>
      </c>
      <c r="P572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1331  rv</v>
      </c>
      <c r="E573" s="20">
        <f>INDEX([1]Calculation!$I:$I,ROW())</f>
        <v>43731</v>
      </c>
      <c r="F573" s="12">
        <f>ROUND(INDEX([1]Calculation!AL:AL,ROW()),1)</f>
        <v>0</v>
      </c>
      <c r="G573" s="8">
        <f>ROUND(INDEX([1]Calculation!L:L,ROW()),0)</f>
        <v>28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16</v>
      </c>
      <c r="O573" s="8">
        <f>ROUND(INDEX([1]Calculation!T:T,ROW()),0)</f>
        <v>2</v>
      </c>
      <c r="P573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1200  lv</v>
      </c>
      <c r="E574" s="20">
        <f>INDEX([1]Calculation!$I:$I,ROW())</f>
        <v>43730</v>
      </c>
      <c r="F574" s="12">
        <f>ROUND(INDEX([1]Calculation!AL:AL,ROW()),1)</f>
        <v>0.3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17</v>
      </c>
      <c r="O574" s="8">
        <f>ROUND(INDEX([1]Calculation!T:T,ROW()),0)</f>
        <v>2</v>
      </c>
      <c r="P574" s="8" t="str">
        <f>INDEX([1]Calculation!CB:CB,ROW())</f>
        <v>https://thirdway.imgix.net/pdfs/override/Third-Way-Dem-Primary-Poll-Q3-Results.pdf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635  lv</v>
      </c>
      <c r="E575" s="20">
        <f>INDEX([1]Calculation!$I:$I,ROW())</f>
        <v>43730</v>
      </c>
      <c r="F575" s="12">
        <f>ROUND(INDEX([1]Calculation!AL:AL,ROW()),1)</f>
        <v>0</v>
      </c>
      <c r="G575" s="8">
        <f>ROUND(INDEX([1]Calculation!L:L,ROW()),0)</f>
        <v>0</v>
      </c>
      <c r="H575" s="8">
        <f>ROUND(INDEX([1]Calculation!M:M,ROW()),0)</f>
        <v>0</v>
      </c>
      <c r="I575" s="8">
        <f>ROUND(INDEX([1]Calculation!N:N,ROW()),0)</f>
        <v>0</v>
      </c>
      <c r="J575" s="8">
        <f>ROUND(INDEX([1]Calculation!O:O,ROW()),0)</f>
        <v>0</v>
      </c>
      <c r="K575" s="8">
        <f>ROUND(INDEX([1]Calculation!P:P,ROW()),0)</f>
        <v>0</v>
      </c>
      <c r="L575" s="8">
        <f>ROUND(INDEX([1]Calculation!Q:Q,ROW()),0)</f>
        <v>38</v>
      </c>
      <c r="M575" s="8">
        <f>ROUND(INDEX([1]Calculation!R:R,ROW()),0)</f>
        <v>0</v>
      </c>
      <c r="N575" s="8">
        <f>ROUND(INDEX([1]Calculation!S:S,ROW()),0)</f>
        <v>49</v>
      </c>
      <c r="O575" s="8">
        <f>ROUND(INDEX([1]Calculation!T:T,ROW()),0)</f>
        <v>0</v>
      </c>
      <c r="P575" s="8" t="str">
        <f>INDEX([1]Calculation!CB:CB,ROW())</f>
        <v>https://morningconsult.com/wp-content/uploads/2019/09/190959_crosstabs_POLITICO_PARTIAL.pdf</v>
      </c>
    </row>
    <row r="576" spans="1:16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726  rv</v>
      </c>
      <c r="E576" s="20">
        <f>INDEX([1]Calculation!$I:$I,ROW())</f>
        <v>43730</v>
      </c>
      <c r="F576" s="12">
        <f>ROUND(INDEX([1]Calculation!AL:AL,ROW()),1)</f>
        <v>0</v>
      </c>
      <c r="G576" s="8">
        <f>ROUND(INDEX([1]Calculation!L:L,ROW()),0)</f>
        <v>0</v>
      </c>
      <c r="H576" s="8">
        <f>ROUND(INDEX([1]Calculation!M:M,ROW()),0)</f>
        <v>0</v>
      </c>
      <c r="I576" s="8">
        <f>ROUND(INDEX([1]Calculation!N:N,ROW()),0)</f>
        <v>0</v>
      </c>
      <c r="J576" s="8">
        <f>ROUND(INDEX([1]Calculation!O:O,ROW()),0)</f>
        <v>0</v>
      </c>
      <c r="K576" s="8">
        <f>ROUND(INDEX([1]Calculation!P:P,ROW()),0)</f>
        <v>0</v>
      </c>
      <c r="L576" s="8">
        <f>ROUND(INDEX([1]Calculation!Q:Q,ROW()),0)</f>
        <v>37</v>
      </c>
      <c r="M576" s="8">
        <f>ROUND(INDEX([1]Calculation!R:R,ROW()),0)</f>
        <v>0</v>
      </c>
      <c r="N576" s="8">
        <f>ROUND(INDEX([1]Calculation!S:S,ROW()),0)</f>
        <v>46</v>
      </c>
      <c r="O576" s="8">
        <f>ROUND(INDEX([1]Calculation!T:T,ROW()),0)</f>
        <v>0</v>
      </c>
      <c r="P576" s="8" t="str">
        <f>INDEX([1]Calculation!CB:CB,ROW())</f>
        <v>https://morningconsult.com/wp-content/uploads/2019/09/190959_crosstabs_POLITICO_PARTIAL.pdf</v>
      </c>
    </row>
    <row r="577" spans="1:16">
      <c r="A577" t="str">
        <f>INDEX([1]Calculation!$F:$F,ROW())</f>
        <v>US</v>
      </c>
      <c r="B577" t="str">
        <f>INDEX([1]Calculation!$D:$D,ROW())</f>
        <v>Morning Consult</v>
      </c>
      <c r="C577" t="str">
        <f>IF(INDEX([1]Calculation!$G:$G,ROW())=0,"-",INDEX([1]Calculation!$G:$G,ROW()))</f>
        <v>B/C</v>
      </c>
      <c r="D577" t="str">
        <f>INDEX([1]Calculation!$J:$J,ROW())&amp;"  "&amp;INDEX([1]Calculation!$K:$K,ROW())</f>
        <v>635  lv</v>
      </c>
      <c r="E577" s="20">
        <f>INDEX([1]Calculation!$I:$I,ROW())</f>
        <v>43730</v>
      </c>
      <c r="F577" s="12">
        <f>ROUND(INDEX([1]Calculation!AL:AL,ROW()),1)</f>
        <v>0</v>
      </c>
      <c r="G577" s="8">
        <f>ROUND(INDEX([1]Calculation!L:L,ROW()),0)</f>
        <v>52</v>
      </c>
      <c r="H577" s="8">
        <f>ROUND(INDEX([1]Calculation!M:M,ROW()),0)</f>
        <v>0</v>
      </c>
      <c r="I577" s="8">
        <f>ROUND(INDEX([1]Calculation!N:N,ROW()),0)</f>
        <v>0</v>
      </c>
      <c r="J577" s="8">
        <f>ROUND(INDEX([1]Calculation!O:O,ROW()),0)</f>
        <v>0</v>
      </c>
      <c r="K577" s="8">
        <f>ROUND(INDEX([1]Calculation!P:P,ROW()),0)</f>
        <v>0</v>
      </c>
      <c r="L577" s="8">
        <f>ROUND(INDEX([1]Calculation!Q:Q,ROW()),0)</f>
        <v>37</v>
      </c>
      <c r="M577" s="8">
        <f>ROUND(INDEX([1]Calculation!R:R,ROW()),0)</f>
        <v>0</v>
      </c>
      <c r="N577" s="8">
        <f>ROUND(INDEX([1]Calculation!S:S,ROW()),0)</f>
        <v>0</v>
      </c>
      <c r="O577" s="8">
        <f>ROUND(INDEX([1]Calculation!T:T,ROW()),0)</f>
        <v>0</v>
      </c>
      <c r="P577" s="8" t="str">
        <f>INDEX([1]Calculation!CB:CB,ROW())</f>
        <v>https://morningconsult.com/wp-content/uploads/2019/09/190959_crosstabs_POLITICO_PARTIAL.pdf</v>
      </c>
    </row>
    <row r="578" spans="1:16">
      <c r="A578" t="str">
        <f>INDEX([1]Calculation!$F:$F,ROW())</f>
        <v>US</v>
      </c>
      <c r="B578" t="str">
        <f>INDEX([1]Calculation!$D:$D,ROW())</f>
        <v>Morning Consult</v>
      </c>
      <c r="C578" t="str">
        <f>IF(INDEX([1]Calculation!$G:$G,ROW())=0,"-",INDEX([1]Calculation!$G:$G,ROW()))</f>
        <v>B/C</v>
      </c>
      <c r="D578" t="str">
        <f>INDEX([1]Calculation!$J:$J,ROW())&amp;"  "&amp;INDEX([1]Calculation!$K:$K,ROW())</f>
        <v>726  rv</v>
      </c>
      <c r="E578" s="20">
        <f>INDEX([1]Calculation!$I:$I,ROW())</f>
        <v>43730</v>
      </c>
      <c r="F578" s="12">
        <f>ROUND(INDEX([1]Calculation!AL:AL,ROW()),1)</f>
        <v>0</v>
      </c>
      <c r="G578" s="8">
        <f>ROUND(INDEX([1]Calculation!L:L,ROW()),0)</f>
        <v>48</v>
      </c>
      <c r="H578" s="8">
        <f>ROUND(INDEX([1]Calculation!M:M,ROW()),0)</f>
        <v>0</v>
      </c>
      <c r="I578" s="8">
        <f>ROUND(INDEX([1]Calculation!N:N,ROW()),0)</f>
        <v>0</v>
      </c>
      <c r="J578" s="8">
        <f>ROUND(INDEX([1]Calculation!O:O,ROW()),0)</f>
        <v>0</v>
      </c>
      <c r="K578" s="8">
        <f>ROUND(INDEX([1]Calculation!P:P,ROW()),0)</f>
        <v>0</v>
      </c>
      <c r="L578" s="8">
        <f>ROUND(INDEX([1]Calculation!Q:Q,ROW()),0)</f>
        <v>35</v>
      </c>
      <c r="M578" s="8">
        <f>ROUND(INDEX([1]Calculation!R:R,ROW()),0)</f>
        <v>0</v>
      </c>
      <c r="N578" s="8">
        <f>ROUND(INDEX([1]Calculation!S:S,ROW()),0)</f>
        <v>0</v>
      </c>
      <c r="O578" s="8">
        <f>ROUND(INDEX([1]Calculation!T:T,ROW()),0)</f>
        <v>0</v>
      </c>
      <c r="P578" s="8" t="str">
        <f>INDEX([1]Calculation!CB:CB,ROW())</f>
        <v>https://morningconsult.com/wp-content/uploads/2019/09/190959_crosstabs_POLITICO_PARTIAL.pdf</v>
      </c>
    </row>
    <row r="579" spans="1:16">
      <c r="A579" t="str">
        <f>INDEX([1]Calculation!$F:$F,ROW())</f>
        <v>US</v>
      </c>
      <c r="B579" t="str">
        <f>INDEX([1]Calculation!$D:$D,ROW())</f>
        <v>Morning Consult</v>
      </c>
      <c r="C579" t="str">
        <f>IF(INDEX([1]Calculation!$G:$G,ROW())=0,"-",INDEX([1]Calculation!$G:$G,ROW()))</f>
        <v>B/C</v>
      </c>
      <c r="D579" t="str">
        <f>INDEX([1]Calculation!$J:$J,ROW())&amp;"  "&amp;INDEX([1]Calculation!$K:$K,ROW())</f>
        <v>635  lv</v>
      </c>
      <c r="E579" s="20">
        <f>INDEX([1]Calculation!$I:$I,ROW())</f>
        <v>43730</v>
      </c>
      <c r="F579" s="12">
        <f>ROUND(INDEX([1]Calculation!AL:AL,ROW()),1)</f>
        <v>0</v>
      </c>
      <c r="G579" s="8">
        <f>ROUND(INDEX([1]Calculation!L:L,ROW()),0)</f>
        <v>45</v>
      </c>
      <c r="H579" s="8">
        <f>ROUND(INDEX([1]Calculation!M:M,ROW()),0)</f>
        <v>0</v>
      </c>
      <c r="I579" s="8">
        <f>ROUND(INDEX([1]Calculation!N:N,ROW()),0)</f>
        <v>0</v>
      </c>
      <c r="J579" s="8">
        <f>ROUND(INDEX([1]Calculation!O:O,ROW()),0)</f>
        <v>0</v>
      </c>
      <c r="K579" s="8">
        <f>ROUND(INDEX([1]Calculation!P:P,ROW()),0)</f>
        <v>0</v>
      </c>
      <c r="L579" s="8">
        <f>ROUND(INDEX([1]Calculation!Q:Q,ROW()),0)</f>
        <v>0</v>
      </c>
      <c r="M579" s="8">
        <f>ROUND(INDEX([1]Calculation!R:R,ROW()),0)</f>
        <v>0</v>
      </c>
      <c r="N579" s="8">
        <f>ROUND(INDEX([1]Calculation!S:S,ROW()),0)</f>
        <v>38</v>
      </c>
      <c r="O579" s="8">
        <f>ROUND(INDEX([1]Calculation!T:T,ROW()),0)</f>
        <v>0</v>
      </c>
      <c r="P579" s="8" t="str">
        <f>INDEX([1]Calculation!CB:CB,ROW())</f>
        <v>https://morningconsult.com/wp-content/uploads/2019/09/190959_crosstabs_POLITICO_PARTIAL.pdf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726  rv</v>
      </c>
      <c r="E580" s="20">
        <f>INDEX([1]Calculation!$I:$I,ROW())</f>
        <v>43730</v>
      </c>
      <c r="F580" s="12">
        <f>ROUND(INDEX([1]Calculation!AL:AL,ROW()),1)</f>
        <v>0</v>
      </c>
      <c r="G580" s="8">
        <f>ROUND(INDEX([1]Calculation!L:L,ROW()),0)</f>
        <v>43</v>
      </c>
      <c r="H580" s="8">
        <f>ROUND(INDEX([1]Calculation!M:M,ROW()),0)</f>
        <v>0</v>
      </c>
      <c r="I580" s="8">
        <f>ROUND(INDEX([1]Calculation!N:N,ROW()),0)</f>
        <v>0</v>
      </c>
      <c r="J580" s="8">
        <f>ROUND(INDEX([1]Calculation!O:O,ROW()),0)</f>
        <v>0</v>
      </c>
      <c r="K580" s="8">
        <f>ROUND(INDEX([1]Calculation!P:P,ROW()),0)</f>
        <v>0</v>
      </c>
      <c r="L580" s="8">
        <f>ROUND(INDEX([1]Calculation!Q:Q,ROW()),0)</f>
        <v>0</v>
      </c>
      <c r="M580" s="8">
        <f>ROUND(INDEX([1]Calculation!R:R,ROW()),0)</f>
        <v>0</v>
      </c>
      <c r="N580" s="8">
        <f>ROUND(INDEX([1]Calculation!S:S,ROW()),0)</f>
        <v>36</v>
      </c>
      <c r="O580" s="8">
        <f>ROUND(INDEX([1]Calculation!T:T,ROW()),0)</f>
        <v>0</v>
      </c>
      <c r="P580" s="8" t="str">
        <f>INDEX([1]Calculation!CB:CB,ROW())</f>
        <v>https://morningconsult.com/wp-content/uploads/2019/09/190959_crosstabs_POLITICO_PARTIAL.pdf</v>
      </c>
    </row>
    <row r="581" spans="1:16">
      <c r="A581" t="str">
        <f>INDEX([1]Calculation!$F:$F,ROW())</f>
        <v>US</v>
      </c>
      <c r="B581" t="str">
        <f>INDEX([1]Calculation!$D:$D,ROW())</f>
        <v>Morning Consult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17377  lv</v>
      </c>
      <c r="E581" s="20">
        <f>INDEX([1]Calculation!$I:$I,ROW())</f>
        <v>43730</v>
      </c>
      <c r="F581" s="12">
        <f>ROUND(INDEX([1]Calculation!AL:AL,ROW()),1)</f>
        <v>0</v>
      </c>
      <c r="G581" s="8">
        <f>ROUND(INDEX([1]Calculation!L:L,ROW()),0)</f>
        <v>32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5</v>
      </c>
      <c r="K581" s="8">
        <f>ROUND(INDEX([1]Calculation!P:P,ROW()),0)</f>
        <v>2</v>
      </c>
      <c r="L581" s="8">
        <f>ROUND(INDEX([1]Calculation!Q:Q,ROW()),0)</f>
        <v>19</v>
      </c>
      <c r="M581" s="8">
        <f>ROUND(INDEX([1]Calculation!R:R,ROW()),0)</f>
        <v>1</v>
      </c>
      <c r="N581" s="8">
        <f>ROUND(INDEX([1]Calculation!S:S,ROW()),0)</f>
        <v>20</v>
      </c>
      <c r="O581" s="8">
        <f>ROUND(INDEX([1]Calculation!T:T,ROW()),0)</f>
        <v>3</v>
      </c>
      <c r="P581" s="8" t="str">
        <f>INDEX([1]Calculation!CB:CB,ROW())</f>
        <v>https://morningconsult.com/2020-democratic-primary/</v>
      </c>
    </row>
    <row r="582" spans="1:16">
      <c r="A582" t="str">
        <f>INDEX([1]Calculation!$F:$F,ROW())</f>
        <v>Georgia</v>
      </c>
      <c r="B582" t="str">
        <f>INDEX([1]Calculation!$D:$D,ROW())</f>
        <v>Landmark Communications</v>
      </c>
      <c r="C582" t="str">
        <f>IF(INDEX([1]Calculation!$G:$G,ROW())=0,"-",INDEX([1]Calculation!$G:$G,ROW()))</f>
        <v>B</v>
      </c>
      <c r="D582" t="str">
        <f>INDEX([1]Calculation!$J:$J,ROW())&amp;"  "&amp;INDEX([1]Calculation!$K:$K,ROW())</f>
        <v>500  lv</v>
      </c>
      <c r="E582" s="20">
        <f>INDEX([1]Calculation!$I:$I,ROW())</f>
        <v>43729</v>
      </c>
      <c r="F582" s="12">
        <f>ROUND(INDEX([1]Calculation!AL:AL,ROW()),1)</f>
        <v>0.4</v>
      </c>
      <c r="G582" s="8">
        <f>ROUND(INDEX([1]Calculation!L:L,ROW()),0)</f>
        <v>41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8</v>
      </c>
      <c r="M582" s="8">
        <f>ROUND(INDEX([1]Calculation!R:R,ROW()),0)</f>
        <v>0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http://landmarkcommunications.net/wsb-tv-landmark-poll-democratic-presidential-preference-primary-sept-21st/</v>
      </c>
    </row>
    <row r="583" spans="1:16">
      <c r="A583" t="str">
        <f>INDEX([1]Calculation!$F:$F,ROW())</f>
        <v>New Hampshire</v>
      </c>
      <c r="B583" t="str">
        <f>INDEX([1]Calculation!$D:$D,ROW())</f>
        <v>Monmouth University</v>
      </c>
      <c r="C583" t="str">
        <f>IF(INDEX([1]Calculation!$G:$G,ROW())=0,"-",INDEX([1]Calculation!$G:$G,ROW()))</f>
        <v>A+</v>
      </c>
      <c r="D583" t="str">
        <f>INDEX([1]Calculation!$J:$J,ROW())&amp;"  "&amp;INDEX([1]Calculation!$K:$K,ROW())</f>
        <v>401  lv</v>
      </c>
      <c r="E583" s="20">
        <f>INDEX([1]Calculation!$I:$I,ROW())</f>
        <v>43729</v>
      </c>
      <c r="F583" s="12">
        <f>ROUND(INDEX([1]Calculation!AL:AL,ROW()),1)</f>
        <v>0</v>
      </c>
      <c r="G583" s="8">
        <f>ROUND(INDEX([1]Calculation!L:L,ROW()),0)</f>
        <v>25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10</v>
      </c>
      <c r="K583" s="8">
        <f>ROUND(INDEX([1]Calculation!P:P,ROW()),0)</f>
        <v>2</v>
      </c>
      <c r="L583" s="8">
        <f>ROUND(INDEX([1]Calculation!Q:Q,ROW()),0)</f>
        <v>12</v>
      </c>
      <c r="M583" s="8">
        <f>ROUND(INDEX([1]Calculation!R:R,ROW()),0)</f>
        <v>2</v>
      </c>
      <c r="N583" s="8">
        <f>ROUND(INDEX([1]Calculation!S:S,ROW()),0)</f>
        <v>27</v>
      </c>
      <c r="O583" s="8">
        <f>ROUND(INDEX([1]Calculation!T:T,ROW()),0)</f>
        <v>2</v>
      </c>
      <c r="P583" s="8" t="str">
        <f>INDEX([1]Calculation!CB:CB,ROW())</f>
        <v>https://www.monmouth.edu/polling-institute/documents/monmouthpoll_nh_092419.pdf/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440  rv</v>
      </c>
      <c r="E584" s="20">
        <f>INDEX([1]Calculation!$I:$I,ROW())</f>
        <v>43729</v>
      </c>
      <c r="F584" s="12">
        <f>ROUND(INDEX([1]Calculation!AL:AL,ROW()),1)</f>
        <v>0</v>
      </c>
      <c r="G584" s="8">
        <f>ROUND(INDEX([1]Calculation!L:L,ROW()),0)</f>
        <v>31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16</v>
      </c>
      <c r="M584" s="8">
        <f>ROUND(INDEX([1]Calculation!R:R,ROW()),0)</f>
        <v>1</v>
      </c>
      <c r="N584" s="8">
        <f>ROUND(INDEX([1]Calculation!S:S,ROW()),0)</f>
        <v>14</v>
      </c>
      <c r="O584" s="8">
        <f>ROUND(INDEX([1]Calculation!T:T,ROW()),0)</f>
        <v>2</v>
      </c>
      <c r="P584" s="8" t="str">
        <f>INDEX([1]Calculation!CB:CB,ROW())</f>
        <v>https://thehill.com/hilltv/rising/462617-biden-extends-lead-over-warren-sanders</v>
      </c>
    </row>
    <row r="585" spans="1:16">
      <c r="A585" t="str">
        <f>INDEX([1]Calculation!$F:$F,ROW())</f>
        <v>South Carolina</v>
      </c>
      <c r="B585" t="str">
        <f>INDEX([1]Calculation!$D:$D,ROW())</f>
        <v>Tel Opinion Research</v>
      </c>
      <c r="C585" t="str">
        <f>IF(INDEX([1]Calculation!$G:$G,ROW())=0,"-",INDEX([1]Calculation!$G:$G,ROW()))</f>
        <v>B/C</v>
      </c>
      <c r="D585" t="str">
        <f>INDEX([1]Calculation!$J:$J,ROW())&amp;"  "&amp;INDEX([1]Calculation!$K:$K,ROW())</f>
        <v>600  lv</v>
      </c>
      <c r="E585" s="20">
        <f>INDEX([1]Calculation!$I:$I,ROW())</f>
        <v>43728</v>
      </c>
      <c r="F585" s="12">
        <f>ROUND(INDEX([1]Calculation!AL:AL,ROW()),1)</f>
        <v>0</v>
      </c>
      <c r="G585" s="8">
        <f>ROUND(INDEX([1]Calculation!L:L,ROW()),0)</f>
        <v>41</v>
      </c>
      <c r="H585" s="8">
        <f>ROUND(INDEX([1]Calculation!M:M,ROW()),0)</f>
        <v>0</v>
      </c>
      <c r="I585" s="8">
        <f>ROUND(INDEX([1]Calculation!N:N,ROW()),0)</f>
        <v>0</v>
      </c>
      <c r="J585" s="8">
        <f>ROUND(INDEX([1]Calculation!O:O,ROW()),0)</f>
        <v>0</v>
      </c>
      <c r="K585" s="8">
        <f>ROUND(INDEX([1]Calculation!P:P,ROW()),0)</f>
        <v>0</v>
      </c>
      <c r="L585" s="8">
        <f>ROUND(INDEX([1]Calculation!Q:Q,ROW()),0)</f>
        <v>9</v>
      </c>
      <c r="M585" s="8">
        <f>ROUND(INDEX([1]Calculation!R:R,ROW()),0)</f>
        <v>0</v>
      </c>
      <c r="N585" s="8">
        <f>ROUND(INDEX([1]Calculation!S:S,ROW()),0)</f>
        <v>19</v>
      </c>
      <c r="O585" s="8">
        <f>ROUND(INDEX([1]Calculation!T:T,ROW()),0)</f>
        <v>0</v>
      </c>
      <c r="P585" s="8" t="str">
        <f>INDEX([1]Calculation!CB:CB,ROW())</f>
        <v>https://www.politico.com/f/?id=0000016d-6566-d8ed-a36d-edee7de90000</v>
      </c>
    </row>
    <row r="586" spans="1:16">
      <c r="A586" t="str">
        <f>INDEX([1]Calculation!$F:$F,ROW())</f>
        <v>South Carolina</v>
      </c>
      <c r="B586" t="str">
        <f>INDEX([1]Calculation!$D:$D,ROW())</f>
        <v>Tel Opinion Research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600  lv</v>
      </c>
      <c r="E586" s="20">
        <f>INDEX([1]Calculation!$I:$I,ROW())</f>
        <v>43728</v>
      </c>
      <c r="F586" s="12">
        <f>ROUND(INDEX([1]Calculation!AL:AL,ROW()),1)</f>
        <v>2.1</v>
      </c>
      <c r="G586" s="8">
        <f>ROUND(INDEX([1]Calculation!L:L,ROW()),0)</f>
        <v>36</v>
      </c>
      <c r="H586" s="8">
        <f>ROUND(INDEX([1]Calculation!M:M,ROW()),0)</f>
        <v>0</v>
      </c>
      <c r="I586" s="8">
        <f>ROUND(INDEX([1]Calculation!N:N,ROW()),0)</f>
        <v>0</v>
      </c>
      <c r="J586" s="8">
        <f>ROUND(INDEX([1]Calculation!O:O,ROW()),0)</f>
        <v>3</v>
      </c>
      <c r="K586" s="8">
        <f>ROUND(INDEX([1]Calculation!P:P,ROW()),0)</f>
        <v>0</v>
      </c>
      <c r="L586" s="8">
        <f>ROUND(INDEX([1]Calculation!Q:Q,ROW()),0)</f>
        <v>7</v>
      </c>
      <c r="M586" s="8">
        <f>ROUND(INDEX([1]Calculation!R:R,ROW()),0)</f>
        <v>0</v>
      </c>
      <c r="N586" s="8">
        <f>ROUND(INDEX([1]Calculation!S:S,ROW()),0)</f>
        <v>14</v>
      </c>
      <c r="O586" s="8">
        <f>ROUND(INDEX([1]Calculation!T:T,ROW()),0)</f>
        <v>1</v>
      </c>
      <c r="P586" s="8" t="str">
        <f>INDEX([1]Calculation!CB:CB,ROW())</f>
        <v>https://www.politico.com/f/?id=0000016d-6566-d8ed-a36d-edee7de90000</v>
      </c>
    </row>
    <row r="587" spans="1:16">
      <c r="A587" t="str">
        <f>INDEX([1]Calculation!$F:$F,ROW())</f>
        <v>South Carolina</v>
      </c>
      <c r="B587" t="str">
        <f>INDEX([1]Calculation!$D:$D,ROW())</f>
        <v>Tel Opinion Research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600  lv</v>
      </c>
      <c r="E587" s="20">
        <f>INDEX([1]Calculation!$I:$I,ROW())</f>
        <v>43728</v>
      </c>
      <c r="F587" s="12">
        <f>ROUND(INDEX([1]Calculation!AL:AL,ROW()),1)</f>
        <v>0</v>
      </c>
      <c r="G587" s="8">
        <f>ROUND(INDEX([1]Calculation!L:L,ROW()),0)</f>
        <v>19</v>
      </c>
      <c r="H587" s="8">
        <f>ROUND(INDEX([1]Calculation!M:M,ROW()),0)</f>
        <v>0</v>
      </c>
      <c r="I587" s="8">
        <f>ROUND(INDEX([1]Calculation!N:N,ROW()),0)</f>
        <v>0</v>
      </c>
      <c r="J587" s="8">
        <f>ROUND(INDEX([1]Calculation!O:O,ROW()),0)</f>
        <v>2</v>
      </c>
      <c r="K587" s="8">
        <f>ROUND(INDEX([1]Calculation!P:P,ROW()),0)</f>
        <v>0</v>
      </c>
      <c r="L587" s="8">
        <f>ROUND(INDEX([1]Calculation!Q:Q,ROW()),0)</f>
        <v>3</v>
      </c>
      <c r="M587" s="8">
        <f>ROUND(INDEX([1]Calculation!R:R,ROW()),0)</f>
        <v>1</v>
      </c>
      <c r="N587" s="8">
        <f>ROUND(INDEX([1]Calculation!S:S,ROW()),0)</f>
        <v>9</v>
      </c>
      <c r="O587" s="8">
        <f>ROUND(INDEX([1]Calculation!T:T,ROW()),0)</f>
        <v>0</v>
      </c>
      <c r="P587" s="8" t="str">
        <f>INDEX([1]Calculation!CB:CB,ROW())</f>
        <v>https://www.politico.com/f/?id=0000016d-6566-d8ed-a36d-edee7de90000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1831  lv</v>
      </c>
      <c r="E588" s="20">
        <f>INDEX([1]Calculation!$I:$I,ROW())</f>
        <v>43728</v>
      </c>
      <c r="F588" s="12">
        <f>ROUND(INDEX([1]Calculation!AL:AL,ROW()),1)</f>
        <v>0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761  lv</v>
      </c>
      <c r="E589" s="20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32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15</v>
      </c>
      <c r="M589" s="8">
        <f>ROUND(INDEX([1]Calculation!R:R,ROW()),0)</f>
        <v>1</v>
      </c>
      <c r="N589" s="8">
        <f>ROUND(INDEX([1]Calculation!S:S,ROW()),0)</f>
        <v>20</v>
      </c>
      <c r="O589" s="8">
        <f>ROUND(INDEX([1]Calculation!T:T,ROW()),0)</f>
        <v>2</v>
      </c>
      <c r="P589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1340  rv</v>
      </c>
      <c r="E590" s="20">
        <f>INDEX([1]Calculation!$I:$I,ROW())</f>
        <v>43728</v>
      </c>
      <c r="F590" s="12">
        <f>ROUND(INDEX([1]Calculation!AL:AL,ROW()),1)</f>
        <v>0</v>
      </c>
      <c r="G590" s="8">
        <f>ROUND(INDEX([1]Calculation!L:L,ROW()),0)</f>
        <v>28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591" spans="1:16">
      <c r="A591" t="str">
        <f>INDEX([1]Calculation!$F:$F,ROW())</f>
        <v>North Carolina</v>
      </c>
      <c r="B591" t="str">
        <f>INDEX([1]Calculation!$D:$D,ROW())</f>
        <v>High Point University</v>
      </c>
      <c r="C591" t="str">
        <f>IF(INDEX([1]Calculation!$G:$G,ROW())=0,"-",INDEX([1]Calculation!$G:$G,ROW()))</f>
        <v>A/B</v>
      </c>
      <c r="D591" t="str">
        <f>INDEX([1]Calculation!$J:$J,ROW())&amp;"  "&amp;INDEX([1]Calculation!$K:$K,ROW())</f>
        <v>348  a</v>
      </c>
      <c r="E591" s="20">
        <f>INDEX([1]Calculation!$I:$I,ROW())</f>
        <v>43727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4</v>
      </c>
      <c r="J591" s="8">
        <f>ROUND(INDEX([1]Calculation!O:O,ROW()),0)</f>
        <v>3</v>
      </c>
      <c r="K591" s="8">
        <f>ROUND(INDEX([1]Calculation!P:P,ROW()),0)</f>
        <v>1</v>
      </c>
      <c r="L591" s="8">
        <f>ROUND(INDEX([1]Calculation!Q:Q,ROW()),0)</f>
        <v>20</v>
      </c>
      <c r="M591" s="8">
        <f>ROUND(INDEX([1]Calculation!R:R,ROW()),0)</f>
        <v>0</v>
      </c>
      <c r="N591" s="8">
        <f>ROUND(INDEX([1]Calculation!S:S,ROW()),0)</f>
        <v>15</v>
      </c>
      <c r="O591" s="8">
        <f>ROUND(INDEX([1]Calculation!T:T,ROW()),0)</f>
        <v>4</v>
      </c>
      <c r="P591" s="8" t="str">
        <f>INDEX([1]Calculation!CB:CB,ROW())</f>
        <v>http://www.highpoint.edu/src/files/2019/09/66memoC.pdf</v>
      </c>
    </row>
    <row r="592" spans="1:16">
      <c r="A592" t="str">
        <f>INDEX([1]Calculation!$F:$F,ROW())</f>
        <v>New Hampshire</v>
      </c>
      <c r="B592" t="str">
        <f>INDEX([1]Calculation!$D:$D,ROW())</f>
        <v>Tel Opinion Research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600  lv</v>
      </c>
      <c r="E592" s="20">
        <f>INDEX([1]Calculation!$I:$I,ROW())</f>
        <v>43727</v>
      </c>
      <c r="F592" s="12">
        <f>ROUND(INDEX([1]Calculation!AL:AL,ROW()),1)</f>
        <v>0</v>
      </c>
      <c r="G592" s="8">
        <f>ROUND(INDEX([1]Calculation!L:L,ROW()),0)</f>
        <v>28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0</v>
      </c>
      <c r="K592" s="8">
        <f>ROUND(INDEX([1]Calculation!P:P,ROW()),0)</f>
        <v>0</v>
      </c>
      <c r="L592" s="8">
        <f>ROUND(INDEX([1]Calculation!Q:Q,ROW()),0)</f>
        <v>14</v>
      </c>
      <c r="M592" s="8">
        <f>ROUND(INDEX([1]Calculation!R:R,ROW()),0)</f>
        <v>0</v>
      </c>
      <c r="N592" s="8">
        <f>ROUND(INDEX([1]Calculation!S:S,ROW()),0)</f>
        <v>39</v>
      </c>
      <c r="O592" s="8">
        <f>ROUND(INDEX([1]Calculation!T:T,ROW()),0)</f>
        <v>0</v>
      </c>
      <c r="P592" s="8" t="str">
        <f>INDEX([1]Calculation!CB:CB,ROW())</f>
        <v>https://www.politico.com/f/?id=0000016d-6568-d8ed-a36d-ede817180000</v>
      </c>
    </row>
    <row r="593" spans="1:16">
      <c r="A593" t="str">
        <f>INDEX([1]Calculation!$F:$F,ROW())</f>
        <v>New Hampshire</v>
      </c>
      <c r="B593" t="str">
        <f>INDEX([1]Calculation!$D:$D,ROW())</f>
        <v>Tel Opinion Research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600  lv</v>
      </c>
      <c r="E593" s="20">
        <f>INDEX([1]Calculation!$I:$I,ROW())</f>
        <v>43727</v>
      </c>
      <c r="F593" s="12">
        <f>ROUND(INDEX([1]Calculation!AL:AL,ROW()),1)</f>
        <v>2.1</v>
      </c>
      <c r="G593" s="8">
        <f>ROUND(INDEX([1]Calculation!L:L,ROW()),0)</f>
        <v>24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9</v>
      </c>
      <c r="K593" s="8">
        <f>ROUND(INDEX([1]Calculation!P:P,ROW()),0)</f>
        <v>0</v>
      </c>
      <c r="L593" s="8">
        <f>ROUND(INDEX([1]Calculation!Q:Q,ROW()),0)</f>
        <v>13</v>
      </c>
      <c r="M593" s="8">
        <f>ROUND(INDEX([1]Calculation!R:R,ROW()),0)</f>
        <v>0</v>
      </c>
      <c r="N593" s="8">
        <f>ROUND(INDEX([1]Calculation!S:S,ROW()),0)</f>
        <v>29</v>
      </c>
      <c r="O593" s="8">
        <f>ROUND(INDEX([1]Calculation!T:T,ROW()),0)</f>
        <v>1</v>
      </c>
      <c r="P593" s="8" t="str">
        <f>INDEX([1]Calculation!CB:CB,ROW())</f>
        <v>https://www.politico.com/f/?id=0000016d-6568-d8ed-a36d-ede817180000</v>
      </c>
    </row>
    <row r="594" spans="1:16">
      <c r="A594" t="str">
        <f>INDEX([1]Calculation!$F:$F,ROW())</f>
        <v>New Hampshire</v>
      </c>
      <c r="B594" t="str">
        <f>INDEX([1]Calculation!$D:$D,ROW())</f>
        <v>Tel Opinion Research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600  lv</v>
      </c>
      <c r="E594" s="20">
        <f>INDEX([1]Calculation!$I:$I,ROW())</f>
        <v>43727</v>
      </c>
      <c r="F594" s="12">
        <f>ROUND(INDEX([1]Calculation!AL:AL,ROW()),1)</f>
        <v>0</v>
      </c>
      <c r="G594" s="8">
        <f>ROUND(INDEX([1]Calculation!L:L,ROW()),0)</f>
        <v>15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4</v>
      </c>
      <c r="K594" s="8">
        <f>ROUND(INDEX([1]Calculation!P:P,ROW()),0)</f>
        <v>2</v>
      </c>
      <c r="L594" s="8">
        <f>ROUND(INDEX([1]Calculation!Q:Q,ROW()),0)</f>
        <v>8</v>
      </c>
      <c r="M594" s="8">
        <f>ROUND(INDEX([1]Calculation!R:R,ROW()),0)</f>
        <v>0</v>
      </c>
      <c r="N594" s="8">
        <f>ROUND(INDEX([1]Calculation!S:S,ROW()),0)</f>
        <v>18</v>
      </c>
      <c r="O594" s="8">
        <f>ROUND(INDEX([1]Calculation!T:T,ROW()),0)</f>
        <v>0</v>
      </c>
      <c r="P594" s="8" t="str">
        <f>INDEX([1]Calculation!CB:CB,ROW())</f>
        <v>https://www.politico.com/f/?id=0000016d-6568-d8ed-a36d-ede817180000</v>
      </c>
    </row>
    <row r="595" spans="1:16">
      <c r="A595" t="str">
        <f>INDEX([1]Calculation!$F:$F,ROW())</f>
        <v>Maryland</v>
      </c>
      <c r="B595" t="str">
        <f>INDEX([1]Calculation!$D:$D,ROW())</f>
        <v>Goucher College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300  lv</v>
      </c>
      <c r="E595" s="20">
        <f>INDEX([1]Calculation!$I:$I,ROW())</f>
        <v>43727</v>
      </c>
      <c r="F595" s="12">
        <f>ROUND(INDEX([1]Calculation!AL:AL,ROW()),1)</f>
        <v>0.2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10</v>
      </c>
      <c r="M595" s="8">
        <f>ROUND(INDEX([1]Calculation!R:R,ROW()),0)</f>
        <v>0</v>
      </c>
      <c r="N595" s="8">
        <f>ROUND(INDEX([1]Calculation!S:S,ROW()),0)</f>
        <v>21</v>
      </c>
      <c r="O595" s="8">
        <f>ROUND(INDEX([1]Calculation!T:T,ROW()),0)</f>
        <v>1</v>
      </c>
      <c r="P595" s="8" t="str">
        <f>INDEX([1]Calculation!CB:CB,ROW())</f>
        <v>https://www.goucher.edu/hughes-center/documents/Goucher-College-Poll-Sept19-Part-3.pdf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773  lv</v>
      </c>
      <c r="E596" s="20">
        <f>INDEX([1]Calculation!$I:$I,ROW())</f>
        <v>43727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16</v>
      </c>
      <c r="M596" s="8">
        <f>ROUND(INDEX([1]Calculation!R:R,ROW()),0)</f>
        <v>1</v>
      </c>
      <c r="N596" s="8">
        <f>ROUND(INDEX([1]Calculation!S:S,ROW()),0)</f>
        <v>19</v>
      </c>
      <c r="O596" s="8">
        <f>ROUND(INDEX([1]Calculation!T:T,ROW()),0)</f>
        <v>2</v>
      </c>
      <c r="P596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1343  rv</v>
      </c>
      <c r="E597" s="20">
        <f>INDEX([1]Calculation!$I:$I,ROW())</f>
        <v>43727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16</v>
      </c>
      <c r="M597" s="8">
        <f>ROUND(INDEX([1]Calculation!R:R,ROW()),0)</f>
        <v>1</v>
      </c>
      <c r="N597" s="8">
        <f>ROUND(INDEX([1]Calculation!S:S,ROW()),0)</f>
        <v>16</v>
      </c>
      <c r="O597" s="8">
        <f>ROUND(INDEX([1]Calculation!T:T,ROW()),0)</f>
        <v>2</v>
      </c>
      <c r="P597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University of California, Berkeley</v>
      </c>
      <c r="C598" t="str">
        <f>IF(INDEX([1]Calculation!$G:$G,ROW())=0,"-",INDEX([1]Calculation!$G:$G,ROW()))</f>
        <v>B/C</v>
      </c>
      <c r="D598" t="str">
        <f>INDEX([1]Calculation!$J:$J,ROW())&amp;"  "&amp;INDEX([1]Calculation!$K:$K,ROW())</f>
        <v>2272  lv</v>
      </c>
      <c r="E598" s="20">
        <f>INDEX([1]Calculation!$I:$I,ROW())</f>
        <v>43726</v>
      </c>
      <c r="F598" s="12">
        <f>ROUND(INDEX([1]Calculation!AL:AL,ROW()),1)</f>
        <v>0.1</v>
      </c>
      <c r="G598" s="8">
        <f>ROUND(INDEX([1]Calculation!L:L,ROW()),0)</f>
        <v>20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6</v>
      </c>
      <c r="K598" s="8">
        <f>ROUND(INDEX([1]Calculation!P:P,ROW()),0)</f>
        <v>2</v>
      </c>
      <c r="L598" s="8">
        <f>ROUND(INDEX([1]Calculation!Q:Q,ROW()),0)</f>
        <v>19</v>
      </c>
      <c r="M598" s="8">
        <f>ROUND(INDEX([1]Calculation!R:R,ROW()),0)</f>
        <v>0</v>
      </c>
      <c r="N598" s="8">
        <f>ROUND(INDEX([1]Calculation!S:S,ROW()),0)</f>
        <v>29</v>
      </c>
      <c r="O598" s="8">
        <f>ROUND(INDEX([1]Calculation!T:T,ROW()),0)</f>
        <v>2</v>
      </c>
      <c r="P598" s="8" t="str">
        <f>INDEX([1]Calculation!CB:CB,ROW())</f>
        <v>https://escholarship.org/uc/item/2v9530s0</v>
      </c>
    </row>
    <row r="599" spans="1:16">
      <c r="A599" t="str">
        <f>INDEX([1]Calculation!$F:$F,ROW())</f>
        <v>Florida</v>
      </c>
      <c r="B599" t="str">
        <f>INDEX([1]Calculation!$D:$D,ROW())</f>
        <v>Tel Opinion Research</v>
      </c>
      <c r="C599" t="str">
        <f>IF(INDEX([1]Calculation!$G:$G,ROW())=0,"-",INDEX([1]Calculation!$G:$G,ROW()))</f>
        <v>B/C</v>
      </c>
      <c r="D599" t="str">
        <f>INDEX([1]Calculation!$J:$J,ROW())&amp;"  "&amp;INDEX([1]Calculation!$K:$K,ROW())</f>
        <v>800  lv</v>
      </c>
      <c r="E599" s="20">
        <f>INDEX([1]Calculation!$I:$I,ROW())</f>
        <v>43726</v>
      </c>
      <c r="F599" s="12">
        <f>ROUND(INDEX([1]Calculation!AL:AL,ROW()),1)</f>
        <v>0</v>
      </c>
      <c r="G599" s="8">
        <f>ROUND(INDEX([1]Calculation!L:L,ROW()),0)</f>
        <v>43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10</v>
      </c>
      <c r="M599" s="8">
        <f>ROUND(INDEX([1]Calculation!R:R,ROW()),0)</f>
        <v>0</v>
      </c>
      <c r="N599" s="8">
        <f>ROUND(INDEX([1]Calculation!S:S,ROW()),0)</f>
        <v>26</v>
      </c>
      <c r="O599" s="8">
        <f>ROUND(INDEX([1]Calculation!T:T,ROW()),0)</f>
        <v>0</v>
      </c>
      <c r="P599" s="8" t="str">
        <f>INDEX([1]Calculation!CB:CB,ROW())</f>
        <v>https://www.politico.com/f/?id=0000016d-6569-d966-ad6d-e77d28f90001</v>
      </c>
    </row>
    <row r="600" spans="1:16">
      <c r="A600" t="str">
        <f>INDEX([1]Calculation!$F:$F,ROW())</f>
        <v>Florida</v>
      </c>
      <c r="B600" t="str">
        <f>INDEX([1]Calculation!$D:$D,ROW())</f>
        <v>Tel Opinion Research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800  lv</v>
      </c>
      <c r="E600" s="20">
        <f>INDEX([1]Calculation!$I:$I,ROW())</f>
        <v>43726</v>
      </c>
      <c r="F600" s="12">
        <f>ROUND(INDEX([1]Calculation!AL:AL,ROW()),1)</f>
        <v>0</v>
      </c>
      <c r="G600" s="8">
        <f>ROUND(INDEX([1]Calculation!L:L,ROW()),0)</f>
        <v>37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5</v>
      </c>
      <c r="K600" s="8">
        <f>ROUND(INDEX([1]Calculation!P:P,ROW()),0)</f>
        <v>0</v>
      </c>
      <c r="L600" s="8">
        <f>ROUND(INDEX([1]Calculation!Q:Q,ROW()),0)</f>
        <v>9</v>
      </c>
      <c r="M600" s="8">
        <f>ROUND(INDEX([1]Calculation!R:R,ROW()),0)</f>
        <v>0</v>
      </c>
      <c r="N600" s="8">
        <f>ROUND(INDEX([1]Calculation!S:S,ROW()),0)</f>
        <v>18</v>
      </c>
      <c r="O600" s="8">
        <f>ROUND(INDEX([1]Calculation!T:T,ROW()),0)</f>
        <v>2</v>
      </c>
      <c r="P600" s="8" t="str">
        <f>INDEX([1]Calculation!CB:CB,ROW())</f>
        <v>https://www.politico.com/f/?id=0000016d-6569-d966-ad6d-e77d28f90001</v>
      </c>
    </row>
    <row r="601" spans="1:16">
      <c r="A601" t="str">
        <f>INDEX([1]Calculation!$F:$F,ROW())</f>
        <v>Florida</v>
      </c>
      <c r="B601" t="str">
        <f>INDEX([1]Calculation!$D:$D,ROW())</f>
        <v>Tel Opinion Research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800  lv</v>
      </c>
      <c r="E601" s="20">
        <f>INDEX([1]Calculation!$I:$I,ROW())</f>
        <v>43726</v>
      </c>
      <c r="F601" s="12">
        <f>ROUND(INDEX([1]Calculation!AL:AL,ROW()),1)</f>
        <v>0</v>
      </c>
      <c r="G601" s="8">
        <f>ROUND(INDEX([1]Calculation!L:L,ROW()),0)</f>
        <v>24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2</v>
      </c>
      <c r="K601" s="8">
        <f>ROUND(INDEX([1]Calculation!P:P,ROW()),0)</f>
        <v>0</v>
      </c>
      <c r="L601" s="8">
        <f>ROUND(INDEX([1]Calculation!Q:Q,ROW()),0)</f>
        <v>5</v>
      </c>
      <c r="M601" s="8">
        <f>ROUND(INDEX([1]Calculation!R:R,ROW()),0)</f>
        <v>0</v>
      </c>
      <c r="N601" s="8">
        <f>ROUND(INDEX([1]Calculation!S:S,ROW()),0)</f>
        <v>11</v>
      </c>
      <c r="O601" s="8">
        <f>ROUND(INDEX([1]Calculation!T:T,ROW()),0)</f>
        <v>1</v>
      </c>
      <c r="P601" s="8" t="str">
        <f>INDEX([1]Calculation!CB:CB,ROW())</f>
        <v>https://www.politico.com/f/?id=0000016d-6569-d966-ad6d-e77d28f90001</v>
      </c>
    </row>
    <row r="602" spans="1:16">
      <c r="A602" t="str">
        <f>INDEX([1]Calculation!$F:$F,ROW())</f>
        <v>Iowa</v>
      </c>
      <c r="B602" t="str">
        <f>INDEX([1]Calculation!$D:$D,ROW())</f>
        <v>Selzer &amp; Co.</v>
      </c>
      <c r="C602" t="str">
        <f>IF(INDEX([1]Calculation!$G:$G,ROW())=0,"-",INDEX([1]Calculation!$G:$G,ROW()))</f>
        <v>A+</v>
      </c>
      <c r="D602" t="str">
        <f>INDEX([1]Calculation!$J:$J,ROW())&amp;"  "&amp;INDEX([1]Calculation!$K:$K,ROW())</f>
        <v>602  lv</v>
      </c>
      <c r="E602" s="20">
        <f>INDEX([1]Calculation!$I:$I,ROW())</f>
        <v>43726</v>
      </c>
      <c r="F602" s="12">
        <f>ROUND(INDEX([1]Calculation!AL:AL,ROW()),1)</f>
        <v>0.3</v>
      </c>
      <c r="G602" s="8">
        <f>ROUND(INDEX([1]Calculation!L:L,ROW()),0)</f>
        <v>20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9</v>
      </c>
      <c r="K602" s="8">
        <f>ROUND(INDEX([1]Calculation!P:P,ROW()),0)</f>
        <v>3</v>
      </c>
      <c r="L602" s="8">
        <f>ROUND(INDEX([1]Calculation!Q:Q,ROW()),0)</f>
        <v>11</v>
      </c>
      <c r="M602" s="8">
        <f>ROUND(INDEX([1]Calculation!R:R,ROW()),0)</f>
        <v>2</v>
      </c>
      <c r="N602" s="8">
        <f>ROUND(INDEX([1]Calculation!S:S,ROW()),0)</f>
        <v>22</v>
      </c>
      <c r="O602" s="8">
        <f>ROUND(INDEX([1]Calculation!T:T,ROW()),0)</f>
        <v>2</v>
      </c>
      <c r="P602" s="8" t="str">
        <f>INDEX([1]Calculation!CB:CB,ROW())</f>
        <v>https://cdn.cnn.com/cnn/2019/images/09/21/desmoinescnnpoll.pdf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768  lv</v>
      </c>
      <c r="E603" s="20">
        <f>INDEX([1]Calculation!$I:$I,ROW())</f>
        <v>43726</v>
      </c>
      <c r="F603" s="12">
        <f>ROUND(INDEX([1]Calculation!AL:AL,ROW()),1)</f>
        <v>0</v>
      </c>
      <c r="G603" s="8">
        <f>ROUND(INDEX([1]Calculation!L:L,ROW()),0)</f>
        <v>34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5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1</v>
      </c>
      <c r="N603" s="8">
        <f>ROUND(INDEX([1]Calculation!S:S,ROW()),0)</f>
        <v>18</v>
      </c>
      <c r="O603" s="8">
        <f>ROUND(INDEX([1]Calculation!T:T,ROW()),0)</f>
        <v>2</v>
      </c>
      <c r="P603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1326  rv</v>
      </c>
      <c r="E604" s="20">
        <f>INDEX([1]Calculation!$I:$I,ROW())</f>
        <v>43726</v>
      </c>
      <c r="F604" s="12">
        <f>ROUND(INDEX([1]Calculation!AL:AL,ROW()),1)</f>
        <v>0</v>
      </c>
      <c r="G604" s="8">
        <f>ROUND(INDEX([1]Calculation!L:L,ROW()),0)</f>
        <v>27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15</v>
      </c>
      <c r="M604" s="8">
        <f>ROUND(INDEX([1]Calculation!R:R,ROW()),0)</f>
        <v>1</v>
      </c>
      <c r="N604" s="8">
        <f>ROUND(INDEX([1]Calculation!S:S,ROW()),0)</f>
        <v>16</v>
      </c>
      <c r="O604" s="8">
        <f>ROUND(INDEX([1]Calculation!T:T,ROW()),0)</f>
        <v>3</v>
      </c>
      <c r="P604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05" spans="1:16">
      <c r="A605" t="str">
        <f>INDEX([1]Calculation!$F:$F,ROW())</f>
        <v>US</v>
      </c>
      <c r="B605" t="str">
        <f>INDEX([1]Calculation!$D:$D,ROW())</f>
        <v>Zogby Interactive/JZ Analytics</v>
      </c>
      <c r="C605" t="str">
        <f>IF(INDEX([1]Calculation!$G:$G,ROW())=0,"-",INDEX([1]Calculation!$G:$G,ROW()))</f>
        <v>C</v>
      </c>
      <c r="D605" t="str">
        <f>INDEX([1]Calculation!$J:$J,ROW())&amp;"  "&amp;INDEX([1]Calculation!$K:$K,ROW())</f>
        <v>601  lv</v>
      </c>
      <c r="E605" s="20">
        <f>INDEX([1]Calculation!$I:$I,ROW())</f>
        <v>43725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6</v>
      </c>
      <c r="K605" s="8">
        <f>ROUND(INDEX([1]Calculation!P:P,ROW()),0)</f>
        <v>3</v>
      </c>
      <c r="L605" s="8">
        <f>ROUND(INDEX([1]Calculation!Q:Q,ROW()),0)</f>
        <v>17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2</v>
      </c>
      <c r="P605" s="8" t="str">
        <f>INDEX([1]Calculation!CB:CB,ROW())</f>
        <v>https://247wallst.com/special-report/2019/09/25/24-7-wall-st-zogby-poll-democratic-primary/</v>
      </c>
    </row>
    <row r="606" spans="1:16">
      <c r="A606" t="str">
        <f>INDEX([1]Calculation!$F:$F,ROW())</f>
        <v>US</v>
      </c>
      <c r="B606" t="str">
        <f>INDEX([1]Calculation!$D:$D,ROW())</f>
        <v>Fox News/Beacon Research/Shaw &amp; Co. Research</v>
      </c>
      <c r="C606" t="str">
        <f>IF(INDEX([1]Calculation!$G:$G,ROW())=0,"-",INDEX([1]Calculation!$G:$G,ROW()))</f>
        <v>A-</v>
      </c>
      <c r="D606" t="str">
        <f>INDEX([1]Calculation!$J:$J,ROW())&amp;"  "&amp;INDEX([1]Calculation!$K:$K,ROW())</f>
        <v>480  lv</v>
      </c>
      <c r="E606" s="20">
        <f>INDEX([1]Calculation!$I:$I,ROW())</f>
        <v>43725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2</v>
      </c>
      <c r="L606" s="8">
        <f>ROUND(INDEX([1]Calculation!Q:Q,ROW()),0)</f>
        <v>18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https://www.foxnews.com/politics/fox-news-poll-september-15-17-2019</v>
      </c>
    </row>
    <row r="607" spans="1:16">
      <c r="A607" t="str">
        <f>INDEX([1]Calculation!$F:$F,ROW())</f>
        <v>US</v>
      </c>
      <c r="B607" t="str">
        <f>INDEX([1]Calculation!$D:$D,ROW())</f>
        <v>Fox News/Beacon Research/Shaw &amp; Co. Research</v>
      </c>
      <c r="C607" t="str">
        <f>IF(INDEX([1]Calculation!$G:$G,ROW())=0,"-",INDEX([1]Calculation!$G:$G,ROW()))</f>
        <v>A-</v>
      </c>
      <c r="D607" t="str">
        <f>INDEX([1]Calculation!$J:$J,ROW())&amp;"  "&amp;INDEX([1]Calculation!$K:$K,ROW())</f>
        <v>480  lv</v>
      </c>
      <c r="E607" s="20">
        <f>INDEX([1]Calculation!$I:$I,ROW())</f>
        <v>43725</v>
      </c>
      <c r="F607" s="12">
        <f>ROUND(INDEX([1]Calculation!AL:AL,ROW()),1)</f>
        <v>0</v>
      </c>
      <c r="G607" s="8">
        <f>ROUND(INDEX([1]Calculation!L:L,ROW()),0)</f>
        <v>53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37</v>
      </c>
      <c r="O607" s="8">
        <f>ROUND(INDEX([1]Calculation!T:T,ROW()),0)</f>
        <v>0</v>
      </c>
      <c r="P607" s="8" t="str">
        <f>INDEX([1]Calculation!CB:CB,ROW())</f>
        <v>https://www.foxnews.com/politics/fox-news-poll-september-15-17-2019</v>
      </c>
    </row>
    <row r="608" spans="1:16">
      <c r="A608" t="str">
        <f>INDEX([1]Calculation!$F:$F,ROW())</f>
        <v>Iowa</v>
      </c>
      <c r="B608" t="str">
        <f>INDEX([1]Calculation!$D:$D,ROW())</f>
        <v>Civiqs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572  lv</v>
      </c>
      <c r="E608" s="20">
        <f>INDEX([1]Calculation!$I:$I,ROW())</f>
        <v>43725</v>
      </c>
      <c r="F608" s="12">
        <f>ROUND(INDEX([1]Calculation!AL:AL,ROW()),1)</f>
        <v>0</v>
      </c>
      <c r="G608" s="8">
        <f>ROUND(INDEX([1]Calculation!L:L,ROW()),0)</f>
        <v>16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13</v>
      </c>
      <c r="K608" s="8">
        <f>ROUND(INDEX([1]Calculation!P:P,ROW()),0)</f>
        <v>3</v>
      </c>
      <c r="L608" s="8">
        <f>ROUND(INDEX([1]Calculation!Q:Q,ROW()),0)</f>
        <v>16</v>
      </c>
      <c r="M608" s="8">
        <f>ROUND(INDEX([1]Calculation!R:R,ROW()),0)</f>
        <v>2</v>
      </c>
      <c r="N608" s="8">
        <f>ROUND(INDEX([1]Calculation!S:S,ROW()),0)</f>
        <v>24</v>
      </c>
      <c r="O608" s="8">
        <f>ROUND(INDEX([1]Calculation!T:T,ROW()),0)</f>
        <v>3</v>
      </c>
      <c r="P608" s="8" t="str">
        <f>INDEX([1]Calculation!CB:CB,ROW())</f>
        <v>https://civiqs.com/documents/Civiqs_ISU_banner_book_2019_09_release.pdf</v>
      </c>
    </row>
    <row r="609" spans="1:16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603  lv</v>
      </c>
      <c r="E609" s="20">
        <f>INDEX([1]Calculation!$I:$I,ROW())</f>
        <v>43725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8</v>
      </c>
      <c r="K609" s="8">
        <f>ROUND(INDEX([1]Calculation!P:P,ROW()),0)</f>
        <v>1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https://d25d2506sfb94s.cloudfront.net/cumulus_uploads/document/m1n9ik6irs/econTabReport.pdf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799  lv</v>
      </c>
      <c r="E610" s="20">
        <f>INDEX([1]Calculation!$I:$I,ROW())</f>
        <v>43725</v>
      </c>
      <c r="F610" s="12">
        <f>ROUND(INDEX([1]Calculation!AL:AL,ROW()),1)</f>
        <v>0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14</v>
      </c>
      <c r="M610" s="8">
        <f>ROUND(INDEX([1]Calculation!R:R,ROW()),0)</f>
        <v>1</v>
      </c>
      <c r="N610" s="8">
        <f>ROUND(INDEX([1]Calculation!S:S,ROW()),0)</f>
        <v>15</v>
      </c>
      <c r="O610" s="8">
        <f>ROUND(INDEX([1]Calculation!T:T,ROW()),0)</f>
        <v>2</v>
      </c>
      <c r="P610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1329  rv</v>
      </c>
      <c r="E611" s="20">
        <f>INDEX([1]Calculation!$I:$I,ROW())</f>
        <v>43725</v>
      </c>
      <c r="F611" s="12">
        <f>ROUND(INDEX([1]Calculation!AL:AL,ROW()),1)</f>
        <v>0</v>
      </c>
      <c r="G611" s="8">
        <f>ROUND(INDEX([1]Calculation!L:L,ROW()),0)</f>
        <v>27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14</v>
      </c>
      <c r="M611" s="8">
        <f>ROUND(INDEX([1]Calculation!R:R,ROW()),0)</f>
        <v>1</v>
      </c>
      <c r="N611" s="8">
        <f>ROUND(INDEX([1]Calculation!S:S,ROW()),0)</f>
        <v>13</v>
      </c>
      <c r="O611" s="8">
        <f>ROUND(INDEX([1]Calculation!T:T,ROW()),0)</f>
        <v>3</v>
      </c>
      <c r="P611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12" spans="1:16">
      <c r="A612" t="str">
        <f>INDEX([1]Calculation!$F:$F,ROW())</f>
        <v>Missouri</v>
      </c>
      <c r="B612" t="str">
        <f>INDEX([1]Calculation!$D:$D,ROW())</f>
        <v>Show Me Victories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400  lv</v>
      </c>
      <c r="E612" s="20">
        <f>INDEX([1]Calculation!$I:$I,ROW())</f>
        <v>43724</v>
      </c>
      <c r="F612" s="12">
        <f>ROUND(INDEX([1]Calculation!AL:AL,ROW()),1)</f>
        <v>1.5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10</v>
      </c>
      <c r="K612" s="8">
        <f>ROUND(INDEX([1]Calculation!P:P,ROW()),0)</f>
        <v>1</v>
      </c>
      <c r="L612" s="8">
        <f>ROUND(INDEX([1]Calculation!Q:Q,ROW()),0)</f>
        <v>14</v>
      </c>
      <c r="M612" s="8">
        <f>ROUND(INDEX([1]Calculation!R:R,ROW()),0)</f>
        <v>0</v>
      </c>
      <c r="N612" s="8">
        <f>ROUND(INDEX([1]Calculation!S:S,ROW()),0)</f>
        <v>22</v>
      </c>
      <c r="O612" s="8">
        <f>ROUND(INDEX([1]Calculation!T:T,ROW()),0)</f>
        <v>1</v>
      </c>
      <c r="P612" s="8" t="str">
        <f>INDEX([1]Calculation!CB:CB,ROW())</f>
        <v>https://files.constantcontact.com/a1529b48301/2b9dc5b1-e472-4676-99c1-4e7d639d53dc.pdf</v>
      </c>
    </row>
    <row r="613" spans="1:16">
      <c r="A613" t="str">
        <f>INDEX([1]Calculation!$F:$F,ROW())</f>
        <v>New Jersey</v>
      </c>
      <c r="B613" t="str">
        <f>INDEX([1]Calculation!$D:$D,ROW())</f>
        <v>Monmouth University</v>
      </c>
      <c r="C613" t="str">
        <f>IF(INDEX([1]Calculation!$G:$G,ROW())=0,"-",INDEX([1]Calculation!$G:$G,ROW()))</f>
        <v>A+</v>
      </c>
      <c r="D613" t="str">
        <f>INDEX([1]Calculation!$J:$J,ROW())&amp;"  "&amp;INDEX([1]Calculation!$K:$K,ROW())</f>
        <v>325  rv</v>
      </c>
      <c r="E613" s="20">
        <f>INDEX([1]Calculation!$I:$I,ROW())</f>
        <v>43724</v>
      </c>
      <c r="F613" s="12">
        <f>ROUND(INDEX([1]Calculation!AL:AL,ROW()),1)</f>
        <v>5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9</v>
      </c>
      <c r="J613" s="8">
        <f>ROUND(INDEX([1]Calculation!O:O,ROW()),0)</f>
        <v>6</v>
      </c>
      <c r="K613" s="8">
        <f>ROUND(INDEX([1]Calculation!P:P,ROW()),0)</f>
        <v>1</v>
      </c>
      <c r="L613" s="8">
        <f>ROUND(INDEX([1]Calculation!Q:Q,ROW()),0)</f>
        <v>18</v>
      </c>
      <c r="M613" s="8">
        <f>ROUND(INDEX([1]Calculation!R:R,ROW()),0)</f>
        <v>0</v>
      </c>
      <c r="N613" s="8">
        <f>ROUND(INDEX([1]Calculation!S:S,ROW()),0)</f>
        <v>20</v>
      </c>
      <c r="O613" s="8">
        <f>ROUND(INDEX([1]Calculation!T:T,ROW()),0)</f>
        <v>1</v>
      </c>
      <c r="P613" s="8" t="str">
        <f>INDEX([1]Calculation!CB:CB,ROW())</f>
        <v>https://www.monmouth.edu/polling-institute/documents/monmouthpoll_nj_091919.pdf/</v>
      </c>
    </row>
    <row r="614" spans="1:16">
      <c r="A614" t="str">
        <f>INDEX([1]Calculation!$F:$F,ROW())</f>
        <v>US</v>
      </c>
      <c r="B614" t="str">
        <f>INDEX([1]Calculation!$D:$D,ROW())</f>
        <v>Civiqs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1291  lv</v>
      </c>
      <c r="E614" s="20">
        <f>INDEX([1]Calculation!$I:$I,ROW())</f>
        <v>43724</v>
      </c>
      <c r="F614" s="12">
        <f>ROUND(INDEX([1]Calculation!AL:AL,ROW()),1)</f>
        <v>2.2999999999999998</v>
      </c>
      <c r="G614" s="8">
        <f>ROUND(INDEX([1]Calculation!L:L,ROW()),0)</f>
        <v>24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7</v>
      </c>
      <c r="K614" s="8">
        <f>ROUND(INDEX([1]Calculation!P:P,ROW()),0)</f>
        <v>1</v>
      </c>
      <c r="L614" s="8">
        <f>ROUND(INDEX([1]Calculation!Q:Q,ROW()),0)</f>
        <v>14</v>
      </c>
      <c r="M614" s="8">
        <f>ROUND(INDEX([1]Calculation!R:R,ROW()),0)</f>
        <v>1</v>
      </c>
      <c r="N614" s="8">
        <f>ROUND(INDEX([1]Calculation!S:S,ROW()),0)</f>
        <v>30</v>
      </c>
      <c r="O614" s="8">
        <f>ROUND(INDEX([1]Calculation!T:T,ROW()),0)</f>
        <v>2</v>
      </c>
      <c r="P614" s="8" t="str">
        <f>INDEX([1]Calculation!CB:CB,ROW())</f>
        <v>http://filesforprogress.org/datasets/sep_18/civiqs_debate/post_debate.pdf</v>
      </c>
    </row>
    <row r="615" spans="1:16">
      <c r="A615" t="str">
        <f>INDEX([1]Calculation!$F:$F,ROW())</f>
        <v>Iowa</v>
      </c>
      <c r="B615" t="str">
        <f>INDEX([1]Calculation!$D:$D,ROW())</f>
        <v>David Binder Research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500  lv</v>
      </c>
      <c r="E615" s="20">
        <f>INDEX([1]Calculation!$I:$I,ROW())</f>
        <v>43724</v>
      </c>
      <c r="F615" s="12">
        <f>ROUND(INDEX([1]Calculation!AL:AL,ROW()),1)</f>
        <v>0</v>
      </c>
      <c r="G615" s="8">
        <f>ROUND(INDEX([1]Calculation!L:L,ROW()),0)</f>
        <v>25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12</v>
      </c>
      <c r="K615" s="8">
        <f>ROUND(INDEX([1]Calculation!P:P,ROW()),0)</f>
        <v>8</v>
      </c>
      <c r="L615" s="8">
        <f>ROUND(INDEX([1]Calculation!Q:Q,ROW()),0)</f>
        <v>9</v>
      </c>
      <c r="M615" s="8">
        <f>ROUND(INDEX([1]Calculation!R:R,ROW()),0)</f>
        <v>3</v>
      </c>
      <c r="N615" s="8">
        <f>ROUND(INDEX([1]Calculation!S:S,ROW()),0)</f>
        <v>23</v>
      </c>
      <c r="O615" s="8">
        <f>ROUND(INDEX([1]Calculation!T:T,ROW()),0)</f>
        <v>2</v>
      </c>
      <c r="P615" s="8" t="str">
        <f>INDEX([1]Calculation!CB:CB,ROW())</f>
        <v>http://www.focusonruralamerica.com/2019/09/18/september-2019-poll-results/</v>
      </c>
    </row>
    <row r="616" spans="1:16">
      <c r="A616" t="str">
        <f>INDEX([1]Calculation!$F:$F,ROW())</f>
        <v>US</v>
      </c>
      <c r="B616" t="str">
        <f>INDEX([1]Calculation!$D:$D,ROW())</f>
        <v>SurveyUSA</v>
      </c>
      <c r="C616" t="str">
        <f>IF(INDEX([1]Calculation!$G:$G,ROW())=0,"-",INDEX([1]Calculation!$G:$G,ROW()))</f>
        <v>A</v>
      </c>
      <c r="D616" t="str">
        <f>INDEX([1]Calculation!$J:$J,ROW())&amp;"  "&amp;INDEX([1]Calculation!$K:$K,ROW())</f>
        <v>1017  lv</v>
      </c>
      <c r="E616" s="20">
        <f>INDEX([1]Calculation!$I:$I,ROW())</f>
        <v>43724</v>
      </c>
      <c r="F616" s="12">
        <f>ROUND(INDEX([1]Calculation!AL:AL,ROW()),1)</f>
        <v>0</v>
      </c>
      <c r="G616" s="8">
        <f>ROUND(INDEX([1]Calculation!L:L,ROW()),0)</f>
        <v>33</v>
      </c>
      <c r="H616" s="8">
        <f>ROUND(INDEX([1]Calculation!M:M,ROW()),0)</f>
        <v>0</v>
      </c>
      <c r="I616" s="8">
        <f>ROUND(INDEX([1]Calculation!N:N,ROW()),0)</f>
        <v>4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17</v>
      </c>
      <c r="M616" s="8">
        <f>ROUND(INDEX([1]Calculation!R:R,ROW()),0)</f>
        <v>0</v>
      </c>
      <c r="N616" s="8">
        <f>ROUND(INDEX([1]Calculation!S:S,ROW()),0)</f>
        <v>19</v>
      </c>
      <c r="O616" s="8">
        <f>ROUND(INDEX([1]Calculation!T:T,ROW()),0)</f>
        <v>3</v>
      </c>
      <c r="P616" s="8" t="str">
        <f>INDEX([1]Calculation!CB:CB,ROW())</f>
        <v>http://www.surveyusa.com/client/PollReport.aspx?g=af31ac4e-3786-426b-828e-6359cb6c34bb</v>
      </c>
    </row>
    <row r="617" spans="1:16">
      <c r="A617" t="str">
        <f>INDEX([1]Calculation!$F:$F,ROW())</f>
        <v>US</v>
      </c>
      <c r="B617" t="str">
        <f>INDEX([1]Calculation!$D:$D,ROW())</f>
        <v>NBC News/Wall Street Journal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506  lv</v>
      </c>
      <c r="E617" s="20">
        <f>INDEX([1]Calculation!$I:$I,ROW())</f>
        <v>43724</v>
      </c>
      <c r="F617" s="12">
        <f>ROUND(INDEX([1]Calculation!AL:AL,ROW()),1)</f>
        <v>0</v>
      </c>
      <c r="G617" s="8">
        <f>ROUND(INDEX([1]Calculation!L:L,ROW()),0)</f>
        <v>31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7</v>
      </c>
      <c r="K617" s="8">
        <f>ROUND(INDEX([1]Calculation!P:P,ROW()),0)</f>
        <v>2</v>
      </c>
      <c r="L617" s="8">
        <f>ROUND(INDEX([1]Calculation!Q:Q,ROW()),0)</f>
        <v>14</v>
      </c>
      <c r="M617" s="8">
        <f>ROUND(INDEX([1]Calculation!R:R,ROW()),0)</f>
        <v>1</v>
      </c>
      <c r="N617" s="8">
        <f>ROUND(INDEX([1]Calculation!S:S,ROW()),0)</f>
        <v>25</v>
      </c>
      <c r="O617" s="8">
        <f>ROUND(INDEX([1]Calculation!T:T,ROW()),0)</f>
        <v>4</v>
      </c>
      <c r="P617" s="8" t="str">
        <f>INDEX([1]Calculation!CB:CB,ROW())</f>
        <v>https://www.nbcnews.com/politics/meet-the-press/nbc-wsj-poll-biden-leads-dem-2020-field-warren-s-n1055511</v>
      </c>
    </row>
    <row r="618" spans="1:16">
      <c r="A618" t="str">
        <f>INDEX([1]Calculation!$F:$F,ROW())</f>
        <v>California</v>
      </c>
      <c r="B618" t="str">
        <f>INDEX([1]Calculation!$D:$D,ROW())</f>
        <v>Emerson College</v>
      </c>
      <c r="C618" t="str">
        <f>IF(INDEX([1]Calculation!$G:$G,ROW())=0,"-",INDEX([1]Calculation!$G:$G,ROW()))</f>
        <v>B-</v>
      </c>
      <c r="D618" t="str">
        <f>INDEX([1]Calculation!$J:$J,ROW())&amp;"  "&amp;INDEX([1]Calculation!$K:$K,ROW())</f>
        <v>424  lv</v>
      </c>
      <c r="E618" s="20">
        <f>INDEX([1]Calculation!$I:$I,ROW())</f>
        <v>43724</v>
      </c>
      <c r="F618" s="12">
        <f>ROUND(INDEX([1]Calculation!AL:AL,ROW()),1)</f>
        <v>2.2999999999999998</v>
      </c>
      <c r="G618" s="8">
        <f>ROUND(INDEX([1]Calculation!L:L,ROW()),0)</f>
        <v>26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0</v>
      </c>
      <c r="L618" s="8">
        <f>ROUND(INDEX([1]Calculation!Q:Q,ROW()),0)</f>
        <v>26</v>
      </c>
      <c r="M618" s="8">
        <f>ROUND(INDEX([1]Calculation!R:R,ROW()),0)</f>
        <v>1</v>
      </c>
      <c r="N618" s="8">
        <f>ROUND(INDEX([1]Calculation!S:S,ROW()),0)</f>
        <v>20</v>
      </c>
      <c r="O618" s="8">
        <f>ROUND(INDEX([1]Calculation!T:T,ROW()),0)</f>
        <v>7</v>
      </c>
      <c r="P618" s="8" t="str">
        <f>INDEX([1]Calculation!CB:CB,ROW())</f>
        <v>http://emersonpolling.com/2019/09/17/biden-sanders-warren-in-statistical-tie-in-democratic-primary-harris-struggles-in-home-state/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812  lv</v>
      </c>
      <c r="E619" s="20">
        <f>INDEX([1]Calculation!$I:$I,ROW())</f>
        <v>43724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4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14</v>
      </c>
      <c r="O619" s="8">
        <f>ROUND(INDEX([1]Calculation!T:T,ROW()),0)</f>
        <v>2</v>
      </c>
      <c r="P619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1332  rv</v>
      </c>
      <c r="E620" s="20">
        <f>INDEX([1]Calculation!$I:$I,ROW())</f>
        <v>43724</v>
      </c>
      <c r="F620" s="12">
        <f>ROUND(INDEX([1]Calculation!AL:AL,ROW()),1)</f>
        <v>0</v>
      </c>
      <c r="G620" s="8">
        <f>ROUND(INDEX([1]Calculation!L:L,ROW()),0)</f>
        <v>29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12</v>
      </c>
      <c r="O620" s="8">
        <f>ROUND(INDEX([1]Calculation!T:T,ROW()),0)</f>
        <v>2</v>
      </c>
      <c r="P620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21" spans="1:16">
      <c r="A621" t="str">
        <f>INDEX([1]Calculation!$F:$F,ROW())</f>
        <v>Virginia</v>
      </c>
      <c r="B621" t="str">
        <f>INDEX([1]Calculation!$D:$D,ROW())</f>
        <v>Research America Inc.</v>
      </c>
      <c r="C621" t="str">
        <f>IF(INDEX([1]Calculation!$G:$G,ROW())=0,"-",INDEX([1]Calculation!$G:$G,ROW()))</f>
        <v>B/C</v>
      </c>
      <c r="D621" t="str">
        <f>INDEX([1]Calculation!$J:$J,ROW())&amp;"  "&amp;INDEX([1]Calculation!$K:$K,ROW())</f>
        <v>882  rv</v>
      </c>
      <c r="E621" s="20">
        <f>INDEX([1]Calculation!$I:$I,ROW())</f>
        <v>43723</v>
      </c>
      <c r="F621" s="12">
        <f>ROUND(INDEX([1]Calculation!AL:AL,ROW()),1)</f>
        <v>2.4</v>
      </c>
      <c r="G621" s="8">
        <f>ROUND(INDEX([1]Calculation!L:L,ROW()),0)</f>
        <v>23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4</v>
      </c>
      <c r="K621" s="8">
        <f>ROUND(INDEX([1]Calculation!P:P,ROW()),0)</f>
        <v>2</v>
      </c>
      <c r="L621" s="8">
        <f>ROUND(INDEX([1]Calculation!Q:Q,ROW()),0)</f>
        <v>9</v>
      </c>
      <c r="M621" s="8">
        <f>ROUND(INDEX([1]Calculation!R:R,ROW()),0)</f>
        <v>0</v>
      </c>
      <c r="N621" s="8">
        <f>ROUND(INDEX([1]Calculation!S:S,ROW()),0)</f>
        <v>9</v>
      </c>
      <c r="O621" s="8">
        <f>ROUND(INDEX([1]Calculation!T:T,ROW()),0)</f>
        <v>2</v>
      </c>
      <c r="P621" s="8" t="str">
        <f>INDEX([1]Calculation!CB:CB,ROW())</f>
        <v>https://www.umw.edu/news/2019/09/27/biden-leads-democratic-nomination-in-virginia-umw-survey-finds/</v>
      </c>
    </row>
    <row r="622" spans="1:16">
      <c r="A622" t="str">
        <f>INDEX([1]Calculation!$F:$F,ROW())</f>
        <v>Virginia</v>
      </c>
      <c r="B622" t="str">
        <f>INDEX([1]Calculation!$D:$D,ROW())</f>
        <v>Research America Inc.</v>
      </c>
      <c r="C622" t="str">
        <f>IF(INDEX([1]Calculation!$G:$G,ROW())=0,"-",INDEX([1]Calculation!$G:$G,ROW()))</f>
        <v>B/C</v>
      </c>
      <c r="D622" t="str">
        <f>INDEX([1]Calculation!$J:$J,ROW())&amp;"  "&amp;INDEX([1]Calculation!$K:$K,ROW())</f>
        <v>1009  a</v>
      </c>
      <c r="E622" s="20">
        <f>INDEX([1]Calculation!$I:$I,ROW())</f>
        <v>43723</v>
      </c>
      <c r="F622" s="12">
        <f>ROUND(INDEX([1]Calculation!AL:AL,ROW()),1)</f>
        <v>0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10</v>
      </c>
      <c r="M622" s="8">
        <f>ROUND(INDEX([1]Calculation!R:R,ROW()),0)</f>
        <v>0</v>
      </c>
      <c r="N622" s="8">
        <f>ROUND(INDEX([1]Calculation!S:S,ROW()),0)</f>
        <v>10</v>
      </c>
      <c r="O622" s="8">
        <f>ROUND(INDEX([1]Calculation!T:T,ROW()),0)</f>
        <v>3</v>
      </c>
      <c r="P622" s="8" t="str">
        <f>INDEX([1]Calculation!CB:CB,ROW())</f>
        <v>https://www.umw.edu/news/wp-content/uploads/sites/7/2019/09/Topline-2-2019.pdf</v>
      </c>
    </row>
    <row r="623" spans="1:16">
      <c r="A623" t="str">
        <f>INDEX([1]Calculation!$F:$F,ROW())</f>
        <v>California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3325  lv</v>
      </c>
      <c r="E623" s="20">
        <f>INDEX([1]Calculation!$I:$I,ROW())</f>
        <v>43723</v>
      </c>
      <c r="F623" s="12">
        <f>ROUND(INDEX([1]Calculation!AL:AL,ROW()),1)</f>
        <v>0</v>
      </c>
      <c r="G623" s="8">
        <f>ROUND(INDEX([1]Calculation!L:L,ROW()),0)</f>
        <v>18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10</v>
      </c>
      <c r="K623" s="8">
        <f>ROUND(INDEX([1]Calculation!P:P,ROW()),0)</f>
        <v>1</v>
      </c>
      <c r="L623" s="8">
        <f>ROUND(INDEX([1]Calculation!Q:Q,ROW()),0)</f>
        <v>23</v>
      </c>
      <c r="M623" s="8">
        <f>ROUND(INDEX([1]Calculation!R:R,ROW()),0)</f>
        <v>0</v>
      </c>
      <c r="N623" s="8">
        <f>ROUND(INDEX([1]Calculation!S:S,ROW()),0)</f>
        <v>25</v>
      </c>
      <c r="O623" s="8">
        <f>ROUND(INDEX([1]Calculation!T:T,ROW()),0)</f>
        <v>3</v>
      </c>
      <c r="P623" s="8" t="str">
        <f>INDEX([1]Calculation!CB:CB,ROW())</f>
        <v>https://www.changeresearch.com/california-poll-sept-12-15</v>
      </c>
    </row>
    <row r="624" spans="1:16">
      <c r="A624" t="str">
        <f>INDEX([1]Calculation!$F:$F,ROW())</f>
        <v>Texas</v>
      </c>
      <c r="B624" t="str">
        <f>INDEX([1]Calculation!$D:$D,ROW())</f>
        <v>University of Texas at Tyler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474  rv</v>
      </c>
      <c r="E624" s="20">
        <f>INDEX([1]Calculation!$I:$I,ROW())</f>
        <v>43723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6</v>
      </c>
      <c r="J624" s="8">
        <f>ROUND(INDEX([1]Calculation!O:O,ROW()),0)</f>
        <v>4</v>
      </c>
      <c r="K624" s="8">
        <f>ROUND(INDEX([1]Calculation!P:P,ROW()),0)</f>
        <v>0</v>
      </c>
      <c r="L624" s="8">
        <f>ROUND(INDEX([1]Calculation!Q:Q,ROW()),0)</f>
        <v>17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1</v>
      </c>
      <c r="P624" s="8" t="str">
        <f>INDEX([1]Calculation!CB:CB,ROW())</f>
        <v>https://www.uttyler.edu/politicalscience/files/pollingcenter/UT-Tyler-Poll-Sept19-Toplines-RV-in-Texas.pdf</v>
      </c>
    </row>
    <row r="625" spans="1:16">
      <c r="A625" t="str">
        <f>INDEX([1]Calculation!$F:$F,ROW())</f>
        <v>Florida</v>
      </c>
      <c r="B625" t="str">
        <f>INDEX([1]Calculation!$D:$D,ROW())</f>
        <v>Florida Atlantic University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407  lv</v>
      </c>
      <c r="E625" s="20">
        <f>INDEX([1]Calculation!$I:$I,ROW())</f>
        <v>43723</v>
      </c>
      <c r="F625" s="12">
        <f>ROUND(INDEX([1]Calculation!AL:AL,ROW()),1)</f>
        <v>0.3</v>
      </c>
      <c r="G625" s="8">
        <f>ROUND(INDEX([1]Calculation!L:L,ROW()),0)</f>
        <v>34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14</v>
      </c>
      <c r="M625" s="8">
        <f>ROUND(INDEX([1]Calculation!R:R,ROW()),0)</f>
        <v>0</v>
      </c>
      <c r="N625" s="8">
        <f>ROUND(INDEX([1]Calculation!S:S,ROW()),0)</f>
        <v>24</v>
      </c>
      <c r="O625" s="8">
        <f>ROUND(INDEX([1]Calculation!T:T,ROW()),0)</f>
        <v>2</v>
      </c>
      <c r="P625" s="8" t="str">
        <f>INDEX([1]Calculation!CB:CB,ROW())</f>
        <v>https://business.fau.edu/departments/economics/business-economics-polling/bepi-polls/bepi-polls-2019/warren-cutting-into-bidens-lead-in-florida.php</v>
      </c>
    </row>
    <row r="626" spans="1:16">
      <c r="A626" t="str">
        <f>INDEX([1]Calculation!$F:$F,ROW())</f>
        <v>California</v>
      </c>
      <c r="B626" t="str">
        <f>INDEX([1]Calculation!$D:$D,ROW())</f>
        <v>SurveyUSA</v>
      </c>
      <c r="C626" t="str">
        <f>IF(INDEX([1]Calculation!$G:$G,ROW())=0,"-",INDEX([1]Calculation!$G:$G,ROW()))</f>
        <v>A</v>
      </c>
      <c r="D626" t="str">
        <f>INDEX([1]Calculation!$J:$J,ROW())&amp;"  "&amp;INDEX([1]Calculation!$K:$K,ROW())</f>
        <v>547  lv</v>
      </c>
      <c r="E626" s="20">
        <f>INDEX([1]Calculation!$I:$I,ROW())</f>
        <v>43723</v>
      </c>
      <c r="F626" s="12">
        <f>ROUND(INDEX([1]Calculation!AL:AL,ROW()),1)</f>
        <v>0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1</v>
      </c>
      <c r="L626" s="8">
        <f>ROUND(INDEX([1]Calculation!Q:Q,ROW()),0)</f>
        <v>18</v>
      </c>
      <c r="M626" s="8">
        <f>ROUND(INDEX([1]Calculation!R:R,ROW()),0)</f>
        <v>0</v>
      </c>
      <c r="N626" s="8">
        <f>ROUND(INDEX([1]Calculation!S:S,ROW()),0)</f>
        <v>16</v>
      </c>
      <c r="O626" s="8">
        <f>ROUND(INDEX([1]Calculation!T:T,ROW()),0)</f>
        <v>7</v>
      </c>
      <c r="P626" s="8" t="str">
        <f>INDEX([1]Calculation!CB:CB,ROW())</f>
        <v>http://www.surveyusa.com/client/PollReport.aspx?g=58e0ba48-d312-4f29-9007-67c41aa7d9a5</v>
      </c>
    </row>
    <row r="627" spans="1:16">
      <c r="A627" t="str">
        <f>INDEX([1]Calculation!$F:$F,ROW())</f>
        <v>US</v>
      </c>
      <c r="B627" t="str">
        <f>INDEX([1]Calculation!$D:$D,ROW())</f>
        <v>Morning Consult</v>
      </c>
      <c r="C627" t="str">
        <f>IF(INDEX([1]Calculation!$G:$G,ROW())=0,"-",INDEX([1]Calculation!$G:$G,ROW()))</f>
        <v>B/C</v>
      </c>
      <c r="D627" t="str">
        <f>INDEX([1]Calculation!$J:$J,ROW())&amp;"  "&amp;INDEX([1]Calculation!$K:$K,ROW())</f>
        <v>7487  lv</v>
      </c>
      <c r="E627" s="20">
        <f>INDEX([1]Calculation!$I:$I,ROW())</f>
        <v>43723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2</v>
      </c>
      <c r="L627" s="8">
        <f>ROUND(INDEX([1]Calculation!Q:Q,ROW()),0)</f>
        <v>20</v>
      </c>
      <c r="M627" s="8">
        <f>ROUND(INDEX([1]Calculation!R:R,ROW()),0)</f>
        <v>1</v>
      </c>
      <c r="N627" s="8">
        <f>ROUND(INDEX([1]Calculation!S:S,ROW()),0)</f>
        <v>18</v>
      </c>
      <c r="O627" s="8">
        <f>ROUND(INDEX([1]Calculation!T:T,ROW()),0)</f>
        <v>3</v>
      </c>
      <c r="P627" s="8" t="str">
        <f>INDEX([1]Calculation!CB:CB,ROW())</f>
        <v>https://morningconsult.com/2020-democratic-primary/</v>
      </c>
    </row>
    <row r="628" spans="1:16">
      <c r="A628" t="str">
        <f>INDEX([1]Calculation!$F:$F,ROW())</f>
        <v>California</v>
      </c>
      <c r="B628" t="str">
        <f>INDEX([1]Calculation!$D:$D,ROW())</f>
        <v>Capitol Weekly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599  lv</v>
      </c>
      <c r="E628" s="20">
        <f>INDEX([1]Calculation!$I:$I,ROW())</f>
        <v>43721</v>
      </c>
      <c r="F628" s="12">
        <f>ROUND(INDEX([1]Calculation!AL:AL,ROW()),1)</f>
        <v>0</v>
      </c>
      <c r="G628" s="8">
        <f>ROUND(INDEX([1]Calculation!L:L,ROW()),0)</f>
        <v>18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21</v>
      </c>
      <c r="M628" s="8">
        <f>ROUND(INDEX([1]Calculation!R:R,ROW()),0)</f>
        <v>0</v>
      </c>
      <c r="N628" s="8">
        <f>ROUND(INDEX([1]Calculation!S:S,ROW()),0)</f>
        <v>29</v>
      </c>
      <c r="O628" s="8">
        <f>ROUND(INDEX([1]Calculation!T:T,ROW()),0)</f>
        <v>4</v>
      </c>
      <c r="P628" s="8" t="str">
        <f>INDEX([1]Calculation!CB:CB,ROW())</f>
        <v>https://www.dropbox.com/s/svk9hn0dof8301b/Sept%202019%20Presidential%20Primary%20Tracking%20Poll%20Toplines%20and%20Crosstabs.xlsx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1865  lv</v>
      </c>
      <c r="E629" s="20">
        <f>INDEX([1]Calculation!$I:$I,ROW())</f>
        <v>43721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15</v>
      </c>
      <c r="O629" s="8">
        <f>ROUND(INDEX([1]Calculation!T:T,ROW()),0)</f>
        <v>3</v>
      </c>
      <c r="P629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3074  rv</v>
      </c>
      <c r="E630" s="20">
        <f>INDEX([1]Calculation!$I:$I,ROW())</f>
        <v>43721</v>
      </c>
      <c r="F630" s="12">
        <f>ROUND(INDEX([1]Calculation!AL:AL,ROW()),1)</f>
        <v>0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16</v>
      </c>
      <c r="M630" s="8">
        <f>ROUND(INDEX([1]Calculation!R:R,ROW()),0)</f>
        <v>1</v>
      </c>
      <c r="N630" s="8">
        <f>ROUND(INDEX([1]Calculation!S:S,ROW()),0)</f>
        <v>12</v>
      </c>
      <c r="O630" s="8">
        <f>ROUND(INDEX([1]Calculation!T:T,ROW()),0)</f>
        <v>3</v>
      </c>
      <c r="P630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799  lv</v>
      </c>
      <c r="E631" s="20">
        <f>INDEX([1]Calculation!$I:$I,ROW())</f>
        <v>43721</v>
      </c>
      <c r="F631" s="12">
        <f>ROUND(INDEX([1]Calculation!AL:AL,ROW()),1)</f>
        <v>0</v>
      </c>
      <c r="G631" s="8">
        <f>ROUND(INDEX([1]Calculation!L:L,ROW()),0)</f>
        <v>38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14</v>
      </c>
      <c r="M631" s="8">
        <f>ROUND(INDEX([1]Calculation!R:R,ROW()),0)</f>
        <v>2</v>
      </c>
      <c r="N631" s="8">
        <f>ROUND(INDEX([1]Calculation!S:S,ROW()),0)</f>
        <v>15</v>
      </c>
      <c r="O631" s="8">
        <f>ROUND(INDEX([1]Calculation!T:T,ROW()),0)</f>
        <v>2</v>
      </c>
      <c r="P631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1302  rv</v>
      </c>
      <c r="E632" s="20">
        <f>INDEX([1]Calculation!$I:$I,ROW())</f>
        <v>43721</v>
      </c>
      <c r="F632" s="12">
        <f>ROUND(INDEX([1]Calculation!AL:AL,ROW()),1)</f>
        <v>0</v>
      </c>
      <c r="G632" s="8">
        <f>ROUND(INDEX([1]Calculation!L:L,ROW()),0)</f>
        <v>31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15</v>
      </c>
      <c r="M632" s="8">
        <f>ROUND(INDEX([1]Calculation!R:R,ROW()),0)</f>
        <v>1</v>
      </c>
      <c r="N632" s="8">
        <f>ROUND(INDEX([1]Calculation!S:S,ROW()),0)</f>
        <v>12</v>
      </c>
      <c r="O632" s="8">
        <f>ROUND(INDEX([1]Calculation!T:T,ROW()),0)</f>
        <v>2</v>
      </c>
      <c r="P632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Civiqs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1784  lv</v>
      </c>
      <c r="E633" s="20">
        <f>INDEX([1]Calculation!$I:$I,ROW())</f>
        <v>43720</v>
      </c>
      <c r="F633" s="12">
        <f>ROUND(INDEX([1]Calculation!AL:AL,ROW()),1)</f>
        <v>0.3</v>
      </c>
      <c r="G633" s="8">
        <f>ROUND(INDEX([1]Calculation!L:L,ROW()),0)</f>
        <v>23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7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28</v>
      </c>
      <c r="O633" s="8">
        <f>ROUND(INDEX([1]Calculation!T:T,ROW()),0)</f>
        <v>2</v>
      </c>
      <c r="P633" s="8" t="str">
        <f>INDEX([1]Calculation!CB:CB,ROW())</f>
        <v>http://filesforprogress.org/datasets/sep_18/civiqs_debate/pre_debate.pdf</v>
      </c>
    </row>
    <row r="634" spans="1:16">
      <c r="A634" t="str">
        <f>INDEX([1]Calculation!$F:$F,ROW())</f>
        <v>Arizona</v>
      </c>
      <c r="B634" t="str">
        <f>INDEX([1]Calculation!$D:$D,ROW())</f>
        <v>Bendixen &amp; Amandi International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250  rv</v>
      </c>
      <c r="E634" s="20">
        <f>INDEX([1]Calculation!$I:$I,ROW())</f>
        <v>43720</v>
      </c>
      <c r="F634" s="12">
        <f>ROUND(INDEX([1]Calculation!AL:AL,ROW()),1)</f>
        <v>1.4</v>
      </c>
      <c r="G634" s="8">
        <f>ROUND(INDEX([1]Calculation!L:L,ROW()),0)</f>
        <v>29</v>
      </c>
      <c r="H634" s="8">
        <f>ROUND(INDEX([1]Calculation!M:M,ROW()),0)</f>
        <v>0</v>
      </c>
      <c r="I634" s="8">
        <f>ROUND(INDEX([1]Calculation!N:N,ROW()),0)</f>
        <v>0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18</v>
      </c>
      <c r="M634" s="8">
        <f>ROUND(INDEX([1]Calculation!R:R,ROW()),0)</f>
        <v>0</v>
      </c>
      <c r="N634" s="8">
        <f>ROUND(INDEX([1]Calculation!S:S,ROW()),0)</f>
        <v>24</v>
      </c>
      <c r="O634" s="8">
        <f>ROUND(INDEX([1]Calculation!T:T,ROW()),0)</f>
        <v>2</v>
      </c>
      <c r="P634" s="8" t="str">
        <f>INDEX([1]Calculation!CB:CB,ROW())</f>
        <v>https://www.politico.com/f/?id=0000016d-410e-d547-a36f-67df39db0001</v>
      </c>
    </row>
    <row r="635" spans="1:16">
      <c r="A635" t="str">
        <f>INDEX([1]Calculation!$F:$F,ROW())</f>
        <v>New York</v>
      </c>
      <c r="B635" t="str">
        <f>INDEX([1]Calculation!$D:$D,ROW())</f>
        <v>Siena College</v>
      </c>
      <c r="C635" t="str">
        <f>IF(INDEX([1]Calculation!$G:$G,ROW())=0,"-",INDEX([1]Calculation!$G:$G,ROW()))</f>
        <v>A-</v>
      </c>
      <c r="D635" t="str">
        <f>INDEX([1]Calculation!$J:$J,ROW())&amp;"  "&amp;INDEX([1]Calculation!$K:$K,ROW())</f>
        <v>359  rv</v>
      </c>
      <c r="E635" s="20">
        <f>INDEX([1]Calculation!$I:$I,ROW())</f>
        <v>43720</v>
      </c>
      <c r="F635" s="12">
        <f>ROUND(INDEX([1]Calculation!AL:AL,ROW()),1)</f>
        <v>0.1</v>
      </c>
      <c r="G635" s="8">
        <f>ROUND(INDEX([1]Calculation!L:L,ROW()),0)</f>
        <v>22</v>
      </c>
      <c r="H635" s="8">
        <f>ROUND(INDEX([1]Calculation!M:M,ROW()),0)</f>
        <v>0</v>
      </c>
      <c r="I635" s="8">
        <f>ROUND(INDEX([1]Calculation!N:N,ROW()),0)</f>
        <v>0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17</v>
      </c>
      <c r="O635" s="8">
        <f>ROUND(INDEX([1]Calculation!T:T,ROW()),0)</f>
        <v>1</v>
      </c>
      <c r="P635" s="8" t="str">
        <f>INDEX([1]Calculation!CB:CB,ROW())</f>
        <v>https://scri.siena.edu/wp-content/uploads/2019/09/SNY0919-Crosstabs-091719.pdf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801  lv</v>
      </c>
      <c r="E636" s="20">
        <f>INDEX([1]Calculation!$I:$I,ROW())</f>
        <v>43720</v>
      </c>
      <c r="F636" s="12">
        <f>ROUND(INDEX([1]Calculation!AL:AL,ROW()),1)</f>
        <v>0</v>
      </c>
      <c r="G636" s="8">
        <f>ROUND(INDEX([1]Calculation!L:L,ROW()),0)</f>
        <v>38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1319  rv</v>
      </c>
      <c r="E637" s="20">
        <f>INDEX([1]Calculation!$I:$I,ROW())</f>
        <v>43720</v>
      </c>
      <c r="F637" s="12">
        <f>ROUND(INDEX([1]Calculation!AL:AL,ROW()),1)</f>
        <v>0</v>
      </c>
      <c r="G637" s="8">
        <f>ROUND(INDEX([1]Calculation!L:L,ROW()),0)</f>
        <v>32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11</v>
      </c>
      <c r="O637" s="8">
        <f>ROUND(INDEX([1]Calculation!T:T,ROW()),0)</f>
        <v>2</v>
      </c>
      <c r="P637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38" spans="1:16">
      <c r="A638" t="str">
        <f>INDEX([1]Calculation!$F:$F,ROW())</f>
        <v>Georgia</v>
      </c>
      <c r="B638" t="str">
        <f>INDEX([1]Calculation!$D:$D,ROW())</f>
        <v>Change Research</v>
      </c>
      <c r="C638" t="str">
        <f>IF(INDEX([1]Calculation!$G:$G,ROW())=0,"-",INDEX([1]Calculation!$G:$G,ROW()))</f>
        <v>C</v>
      </c>
      <c r="D638" t="str">
        <f>INDEX([1]Calculation!$J:$J,ROW())&amp;"  "&amp;INDEX([1]Calculation!$K:$K,ROW())</f>
        <v>755  lv</v>
      </c>
      <c r="E638" s="20">
        <f>INDEX([1]Calculation!$I:$I,ROW())</f>
        <v>43719</v>
      </c>
      <c r="F638" s="12">
        <f>ROUND(INDEX([1]Calculation!AL:AL,ROW()),1)</f>
        <v>1.9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2</v>
      </c>
      <c r="J638" s="8">
        <f>ROUND(INDEX([1]Calculation!O:O,ROW()),0)</f>
        <v>7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3</v>
      </c>
      <c r="P638" s="8" t="str">
        <f>INDEX([1]Calculation!CB:CB,ROW())</f>
        <v>https://www.changeresearch.com/georgia-poll-sept-7-11-2019</v>
      </c>
    </row>
    <row r="639" spans="1:16">
      <c r="A639" t="str">
        <f>INDEX([1]Calculation!$F:$F,ROW())</f>
        <v>US</v>
      </c>
      <c r="B639" t="str">
        <f>INDEX([1]Calculation!$D:$D,ROW())</f>
        <v>GQR Research (GQRR)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241  lv</v>
      </c>
      <c r="E639" s="20">
        <f>INDEX([1]Calculation!$I:$I,ROW())</f>
        <v>43719</v>
      </c>
      <c r="F639" s="12">
        <f>ROUND(INDEX([1]Calculation!AL:AL,ROW()),1)</f>
        <v>1.5</v>
      </c>
      <c r="G639" s="8">
        <f>ROUND(INDEX([1]Calculation!L:L,ROW()),0)</f>
        <v>30</v>
      </c>
      <c r="H639" s="8">
        <f>ROUND(INDEX([1]Calculation!M:M,ROW()),0)</f>
        <v>0</v>
      </c>
      <c r="I639" s="8">
        <f>ROUND(INDEX([1]Calculation!N:N,ROW()),0)</f>
        <v>4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21</v>
      </c>
      <c r="M639" s="8">
        <f>ROUND(INDEX([1]Calculation!R:R,ROW()),0)</f>
        <v>0</v>
      </c>
      <c r="N639" s="8">
        <f>ROUND(INDEX([1]Calculation!S:S,ROW()),0)</f>
        <v>19</v>
      </c>
      <c r="O639" s="8">
        <f>ROUND(INDEX([1]Calculation!T:T,ROW()),0)</f>
        <v>2</v>
      </c>
      <c r="P639" s="8" t="str">
        <f>INDEX([1]Calculation!CB:CB,ROW())</f>
        <v>https://democracycorps.com/wp-content/uploads/2019/09/DCorps_Full-Internal-National-Phone-FQ_091119.pdf</v>
      </c>
    </row>
    <row r="640" spans="1:16">
      <c r="A640" t="str">
        <f>INDEX([1]Calculation!$F:$F,ROW())</f>
        <v>New Hampshire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595  lv</v>
      </c>
      <c r="E640" s="20">
        <f>INDEX([1]Calculation!$I:$I,ROW())</f>
        <v>43719</v>
      </c>
      <c r="F640" s="12">
        <f>ROUND(INDEX([1]Calculation!AL:AL,ROW()),1)</f>
        <v>2.1</v>
      </c>
      <c r="G640" s="8">
        <f>ROUND(INDEX([1]Calculation!L:L,ROW()),0)</f>
        <v>22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21</v>
      </c>
      <c r="M640" s="8">
        <f>ROUND(INDEX([1]Calculation!R:R,ROW()),0)</f>
        <v>2</v>
      </c>
      <c r="N640" s="8">
        <f>ROUND(INDEX([1]Calculation!S:S,ROW()),0)</f>
        <v>15</v>
      </c>
      <c r="O640" s="8">
        <f>ROUND(INDEX([1]Calculation!T:T,ROW()),0)</f>
        <v>2</v>
      </c>
      <c r="P640" s="8" t="str">
        <f>INDEX([1]Calculation!CB:CB,ROW())</f>
        <v>https://htv-prod-media.s3.amazonaws.com/files/nolablesharrispoll-converted-1568250845.pdf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807  lv</v>
      </c>
      <c r="E641" s="20">
        <f>INDEX([1]Calculation!$I:$I,ROW())</f>
        <v>43719</v>
      </c>
      <c r="F641" s="12">
        <f>ROUND(INDEX([1]Calculation!AL:AL,ROW()),1)</f>
        <v>0</v>
      </c>
      <c r="G641" s="8">
        <f>ROUND(INDEX([1]Calculation!L:L,ROW()),0)</f>
        <v>35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17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3</v>
      </c>
      <c r="P641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1313  rv</v>
      </c>
      <c r="E642" s="20">
        <f>INDEX([1]Calculation!$I:$I,ROW())</f>
        <v>43719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18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2</v>
      </c>
      <c r="P642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McLaughlin &amp; Associates</v>
      </c>
      <c r="C643" t="str">
        <f>IF(INDEX([1]Calculation!$G:$G,ROW())=0,"-",INDEX([1]Calculation!$G:$G,ROW()))</f>
        <v>C/D</v>
      </c>
      <c r="D643" t="str">
        <f>INDEX([1]Calculation!$J:$J,ROW())&amp;"  "&amp;INDEX([1]Calculation!$K:$K,ROW())</f>
        <v>454  lv</v>
      </c>
      <c r="E643" s="20">
        <f>INDEX([1]Calculation!$I:$I,ROW())</f>
        <v>43718</v>
      </c>
      <c r="F643" s="12">
        <f>ROUND(INDEX([1]Calculation!AL:AL,ROW()),1)</f>
        <v>0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1</v>
      </c>
      <c r="L643" s="8">
        <f>ROUND(INDEX([1]Calculation!Q:Q,ROW()),0)</f>
        <v>21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2</v>
      </c>
      <c r="P643" s="8" t="str">
        <f>INDEX([1]Calculation!CB:CB,ROW())</f>
        <v>https://mclaughlinonline.com/pols/wp-content/uploads/2019/09/National-Monthly-Omnibus-September-Public.pdf</v>
      </c>
    </row>
    <row r="644" spans="1:16">
      <c r="A644" t="str">
        <f>INDEX([1]Calculation!$F:$F,ROW())</f>
        <v>US</v>
      </c>
      <c r="B644" t="str">
        <f>INDEX([1]Calculation!$D:$D,ROW())</f>
        <v>Ipsos</v>
      </c>
      <c r="C644" t="str">
        <f>IF(INDEX([1]Calculation!$G:$G,ROW())=0,"-",INDEX([1]Calculation!$G:$G,ROW()))</f>
        <v>B+</v>
      </c>
      <c r="D644" t="str">
        <f>INDEX([1]Calculation!$J:$J,ROW())&amp;"  "&amp;INDEX([1]Calculation!$K:$K,ROW())</f>
        <v>557  rv</v>
      </c>
      <c r="E644" s="20">
        <f>INDEX([1]Calculation!$I:$I,ROW())</f>
        <v>43718</v>
      </c>
      <c r="F644" s="12">
        <f>ROUND(INDEX([1]Calculation!AL:AL,ROW()),1)</f>
        <v>0</v>
      </c>
      <c r="G644" s="8">
        <f>ROUND(INDEX([1]Calculation!L:L,ROW()),0)</f>
        <v>22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1</v>
      </c>
      <c r="L644" s="8">
        <f>ROUND(INDEX([1]Calculation!Q:Q,ROW()),0)</f>
        <v>16</v>
      </c>
      <c r="M644" s="8">
        <f>ROUND(INDEX([1]Calculation!R:R,ROW()),0)</f>
        <v>1</v>
      </c>
      <c r="N644" s="8">
        <f>ROUND(INDEX([1]Calculation!S:S,ROW()),0)</f>
        <v>11</v>
      </c>
      <c r="O644" s="8">
        <f>ROUND(INDEX([1]Calculation!T:T,ROW()),0)</f>
        <v>3</v>
      </c>
      <c r="P644" s="8" t="str">
        <f>INDEX([1]Calculation!CB:CB,ROW())</f>
        <v>https://www.ipsos.com/sites/default/files/ct/news/documents/2019-09/2019_reuters_tracking_-_core_political_democratic_primary_tracker_09_11_2019_.pdf</v>
      </c>
    </row>
    <row r="645" spans="1:16">
      <c r="A645" t="str">
        <f>INDEX([1]Calculation!$F:$F,ROW())</f>
        <v>US</v>
      </c>
      <c r="B645" t="str">
        <f>INDEX([1]Calculation!$D:$D,ROW())</f>
        <v>Ipsos</v>
      </c>
      <c r="C645" t="str">
        <f>IF(INDEX([1]Calculation!$G:$G,ROW())=0,"-",INDEX([1]Calculation!$G:$G,ROW()))</f>
        <v>B+</v>
      </c>
      <c r="D645" t="str">
        <f>INDEX([1]Calculation!$J:$J,ROW())&amp;"  "&amp;INDEX([1]Calculation!$K:$K,ROW())</f>
        <v>615  a</v>
      </c>
      <c r="E645" s="20">
        <f>INDEX([1]Calculation!$I:$I,ROW())</f>
        <v>43718</v>
      </c>
      <c r="F645" s="12">
        <f>ROUND(INDEX([1]Calculation!AL:AL,ROW()),1)</f>
        <v>0</v>
      </c>
      <c r="G645" s="8">
        <f>ROUND(INDEX([1]Calculation!L:L,ROW()),0)</f>
        <v>22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16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3</v>
      </c>
      <c r="P645" s="8" t="str">
        <f>INDEX([1]Calculation!CB:CB,ROW())</f>
        <v>https://twitter.com/Cmkahn/status/1177226882716196867</v>
      </c>
    </row>
    <row r="646" spans="1:16">
      <c r="A646" t="str">
        <f>INDEX([1]Calculation!$F:$F,ROW())</f>
        <v>New Hampshire</v>
      </c>
      <c r="B646" t="str">
        <f>INDEX([1]Calculation!$D:$D,ROW())</f>
        <v>RKM Research and Communications Inc.</v>
      </c>
      <c r="C646" t="str">
        <f>IF(INDEX([1]Calculation!$G:$G,ROW())=0,"-",INDEX([1]Calculation!$G:$G,ROW()))</f>
        <v>A/B</v>
      </c>
      <c r="D646" t="str">
        <f>INDEX([1]Calculation!$J:$J,ROW())&amp;"  "&amp;INDEX([1]Calculation!$K:$K,ROW())</f>
        <v>425  lv</v>
      </c>
      <c r="E646" s="20">
        <f>INDEX([1]Calculation!$I:$I,ROW())</f>
        <v>43718</v>
      </c>
      <c r="F646" s="12">
        <f>ROUND(INDEX([1]Calculation!AL:AL,ROW()),1)</f>
        <v>0</v>
      </c>
      <c r="G646" s="8">
        <f>ROUND(INDEX([1]Calculation!L:L,ROW()),0)</f>
        <v>21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29</v>
      </c>
      <c r="M646" s="8">
        <f>ROUND(INDEX([1]Calculation!R:R,ROW()),0)</f>
        <v>0</v>
      </c>
      <c r="N646" s="8">
        <f>ROUND(INDEX([1]Calculation!S:S,ROW()),0)</f>
        <v>17</v>
      </c>
      <c r="O646" s="8">
        <f>ROUND(INDEX([1]Calculation!T:T,ROW()),0)</f>
        <v>5</v>
      </c>
      <c r="P646" s="8" t="str">
        <f>INDEX([1]Calculation!CB:CB,ROW())</f>
        <v>https://www.franklinpierce.edu/institutes/mfcc/FPU%20NH%20Presidential%20Poll%202019%20Pre-Houston%20Debate%20Tables.pdf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632  lv</v>
      </c>
      <c r="E647" s="20">
        <f>INDEX([1]Calculation!$I:$I,ROW())</f>
        <v>43718</v>
      </c>
      <c r="F647" s="12">
        <f>ROUND(INDEX([1]Calculation!AL:AL,ROW()),1)</f>
        <v>0</v>
      </c>
      <c r="G647" s="8">
        <f>ROUND(INDEX([1]Calculation!L:L,ROW()),0)</f>
        <v>24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17</v>
      </c>
      <c r="M647" s="8">
        <f>ROUND(INDEX([1]Calculation!R:R,ROW()),0)</f>
        <v>0</v>
      </c>
      <c r="N647" s="8">
        <f>ROUND(INDEX([1]Calculation!S:S,ROW()),0)</f>
        <v>24</v>
      </c>
      <c r="O647" s="8">
        <f>ROUND(INDEX([1]Calculation!T:T,ROW()),0)</f>
        <v>2</v>
      </c>
      <c r="P647" s="8" t="str">
        <f>INDEX([1]Calculation!CB:CB,ROW())</f>
        <v>https://d25d2506sfb94s.cloudfront.net/cumulus_uploads/document/hrk03f83zc/econTabReport.pdf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815  lv</v>
      </c>
      <c r="E648" s="20">
        <f>INDEX([1]Calculation!$I:$I,ROW())</f>
        <v>43718</v>
      </c>
      <c r="F648" s="12">
        <f>ROUND(INDEX([1]Calculation!AL:AL,ROW()),1)</f>
        <v>0</v>
      </c>
      <c r="G648" s="8">
        <f>ROUND(INDEX([1]Calculation!L:L,ROW()),0)</f>
        <v>33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3</v>
      </c>
      <c r="P648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1339  rv</v>
      </c>
      <c r="E649" s="20">
        <f>INDEX([1]Calculation!$I:$I,ROW())</f>
        <v>43718</v>
      </c>
      <c r="F649" s="12">
        <f>ROUND(INDEX([1]Calculation!AL:AL,ROW()),1)</f>
        <v>0</v>
      </c>
      <c r="G649" s="8">
        <f>ROUND(INDEX([1]Calculation!L:L,ROW()),0)</f>
        <v>29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2</v>
      </c>
      <c r="L649" s="8">
        <f>ROUND(INDEX([1]Calculation!Q:Q,ROW()),0)</f>
        <v>17</v>
      </c>
      <c r="M649" s="8">
        <f>ROUND(INDEX([1]Calculation!R:R,ROW()),0)</f>
        <v>2</v>
      </c>
      <c r="N649" s="8">
        <f>ROUND(INDEX([1]Calculation!S:S,ROW()),0)</f>
        <v>12</v>
      </c>
      <c r="O649" s="8">
        <f>ROUND(INDEX([1]Calculation!T:T,ROW()),0)</f>
        <v>3</v>
      </c>
      <c r="P649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SSRS</v>
      </c>
      <c r="C650" t="str">
        <f>IF(INDEX([1]Calculation!$G:$G,ROW())=0,"-",INDEX([1]Calculation!$G:$G,ROW()))</f>
        <v>A/B</v>
      </c>
      <c r="D650" t="str">
        <f>INDEX([1]Calculation!$J:$J,ROW())&amp;"  "&amp;INDEX([1]Calculation!$K:$K,ROW())</f>
        <v>908  rv</v>
      </c>
      <c r="E650" s="20">
        <f>INDEX([1]Calculation!$I:$I,ROW())</f>
        <v>43717</v>
      </c>
      <c r="F650" s="12">
        <f>ROUND(INDEX([1]Calculation!AL:AL,ROW()),1)</f>
        <v>0</v>
      </c>
      <c r="G650" s="8">
        <f>ROUND(INDEX([1]Calculation!L:L,ROW()),0)</f>
        <v>24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6</v>
      </c>
      <c r="K650" s="8">
        <f>ROUND(INDEX([1]Calculation!P:P,ROW()),0)</f>
        <v>1</v>
      </c>
      <c r="L650" s="8">
        <f>ROUND(INDEX([1]Calculation!Q:Q,ROW()),0)</f>
        <v>17</v>
      </c>
      <c r="M650" s="8">
        <f>ROUND(INDEX([1]Calculation!R:R,ROW()),0)</f>
        <v>1</v>
      </c>
      <c r="N650" s="8">
        <f>ROUND(INDEX([1]Calculation!S:S,ROW()),0)</f>
        <v>18</v>
      </c>
      <c r="O650" s="8">
        <f>ROUND(INDEX([1]Calculation!T:T,ROW()),0)</f>
        <v>2</v>
      </c>
      <c r="P650" s="8" t="str">
        <f>INDEX([1]Calculation!CB:CB,ROW())</f>
        <v>https://cdn.cnn.com/cnn/2019/images/09/11/rel10b.-.2020.pdf</v>
      </c>
    </row>
    <row r="651" spans="1:16">
      <c r="A651" t="str">
        <f>INDEX([1]Calculation!$F:$F,ROW())</f>
        <v>Texas</v>
      </c>
      <c r="B651" t="str">
        <f>INDEX([1]Calculation!$D:$D,ROW())</f>
        <v>Quinnipiac University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456  rv</v>
      </c>
      <c r="E651" s="20">
        <f>INDEX([1]Calculation!$I:$I,ROW())</f>
        <v>43717</v>
      </c>
      <c r="F651" s="12">
        <f>ROUND(INDEX([1]Calculation!AL:AL,ROW()),1)</f>
        <v>4.8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3</v>
      </c>
      <c r="K651" s="8">
        <f>ROUND(INDEX([1]Calculation!P:P,ROW()),0)</f>
        <v>2</v>
      </c>
      <c r="L651" s="8">
        <f>ROUND(INDEX([1]Calculation!Q:Q,ROW()),0)</f>
        <v>12</v>
      </c>
      <c r="M651" s="8">
        <f>ROUND(INDEX([1]Calculation!R:R,ROW()),0)</f>
        <v>0</v>
      </c>
      <c r="N651" s="8">
        <f>ROUND(INDEX([1]Calculation!S:S,ROW()),0)</f>
        <v>18</v>
      </c>
      <c r="O651" s="8">
        <f>ROUND(INDEX([1]Calculation!T:T,ROW()),0)</f>
        <v>1</v>
      </c>
      <c r="P651" s="8" t="str">
        <f>INDEX([1]Calculation!CB:CB,ROW())</f>
        <v>https://poll.qu.edu/texas/release-detail?ReleaseID=3640</v>
      </c>
    </row>
    <row r="652" spans="1:16">
      <c r="A652" t="str">
        <f>INDEX([1]Calculation!$F:$F,ROW())</f>
        <v>New Hampshire</v>
      </c>
      <c r="B652" t="str">
        <f>INDEX([1]Calculation!$D:$D,ROW())</f>
        <v>Emerson College</v>
      </c>
      <c r="C652" t="str">
        <f>IF(INDEX([1]Calculation!$G:$G,ROW())=0,"-",INDEX([1]Calculation!$G:$G,ROW()))</f>
        <v>B-</v>
      </c>
      <c r="D652" t="str">
        <f>INDEX([1]Calculation!$J:$J,ROW())&amp;"  "&amp;INDEX([1]Calculation!$K:$K,ROW())</f>
        <v>483  lv</v>
      </c>
      <c r="E652" s="20">
        <f>INDEX([1]Calculation!$I:$I,ROW())</f>
        <v>43717</v>
      </c>
      <c r="F652" s="12">
        <f>ROUND(INDEX([1]Calculation!AL:AL,ROW()),1)</f>
        <v>0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4</v>
      </c>
      <c r="J652" s="8">
        <f>ROUND(INDEX([1]Calculation!O:O,ROW()),0)</f>
        <v>11</v>
      </c>
      <c r="K652" s="8">
        <f>ROUND(INDEX([1]Calculation!P:P,ROW()),0)</f>
        <v>1</v>
      </c>
      <c r="L652" s="8">
        <f>ROUND(INDEX([1]Calculation!Q:Q,ROW()),0)</f>
        <v>13</v>
      </c>
      <c r="M652" s="8">
        <f>ROUND(INDEX([1]Calculation!R:R,ROW()),0)</f>
        <v>1</v>
      </c>
      <c r="N652" s="8">
        <f>ROUND(INDEX([1]Calculation!S:S,ROW()),0)</f>
        <v>21</v>
      </c>
      <c r="O652" s="8">
        <f>ROUND(INDEX([1]Calculation!T:T,ROW()),0)</f>
        <v>3</v>
      </c>
      <c r="P652" s="8" t="str">
        <f>INDEX([1]Calculation!CB:CB,ROW())</f>
        <v>http://emersonpolling.com/2019/09/10/sanders-slips-in-new-hampshire-biden-warren-take-lead/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788  lv</v>
      </c>
      <c r="E653" s="20">
        <f>INDEX([1]Calculation!$I:$I,ROW())</f>
        <v>43717</v>
      </c>
      <c r="F653" s="12">
        <f>ROUND(INDEX([1]Calculation!AL:AL,ROW()),1)</f>
        <v>0</v>
      </c>
      <c r="G653" s="8">
        <f>ROUND(INDEX([1]Calculation!L:L,ROW()),0)</f>
        <v>30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17</v>
      </c>
      <c r="M653" s="8">
        <f>ROUND(INDEX([1]Calculation!R:R,ROW()),0)</f>
        <v>1</v>
      </c>
      <c r="N653" s="8">
        <f>ROUND(INDEX([1]Calculation!S:S,ROW()),0)</f>
        <v>15</v>
      </c>
      <c r="O653" s="8">
        <f>ROUND(INDEX([1]Calculation!T:T,ROW()),0)</f>
        <v>3</v>
      </c>
      <c r="P653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1322  rv</v>
      </c>
      <c r="E654" s="20">
        <f>INDEX([1]Calculation!$I:$I,ROW())</f>
        <v>43717</v>
      </c>
      <c r="F654" s="12">
        <f>ROUND(INDEX([1]Calculation!AL:AL,ROW()),1)</f>
        <v>0</v>
      </c>
      <c r="G654" s="8">
        <f>ROUND(INDEX([1]Calculation!L:L,ROW()),0)</f>
        <v>26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2</v>
      </c>
      <c r="N654" s="8">
        <f>ROUND(INDEX([1]Calculation!S:S,ROW()),0)</f>
        <v>13</v>
      </c>
      <c r="O654" s="8">
        <f>ROUND(INDEX([1]Calculation!T:T,ROW()),0)</f>
        <v>3</v>
      </c>
      <c r="P654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454  rv</v>
      </c>
      <c r="E655" s="20">
        <f>INDEX([1]Calculation!$I:$I,ROW())</f>
        <v>43716</v>
      </c>
      <c r="F655" s="12">
        <f>ROUND(INDEX([1]Calculation!AL:AL,ROW()),1)</f>
        <v>0</v>
      </c>
      <c r="G655" s="8">
        <f>ROUND(INDEX([1]Calculation!L:L,ROW()),0)</f>
        <v>27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5</v>
      </c>
      <c r="P655" s="8" t="str">
        <f>INDEX([1]Calculation!CB:CB,ROW())</f>
        <v>https://thehill.com/hilltv/rising/460934-harris-and-yang-ticked-up-three-front-runners-dip-slightly</v>
      </c>
    </row>
    <row r="656" spans="1:16">
      <c r="A656" t="str">
        <f>INDEX([1]Calculation!$F:$F,ROW())</f>
        <v>US</v>
      </c>
      <c r="B656" t="str">
        <f>INDEX([1]Calculation!$D:$D,ROW())</f>
        <v>USC Dornsife/LA Times</v>
      </c>
      <c r="C656" t="str">
        <f>IF(INDEX([1]Calculation!$G:$G,ROW())=0,"-",INDEX([1]Calculation!$G:$G,ROW()))</f>
        <v>B/C</v>
      </c>
      <c r="D656" t="str">
        <f>INDEX([1]Calculation!$J:$J,ROW())&amp;"  "&amp;INDEX([1]Calculation!$K:$K,ROW())</f>
        <v>2462  lv</v>
      </c>
      <c r="E656" s="20">
        <f>INDEX([1]Calculation!$I:$I,ROW())</f>
        <v>43716</v>
      </c>
      <c r="F656" s="12">
        <f>ROUND(INDEX([1]Calculation!AL:AL,ROW()),1)</f>
        <v>0.1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0</v>
      </c>
      <c r="N656" s="8">
        <f>ROUND(INDEX([1]Calculation!S:S,ROW()),0)</f>
        <v>11</v>
      </c>
      <c r="O656" s="8">
        <f>ROUND(INDEX([1]Calculation!T:T,ROW()),0)</f>
        <v>2</v>
      </c>
      <c r="P656" s="8" t="str">
        <f>INDEX([1]Calculation!CB:CB,ROW())</f>
        <v>https://drive.google.com/file/d/1b8wZOfldlNWoaN4ajvl-c-g_Vvao-t5C/view</v>
      </c>
    </row>
    <row r="657" spans="1:16">
      <c r="A657" t="str">
        <f>INDEX([1]Calculation!$F:$F,ROW())</f>
        <v>Texas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552  lv</v>
      </c>
      <c r="E657" s="20">
        <f>INDEX([1]Calculation!$I:$I,ROW())</f>
        <v>43716</v>
      </c>
      <c r="F657" s="12">
        <f>ROUND(INDEX([1]Calculation!AL:AL,ROW()),1)</f>
        <v>0</v>
      </c>
      <c r="G657" s="8">
        <f>ROUND(INDEX([1]Calculation!L:L,ROW()),0)</f>
        <v>26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18</v>
      </c>
      <c r="O657" s="8">
        <f>ROUND(INDEX([1]Calculation!T:T,ROW()),0)</f>
        <v>3</v>
      </c>
      <c r="P657" s="8" t="str">
        <f>INDEX([1]Calculation!CB:CB,ROW())</f>
        <v>https://www.texastribune.org/2019/09/11/beto-orourke-falls-behind-joe-biden-elizabeth-warren-texas/</v>
      </c>
    </row>
    <row r="658" spans="1:16">
      <c r="A658" t="str">
        <f>INDEX([1]Calculation!$F:$F,ROW())</f>
        <v>US</v>
      </c>
      <c r="B658" t="str">
        <f>INDEX([1]Calculation!$D:$D,ROW())</f>
        <v>Morning Consult</v>
      </c>
      <c r="C658" t="str">
        <f>IF(INDEX([1]Calculation!$G:$G,ROW())=0,"-",INDEX([1]Calculation!$G:$G,ROW()))</f>
        <v>B/C</v>
      </c>
      <c r="D658" t="str">
        <f>INDEX([1]Calculation!$J:$J,ROW())&amp;"  "&amp;INDEX([1]Calculation!$K:$K,ROW())</f>
        <v>17824  lv</v>
      </c>
      <c r="E658" s="20">
        <f>INDEX([1]Calculation!$I:$I,ROW())</f>
        <v>43716</v>
      </c>
      <c r="F658" s="12">
        <f>ROUND(INDEX([1]Calculation!AL:AL,ROW()),1)</f>
        <v>0</v>
      </c>
      <c r="G658" s="8">
        <f>ROUND(INDEX([1]Calculation!L:L,ROW()),0)</f>
        <v>33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21</v>
      </c>
      <c r="M658" s="8">
        <f>ROUND(INDEX([1]Calculation!R:R,ROW()),0)</f>
        <v>1</v>
      </c>
      <c r="N658" s="8">
        <f>ROUND(INDEX([1]Calculation!S:S,ROW()),0)</f>
        <v>16</v>
      </c>
      <c r="O658" s="8">
        <f>ROUND(INDEX([1]Calculation!T:T,ROW()),0)</f>
        <v>3</v>
      </c>
      <c r="P658" s="8" t="str">
        <f>INDEX([1]Calculation!CB:CB,ROW())</f>
        <v>https://morningconsult.com/2020-democratic-primary/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1350  rv</v>
      </c>
      <c r="E659" s="20">
        <f>INDEX([1]Calculation!$I:$I,ROW())</f>
        <v>43716</v>
      </c>
      <c r="F659" s="12">
        <f>ROUND(INDEX([1]Calculation!AL:AL,ROW()),1)</f>
        <v>0</v>
      </c>
      <c r="G659" s="8">
        <f>ROUND(INDEX([1]Calculation!L:L,ROW()),0)</f>
        <v>27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17</v>
      </c>
      <c r="M659" s="8">
        <f>ROUND(INDEX([1]Calculation!R:R,ROW()),0)</f>
        <v>1</v>
      </c>
      <c r="N659" s="8">
        <f>ROUND(INDEX([1]Calculation!S:S,ROW()),0)</f>
        <v>13</v>
      </c>
      <c r="O659" s="8">
        <f>ROUND(INDEX([1]Calculation!T:T,ROW()),0)</f>
        <v>3</v>
      </c>
      <c r="P659" s="8" t="str">
        <f>INDEX([1]Calculation!CB:CB,ROW())</f>
        <v>https://scottrasmussen.com/3-day-dems-voting-for-trends/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20">
        <f>INDEX([1]Calculation!$I:$I,ROW())</f>
        <v>43715</v>
      </c>
      <c r="F660" s="12">
        <f>ROUND(INDEX([1]Calculation!AL:AL,ROW()),1)</f>
        <v>0</v>
      </c>
      <c r="G660" s="8">
        <f>ROUND(INDEX([1]Calculation!L:L,ROW()),0)</f>
        <v>26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2</v>
      </c>
      <c r="P660" s="8" t="str">
        <f>INDEX([1]Calculation!CB:CB,ROW())</f>
        <v>https://scottrasmussen.com/3-day-dems-voting-for-trends/</v>
      </c>
    </row>
    <row r="661" spans="1:16">
      <c r="A661" t="str">
        <f>INDEX([1]Calculation!$F:$F,ROW())</f>
        <v>US</v>
      </c>
      <c r="B661" t="str">
        <f>INDEX([1]Calculation!$D:$D,ROW())</f>
        <v>Benenson Strategy Group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762  lv</v>
      </c>
      <c r="E661" s="20">
        <f>INDEX([1]Calculation!$I:$I,ROW())</f>
        <v>43714</v>
      </c>
      <c r="F661" s="12">
        <f>ROUND(INDEX([1]Calculation!AL:AL,ROW()),1)</f>
        <v>2.5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8</v>
      </c>
      <c r="K661" s="8">
        <f>ROUND(INDEX([1]Calculation!P:P,ROW()),0)</f>
        <v>0</v>
      </c>
      <c r="L661" s="8">
        <f>ROUND(INDEX([1]Calculation!Q:Q,ROW()),0)</f>
        <v>21</v>
      </c>
      <c r="M661" s="8">
        <f>ROUND(INDEX([1]Calculation!R:R,ROW()),0)</f>
        <v>0</v>
      </c>
      <c r="N661" s="8">
        <f>ROUND(INDEX([1]Calculation!S:S,ROW()),0)</f>
        <v>14</v>
      </c>
      <c r="O661" s="8">
        <f>ROUND(INDEX([1]Calculation!T:T,ROW()),0)</f>
        <v>2</v>
      </c>
      <c r="P661" s="8" t="str">
        <f>INDEX([1]Calculation!CB:CB,ROW())</f>
        <v>http://dfer.org/wp-content/uploads/2019/09/DFER-BSG-Polling-Results-9.12.19.pdf</v>
      </c>
    </row>
    <row r="662" spans="1:16">
      <c r="A662" t="str">
        <f>INDEX([1]Calculation!$F:$F,ROW())</f>
        <v>US</v>
      </c>
      <c r="B662" t="str">
        <f>INDEX([1]Calculation!$D:$D,ROW())</f>
        <v>YouGov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1002  lv</v>
      </c>
      <c r="E662" s="20">
        <f>INDEX([1]Calculation!$I:$I,ROW())</f>
        <v>43714</v>
      </c>
      <c r="F662" s="12">
        <f>ROUND(INDEX([1]Calculation!AL:AL,ROW()),1)</f>
        <v>0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15</v>
      </c>
      <c r="M662" s="8">
        <f>ROUND(INDEX([1]Calculation!R:R,ROW()),0)</f>
        <v>0</v>
      </c>
      <c r="N662" s="8">
        <f>ROUND(INDEX([1]Calculation!S:S,ROW()),0)</f>
        <v>24</v>
      </c>
      <c r="O662" s="8">
        <f>ROUND(INDEX([1]Calculation!T:T,ROW()),0)</f>
        <v>2</v>
      </c>
      <c r="P662" s="8" t="str">
        <f>INDEX([1]Calculation!CB:CB,ROW())</f>
        <v>https://www.fairvote.org/democratic_primary_2020_poll</v>
      </c>
    </row>
    <row r="663" spans="1:16">
      <c r="A663" t="str">
        <f>INDEX([1]Calculation!$F:$F,ROW())</f>
        <v>US</v>
      </c>
      <c r="B663" t="str">
        <f>INDEX([1]Calculation!$D:$D,ROW())</f>
        <v>YouGov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1002  lv</v>
      </c>
      <c r="E663" s="20">
        <f>INDEX([1]Calculation!$I:$I,ROW())</f>
        <v>43714</v>
      </c>
      <c r="F663" s="12">
        <f>ROUND(INDEX([1]Calculation!AL:AL,ROW()),1)</f>
        <v>0</v>
      </c>
      <c r="G663" s="8">
        <f>ROUND(INDEX([1]Calculation!L:L,ROW()),0)</f>
        <v>0</v>
      </c>
      <c r="H663" s="8">
        <f>ROUND(INDEX([1]Calculation!M:M,ROW()),0)</f>
        <v>0</v>
      </c>
      <c r="I663" s="8">
        <f>ROUND(INDEX([1]Calculation!N:N,ROW()),0)</f>
        <v>0</v>
      </c>
      <c r="J663" s="8">
        <f>ROUND(INDEX([1]Calculation!O:O,ROW()),0)</f>
        <v>0</v>
      </c>
      <c r="K663" s="8">
        <f>ROUND(INDEX([1]Calculation!P:P,ROW()),0)</f>
        <v>0</v>
      </c>
      <c r="L663" s="8">
        <f>ROUND(INDEX([1]Calculation!Q:Q,ROW()),0)</f>
        <v>36</v>
      </c>
      <c r="M663" s="8">
        <f>ROUND(INDEX([1]Calculation!R:R,ROW()),0)</f>
        <v>0</v>
      </c>
      <c r="N663" s="8">
        <f>ROUND(INDEX([1]Calculation!S:S,ROW()),0)</f>
        <v>55</v>
      </c>
      <c r="O663" s="8">
        <f>ROUND(INDEX([1]Calculation!T:T,ROW()),0)</f>
        <v>0</v>
      </c>
      <c r="P663" s="8" t="str">
        <f>INDEX([1]Calculation!CB:CB,ROW())</f>
        <v>https://www.fairvote.org/democratic_primary_2020_poll</v>
      </c>
    </row>
    <row r="664" spans="1:16">
      <c r="A664" t="str">
        <f>INDEX([1]Calculation!$F:$F,ROW())</f>
        <v>US</v>
      </c>
      <c r="B664" t="str">
        <f>INDEX([1]Calculation!$D:$D,ROW())</f>
        <v>YouGov</v>
      </c>
      <c r="C664" t="str">
        <f>IF(INDEX([1]Calculation!$G:$G,ROW())=0,"-",INDEX([1]Calculation!$G:$G,ROW()))</f>
        <v>B-</v>
      </c>
      <c r="D664" t="str">
        <f>INDEX([1]Calculation!$J:$J,ROW())&amp;"  "&amp;INDEX([1]Calculation!$K:$K,ROW())</f>
        <v>1002  lv</v>
      </c>
      <c r="E664" s="20">
        <f>INDEX([1]Calculation!$I:$I,ROW())</f>
        <v>43714</v>
      </c>
      <c r="F664" s="12">
        <f>ROUND(INDEX([1]Calculation!AL:AL,ROW()),1)</f>
        <v>0</v>
      </c>
      <c r="G664" s="8">
        <f>ROUND(INDEX([1]Calculation!L:L,ROW()),0)</f>
        <v>43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0</v>
      </c>
      <c r="M664" s="8">
        <f>ROUND(INDEX([1]Calculation!R:R,ROW()),0)</f>
        <v>0</v>
      </c>
      <c r="N664" s="8">
        <f>ROUND(INDEX([1]Calculation!S:S,ROW()),0)</f>
        <v>49</v>
      </c>
      <c r="O664" s="8">
        <f>ROUND(INDEX([1]Calculation!T:T,ROW()),0)</f>
        <v>0</v>
      </c>
      <c r="P664" s="8" t="str">
        <f>INDEX([1]Calculation!CB:CB,ROW())</f>
        <v>https://www.fairvote.org/democratic_primary_2020_poll</v>
      </c>
    </row>
    <row r="665" spans="1:16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1002  lv</v>
      </c>
      <c r="E665" s="20">
        <f>INDEX([1]Calculation!$I:$I,ROW())</f>
        <v>43714</v>
      </c>
      <c r="F665" s="12">
        <f>ROUND(INDEX([1]Calculation!AL:AL,ROW()),1)</f>
        <v>0</v>
      </c>
      <c r="G665" s="8">
        <f>ROUND(INDEX([1]Calculation!L:L,ROW()),0)</f>
        <v>51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0</v>
      </c>
      <c r="K665" s="8">
        <f>ROUND(INDEX([1]Calculation!P:P,ROW()),0)</f>
        <v>0</v>
      </c>
      <c r="L665" s="8">
        <f>ROUND(INDEX([1]Calculation!Q:Q,ROW()),0)</f>
        <v>40</v>
      </c>
      <c r="M665" s="8">
        <f>ROUND(INDEX([1]Calculation!R:R,ROW()),0)</f>
        <v>0</v>
      </c>
      <c r="N665" s="8">
        <f>ROUND(INDEX([1]Calculation!S:S,ROW()),0)</f>
        <v>0</v>
      </c>
      <c r="O665" s="8">
        <f>ROUND(INDEX([1]Calculation!T:T,ROW()),0)</f>
        <v>0</v>
      </c>
      <c r="P665" s="8" t="str">
        <f>INDEX([1]Calculation!CB:CB,ROW())</f>
        <v>https://www.fairvote.org/democratic_primary_2020_poll</v>
      </c>
    </row>
    <row r="666" spans="1:16">
      <c r="A666" t="str">
        <f>INDEX([1]Calculation!$F:$F,ROW())</f>
        <v>Texas</v>
      </c>
      <c r="B666" t="str">
        <f>INDEX([1]Calculation!$D:$D,ROW())</f>
        <v>Univision/University of Houston/Latino Decisions/North Star Opinion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552  lv</v>
      </c>
      <c r="E666" s="20">
        <f>INDEX([1]Calculation!$I:$I,ROW())</f>
        <v>43714</v>
      </c>
      <c r="F666" s="12">
        <f>ROUND(INDEX([1]Calculation!AL:AL,ROW()),1)</f>
        <v>1.6</v>
      </c>
      <c r="G666" s="8">
        <f>ROUND(INDEX([1]Calculation!L:L,ROW()),0)</f>
        <v>20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1</v>
      </c>
      <c r="K666" s="8">
        <f>ROUND(INDEX([1]Calculation!P:P,ROW()),0)</f>
        <v>0</v>
      </c>
      <c r="L666" s="8">
        <f>ROUND(INDEX([1]Calculation!Q:Q,ROW()),0)</f>
        <v>13</v>
      </c>
      <c r="M666" s="8">
        <f>ROUND(INDEX([1]Calculation!R:R,ROW()),0)</f>
        <v>1</v>
      </c>
      <c r="N666" s="8">
        <f>ROUND(INDEX([1]Calculation!S:S,ROW()),0)</f>
        <v>12</v>
      </c>
      <c r="O666" s="8">
        <f>ROUND(INDEX([1]Calculation!T:T,ROW()),0)</f>
        <v>1</v>
      </c>
      <c r="P666" s="8" t="str">
        <f>INDEX([1]Calculation!CB:CB,ROW())</f>
        <v>https://static.univision.com/especiales/noticias/infografias/2019/encuesta-septiembre/univision_national_texas_poll.pdf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1891  lv</v>
      </c>
      <c r="E667" s="20">
        <f>INDEX([1]Calculation!$I:$I,ROW())</f>
        <v>43714</v>
      </c>
      <c r="F667" s="12">
        <f>ROUND(INDEX([1]Calculation!AL:AL,ROW()),1)</f>
        <v>0</v>
      </c>
      <c r="G667" s="8">
        <f>ROUND(INDEX([1]Calculation!L:L,ROW()),0)</f>
        <v>33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2</v>
      </c>
      <c r="P667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3137  rv</v>
      </c>
      <c r="E668" s="20">
        <f>INDEX([1]Calculation!$I:$I,ROW())</f>
        <v>43714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13</v>
      </c>
      <c r="O668" s="8">
        <f>ROUND(INDEX([1]Calculation!T:T,ROW()),0)</f>
        <v>2</v>
      </c>
      <c r="P668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829  lv</v>
      </c>
      <c r="E669" s="20">
        <f>INDEX([1]Calculation!$I:$I,ROW())</f>
        <v>43714</v>
      </c>
      <c r="F669" s="12">
        <f>ROUND(INDEX([1]Calculation!AL:AL,ROW()),1)</f>
        <v>0</v>
      </c>
      <c r="G669" s="8">
        <f>ROUND(INDEX([1]Calculation!L:L,ROW()),0)</f>
        <v>33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1</v>
      </c>
      <c r="N669" s="8">
        <f>ROUND(INDEX([1]Calculation!S:S,ROW()),0)</f>
        <v>14</v>
      </c>
      <c r="O669" s="8">
        <f>ROUND(INDEX([1]Calculation!T:T,ROW()),0)</f>
        <v>3</v>
      </c>
      <c r="P669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1352  rv</v>
      </c>
      <c r="E670" s="20">
        <f>INDEX([1]Calculation!$I:$I,ROW())</f>
        <v>43714</v>
      </c>
      <c r="F670" s="12">
        <f>ROUND(INDEX([1]Calculation!AL:AL,ROW()),1)</f>
        <v>0</v>
      </c>
      <c r="G670" s="8">
        <f>ROUND(INDEX([1]Calculation!L:L,ROW()),0)</f>
        <v>29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13</v>
      </c>
      <c r="O670" s="8">
        <f>ROUND(INDEX([1]Calculation!T:T,ROW()),0)</f>
        <v>2</v>
      </c>
      <c r="P670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71" spans="1:16">
      <c r="A671" t="str">
        <f>INDEX([1]Calculation!$F:$F,ROW())</f>
        <v>Texas</v>
      </c>
      <c r="B671" t="str">
        <f>INDEX([1]Calculation!$D:$D,ROW())</f>
        <v>Ragnar Research Partners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600  lv</v>
      </c>
      <c r="E671" s="20">
        <f>INDEX([1]Calculation!$I:$I,ROW())</f>
        <v>43713</v>
      </c>
      <c r="F671" s="12">
        <f>ROUND(INDEX([1]Calculation!AL:AL,ROW()),1)</f>
        <v>1.4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6</v>
      </c>
      <c r="K671" s="8">
        <f>ROUND(INDEX([1]Calculation!P:P,ROW()),0)</f>
        <v>0</v>
      </c>
      <c r="L671" s="8">
        <f>ROUND(INDEX([1]Calculation!Q:Q,ROW()),0)</f>
        <v>12</v>
      </c>
      <c r="M671" s="8">
        <f>ROUND(INDEX([1]Calculation!R:R,ROW()),0)</f>
        <v>0</v>
      </c>
      <c r="N671" s="8">
        <f>ROUND(INDEX([1]Calculation!S:S,ROW()),0)</f>
        <v>15</v>
      </c>
      <c r="O671" s="8">
        <f>ROUND(INDEX([1]Calculation!T:T,ROW()),0)</f>
        <v>0</v>
      </c>
      <c r="P671" s="8" t="str">
        <f>INDEX([1]Calculation!CB:CB,ROW())</f>
        <v>https://www.ragnarresearch.com/Inforgraphic_pages/Infographics/Democratic_Primary_TX%20STW_Memo_v1.0_190910.pdf</v>
      </c>
    </row>
    <row r="672" spans="1:16">
      <c r="A672" t="str">
        <f>INDEX([1]Calculation!$F:$F,ROW())</f>
        <v>US</v>
      </c>
      <c r="B672" t="str">
        <f>INDEX([1]Calculation!$D:$D,ROW())</f>
        <v>ABC News/Washington Post</v>
      </c>
      <c r="C672" t="str">
        <f>IF(INDEX([1]Calculation!$G:$G,ROW())=0,"-",INDEX([1]Calculation!$G:$G,ROW()))</f>
        <v>A+</v>
      </c>
      <c r="D672" t="str">
        <f>INDEX([1]Calculation!$J:$J,ROW())&amp;"  "&amp;INDEX([1]Calculation!$K:$K,ROW())</f>
        <v>437  a</v>
      </c>
      <c r="E672" s="20">
        <f>INDEX([1]Calculation!$I:$I,ROW())</f>
        <v>43713</v>
      </c>
      <c r="F672" s="12">
        <f>ROUND(INDEX([1]Calculation!AL:AL,ROW()),1)</f>
        <v>0</v>
      </c>
      <c r="G672" s="8">
        <f>ROUND(INDEX([1]Calculation!L:L,ROW()),0)</f>
        <v>27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19</v>
      </c>
      <c r="M672" s="8">
        <f>ROUND(INDEX([1]Calculation!R:R,ROW()),0)</f>
        <v>0</v>
      </c>
      <c r="N672" s="8">
        <f>ROUND(INDEX([1]Calculation!S:S,ROW()),0)</f>
        <v>17</v>
      </c>
      <c r="O672" s="8">
        <f>ROUND(INDEX([1]Calculation!T:T,ROW()),0)</f>
        <v>3</v>
      </c>
      <c r="P672" s="8" t="str">
        <f>INDEX([1]Calculation!CB:CB,ROW())</f>
        <v>https://www.washingtonpost.com/context/sept-2-5-2019-washington-post-abc-news-poll/d4e18b36-79bf-492d-91e3-d1c7a49d37e2/</v>
      </c>
    </row>
    <row r="673" spans="1:16">
      <c r="A673" t="str">
        <f>INDEX([1]Calculation!$F:$F,ROW())</f>
        <v>US</v>
      </c>
      <c r="B673" t="str">
        <f>INDEX([1]Calculation!$D:$D,ROW())</f>
        <v>ABC News/Washington Post</v>
      </c>
      <c r="C673" t="str">
        <f>IF(INDEX([1]Calculation!$G:$G,ROW())=0,"-",INDEX([1]Calculation!$G:$G,ROW()))</f>
        <v>A+</v>
      </c>
      <c r="D673" t="str">
        <f>INDEX([1]Calculation!$J:$J,ROW())&amp;"  "&amp;INDEX([1]Calculation!$K:$K,ROW())</f>
        <v>391  rv</v>
      </c>
      <c r="E673" s="20">
        <f>INDEX([1]Calculation!$I:$I,ROW())</f>
        <v>43713</v>
      </c>
      <c r="F673" s="12">
        <f>ROUND(INDEX([1]Calculation!AL:AL,ROW()),1)</f>
        <v>0</v>
      </c>
      <c r="G673" s="8">
        <f>ROUND(INDEX([1]Calculation!L:L,ROW()),0)</f>
        <v>29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4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18</v>
      </c>
      <c r="O673" s="8">
        <f>ROUND(INDEX([1]Calculation!T:T,ROW()),0)</f>
        <v>3</v>
      </c>
      <c r="P673" s="8" t="str">
        <f>INDEX([1]Calculation!CB:CB,ROW())</f>
        <v>https://www.washingtonpost.com/context/sept-2-5-2019-washington-post-abc-news-poll/d4e18b36-79bf-492d-91e3-d1c7a49d37e2/</v>
      </c>
    </row>
    <row r="674" spans="1:16">
      <c r="A674" t="str">
        <f>INDEX([1]Calculation!$F:$F,ROW())</f>
        <v>Massachusetts</v>
      </c>
      <c r="B674" t="str">
        <f>INDEX([1]Calculation!$D:$D,ROW())</f>
        <v>Suffolk University</v>
      </c>
      <c r="C674" t="str">
        <f>IF(INDEX([1]Calculation!$G:$G,ROW())=0,"-",INDEX([1]Calculation!$G:$G,ROW()))</f>
        <v>A-</v>
      </c>
      <c r="D674" t="str">
        <f>INDEX([1]Calculation!$J:$J,ROW())&amp;"  "&amp;INDEX([1]Calculation!$K:$K,ROW())</f>
        <v>500  lv</v>
      </c>
      <c r="E674" s="20">
        <f>INDEX([1]Calculation!$I:$I,ROW())</f>
        <v>43713</v>
      </c>
      <c r="F674" s="12">
        <f>ROUND(INDEX([1]Calculation!AL:AL,ROW()),1)</f>
        <v>4.4000000000000004</v>
      </c>
      <c r="G674" s="8">
        <f>ROUND(INDEX([1]Calculation!L:L,ROW()),0)</f>
        <v>26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5</v>
      </c>
      <c r="K674" s="8">
        <f>ROUND(INDEX([1]Calculation!P:P,ROW()),0)</f>
        <v>0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24</v>
      </c>
      <c r="O674" s="8">
        <f>ROUND(INDEX([1]Calculation!T:T,ROW()),0)</f>
        <v>1</v>
      </c>
      <c r="P674" s="8" t="str">
        <f>INDEX([1]Calculation!CB:CB,ROW())</f>
        <v>https://www.bostonglobe.com/2019/09/07/read-full-results-suffolk-university-boston-globe-poll/4kjM6UIh4psGG4mNiePkOP/story.html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846  lv</v>
      </c>
      <c r="E675" s="20">
        <f>INDEX([1]Calculation!$I:$I,ROW())</f>
        <v>43713</v>
      </c>
      <c r="F675" s="12">
        <f>ROUND(INDEX([1]Calculation!AL:AL,ROW()),1)</f>
        <v>0</v>
      </c>
      <c r="G675" s="8">
        <f>ROUND(INDEX([1]Calculation!L:L,ROW()),0)</f>
        <v>33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15</v>
      </c>
      <c r="O675" s="8">
        <f>ROUND(INDEX([1]Calculation!T:T,ROW()),0)</f>
        <v>3</v>
      </c>
      <c r="P675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1372  rv</v>
      </c>
      <c r="E676" s="20">
        <f>INDEX([1]Calculation!$I:$I,ROW())</f>
        <v>43713</v>
      </c>
      <c r="F676" s="12">
        <f>ROUND(INDEX([1]Calculation!AL:AL,ROW()),1)</f>
        <v>0</v>
      </c>
      <c r="G676" s="8">
        <f>ROUND(INDEX([1]Calculation!L:L,ROW()),0)</f>
        <v>30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13</v>
      </c>
      <c r="O676" s="8">
        <f>ROUND(INDEX([1]Calculation!T:T,ROW()),0)</f>
        <v>2</v>
      </c>
      <c r="P676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677" spans="1:16">
      <c r="A677" t="str">
        <f>INDEX([1]Calculation!$F:$F,ROW())</f>
        <v>US</v>
      </c>
      <c r="B677" t="str">
        <f>INDEX([1]Calculation!$D:$D,ROW())</f>
        <v>TargetPoint/GQR Research</v>
      </c>
      <c r="C677" t="str">
        <f>IF(INDEX([1]Calculation!$G:$G,ROW())=0,"-",INDEX([1]Calculation!$G:$G,ROW()))</f>
        <v>-</v>
      </c>
      <c r="D677" t="str">
        <f>INDEX([1]Calculation!$J:$J,ROW())&amp;"  "&amp;INDEX([1]Calculation!$K:$K,ROW())</f>
        <v>600  lv</v>
      </c>
      <c r="E677" s="20">
        <f>INDEX([1]Calculation!$I:$I,ROW())</f>
        <v>43712</v>
      </c>
      <c r="F677" s="12">
        <f>ROUND(INDEX([1]Calculation!AL:AL,ROW()),1)</f>
        <v>1.5</v>
      </c>
      <c r="G677" s="8">
        <f>ROUND(INDEX([1]Calculation!L:L,ROW()),0)</f>
        <v>26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5</v>
      </c>
      <c r="K677" s="8">
        <f>ROUND(INDEX([1]Calculation!P:P,ROW()),0)</f>
        <v>2</v>
      </c>
      <c r="L677" s="8">
        <f>ROUND(INDEX([1]Calculation!Q:Q,ROW()),0)</f>
        <v>15</v>
      </c>
      <c r="M677" s="8">
        <f>ROUND(INDEX([1]Calculation!R:R,ROW()),0)</f>
        <v>0</v>
      </c>
      <c r="N677" s="8">
        <f>ROUND(INDEX([1]Calculation!S:S,ROW()),0)</f>
        <v>23</v>
      </c>
      <c r="O677" s="8">
        <f>ROUND(INDEX([1]Calculation!T:T,ROW()),0)</f>
        <v>0</v>
      </c>
      <c r="P677" s="8" t="str">
        <f>INDEX([1]Calculation!CB:CB,ROW())</f>
        <v>https://www.savethechildrenactionnetwork.org/wp-content/uploads/2019/09/SCAN-national-Democratic-primary-public-memo.pdf</v>
      </c>
    </row>
    <row r="678" spans="1:16">
      <c r="A678" t="str">
        <f>INDEX([1]Calculation!$F:$F,ROW())</f>
        <v>South Carolina</v>
      </c>
      <c r="B678" t="str">
        <f>INDEX([1]Calculation!$D:$D,ROW())</f>
        <v>YouGov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785  lv</v>
      </c>
      <c r="E678" s="20">
        <f>INDEX([1]Calculation!$I:$I,ROW())</f>
        <v>43712</v>
      </c>
      <c r="F678" s="12">
        <f>ROUND(INDEX([1]Calculation!AL:AL,ROW()),1)</f>
        <v>0</v>
      </c>
      <c r="G678" s="8">
        <f>ROUND(INDEX([1]Calculation!L:L,ROW()),0)</f>
        <v>43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18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https://drive.google.com/file/d/1jqA3l_nC6bMk3_0rLpv4bj81pwJ3n4Aw/view</v>
      </c>
    </row>
    <row r="679" spans="1:16">
      <c r="A679" t="str">
        <f>INDEX([1]Calculation!$F:$F,ROW())</f>
        <v>Nevada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563  lv</v>
      </c>
      <c r="E679" s="20">
        <f>INDEX([1]Calculation!$I:$I,ROW())</f>
        <v>43712</v>
      </c>
      <c r="F679" s="12">
        <f>ROUND(INDEX([1]Calculation!AL:AL,ROW()),1)</f>
        <v>0.3</v>
      </c>
      <c r="G679" s="8">
        <f>ROUND(INDEX([1]Calculation!L:L,ROW()),0)</f>
        <v>27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4</v>
      </c>
      <c r="K679" s="8">
        <f>ROUND(INDEX([1]Calculation!P:P,ROW()),0)</f>
        <v>0</v>
      </c>
      <c r="L679" s="8">
        <f>ROUND(INDEX([1]Calculation!Q:Q,ROW()),0)</f>
        <v>29</v>
      </c>
      <c r="M679" s="8">
        <f>ROUND(INDEX([1]Calculation!R:R,ROW()),0)</f>
        <v>2</v>
      </c>
      <c r="N679" s="8">
        <f>ROUND(INDEX([1]Calculation!S:S,ROW()),0)</f>
        <v>18</v>
      </c>
      <c r="O679" s="8">
        <f>ROUND(INDEX([1]Calculation!T:T,ROW()),0)</f>
        <v>1</v>
      </c>
      <c r="P679" s="8" t="str">
        <f>INDEX([1]Calculation!CB:CB,ROW())</f>
        <v>https://drive.google.com/file/d/1K3TfoNHJhcFyat86hNxB63qCx5cieI89/view</v>
      </c>
    </row>
    <row r="680" spans="1:16">
      <c r="A680" t="str">
        <f>INDEX([1]Calculation!$F:$F,ROW())</f>
        <v>Iowa</v>
      </c>
      <c r="B680" t="str">
        <f>INDEX([1]Calculation!$D:$D,ROW())</f>
        <v>YouGov</v>
      </c>
      <c r="C680" t="str">
        <f>IF(INDEX([1]Calculation!$G:$G,ROW())=0,"-",INDEX([1]Calculation!$G:$G,ROW()))</f>
        <v>B-</v>
      </c>
      <c r="D680" t="str">
        <f>INDEX([1]Calculation!$J:$J,ROW())&amp;"  "&amp;INDEX([1]Calculation!$K:$K,ROW())</f>
        <v>682  lv</v>
      </c>
      <c r="E680" s="20">
        <f>INDEX([1]Calculation!$I:$I,ROW())</f>
        <v>43712</v>
      </c>
      <c r="F680" s="12">
        <f>ROUND(INDEX([1]Calculation!AL:AL,ROW()),1)</f>
        <v>0</v>
      </c>
      <c r="G680" s="8">
        <f>ROUND(INDEX([1]Calculation!L:L,ROW()),0)</f>
        <v>29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7</v>
      </c>
      <c r="K680" s="8">
        <f>ROUND(INDEX([1]Calculation!P:P,ROW()),0)</f>
        <v>2</v>
      </c>
      <c r="L680" s="8">
        <f>ROUND(INDEX([1]Calculation!Q:Q,ROW()),0)</f>
        <v>26</v>
      </c>
      <c r="M680" s="8">
        <f>ROUND(INDEX([1]Calculation!R:R,ROW()),0)</f>
        <v>2</v>
      </c>
      <c r="N680" s="8">
        <f>ROUND(INDEX([1]Calculation!S:S,ROW()),0)</f>
        <v>17</v>
      </c>
      <c r="O680" s="8">
        <f>ROUND(INDEX([1]Calculation!T:T,ROW()),0)</f>
        <v>1</v>
      </c>
      <c r="P680" s="8" t="str">
        <f>INDEX([1]Calculation!CB:CB,ROW())</f>
        <v>https://drive.google.com/file/d/1COIH-m2a-0WUpiTfhf-_GddIsopndHkT/view</v>
      </c>
    </row>
    <row r="681" spans="1:16">
      <c r="A681" t="str">
        <f>INDEX([1]Calculation!$F:$F,ROW())</f>
        <v>New Hampshire</v>
      </c>
      <c r="B681" t="str">
        <f>INDEX([1]Calculation!$D:$D,ROW())</f>
        <v>YouGov</v>
      </c>
      <c r="C681" t="str">
        <f>IF(INDEX([1]Calculation!$G:$G,ROW())=0,"-",INDEX([1]Calculation!$G:$G,ROW()))</f>
        <v>B-</v>
      </c>
      <c r="D681" t="str">
        <f>INDEX([1]Calculation!$J:$J,ROW())&amp;"  "&amp;INDEX([1]Calculation!$K:$K,ROW())</f>
        <v>492  lv</v>
      </c>
      <c r="E681" s="20">
        <f>INDEX([1]Calculation!$I:$I,ROW())</f>
        <v>43712</v>
      </c>
      <c r="F681" s="12">
        <f>ROUND(INDEX([1]Calculation!AL:AL,ROW()),1)</f>
        <v>0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8</v>
      </c>
      <c r="K681" s="8">
        <f>ROUND(INDEX([1]Calculation!P:P,ROW()),0)</f>
        <v>1</v>
      </c>
      <c r="L681" s="8">
        <f>ROUND(INDEX([1]Calculation!Q:Q,ROW()),0)</f>
        <v>25</v>
      </c>
      <c r="M681" s="8">
        <f>ROUND(INDEX([1]Calculation!R:R,ROW()),0)</f>
        <v>1</v>
      </c>
      <c r="N681" s="8">
        <f>ROUND(INDEX([1]Calculation!S:S,ROW()),0)</f>
        <v>27</v>
      </c>
      <c r="O681" s="8">
        <f>ROUND(INDEX([1]Calculation!T:T,ROW()),0)</f>
        <v>1</v>
      </c>
      <c r="P681" s="8" t="str">
        <f>INDEX([1]Calculation!CB:CB,ROW())</f>
        <v>https://drive.google.com/file/d/1Kfm2wuL7e5CwPdliQ-LDb3e8CX8LmAVk/view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842  lv</v>
      </c>
      <c r="E682" s="20">
        <f>INDEX([1]Calculation!$I:$I,ROW())</f>
        <v>43712</v>
      </c>
      <c r="F682" s="12">
        <f>ROUND(INDEX([1]Calculation!AL:AL,ROW()),1)</f>
        <v>0</v>
      </c>
      <c r="G682" s="8">
        <f>ROUND(INDEX([1]Calculation!L:L,ROW()),0)</f>
        <v>33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15</v>
      </c>
      <c r="O682" s="8">
        <f>ROUND(INDEX([1]Calculation!T:T,ROW()),0)</f>
        <v>2</v>
      </c>
      <c r="P682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1347  rv</v>
      </c>
      <c r="E683" s="20">
        <f>INDEX([1]Calculation!$I:$I,ROW())</f>
        <v>43712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12</v>
      </c>
      <c r="O683" s="8">
        <f>ROUND(INDEX([1]Calculation!T:T,ROW()),0)</f>
        <v>2</v>
      </c>
      <c r="P683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684" spans="1:16">
      <c r="A684" t="str">
        <f>INDEX([1]Calculation!$F:$F,ROW())</f>
        <v>US</v>
      </c>
      <c r="B684" t="str">
        <f>INDEX([1]Calculation!$D:$D,ROW())</f>
        <v>Swayable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1849  lv</v>
      </c>
      <c r="E684" s="20">
        <f>INDEX([1]Calculation!$I:$I,ROW())</f>
        <v>43700</v>
      </c>
      <c r="F684" s="12">
        <f>ROUND(INDEX([1]Calculation!AL:AL,ROW()),1)</f>
        <v>0</v>
      </c>
      <c r="G684" s="8">
        <f>ROUND(INDEX([1]Calculation!L:L,ROW()),0)</f>
        <v>33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18</v>
      </c>
      <c r="M684" s="8">
        <f>ROUND(INDEX([1]Calculation!R:R,ROW()),0)</f>
        <v>2</v>
      </c>
      <c r="N684" s="8">
        <f>ROUND(INDEX([1]Calculation!S:S,ROW()),0)</f>
        <v>16</v>
      </c>
      <c r="O684" s="8">
        <f>ROUND(INDEX([1]Calculation!T:T,ROW()),0)</f>
        <v>1</v>
      </c>
      <c r="P684" s="8" t="str">
        <f>INDEX([1]Calculation!CB:CB,ROW())</f>
        <v>https://swayable.com/insights/primaries2019</v>
      </c>
    </row>
    <row r="685" spans="1:16">
      <c r="A685" t="str">
        <f>INDEX([1]Calculation!$F:$F,ROW())</f>
        <v>US</v>
      </c>
      <c r="B685" t="str">
        <f>INDEX([1]Calculation!$D:$D,ROW())</f>
        <v>Swayable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3790  a</v>
      </c>
      <c r="E685" s="20">
        <f>INDEX([1]Calculation!$I:$I,ROW())</f>
        <v>43700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3</v>
      </c>
      <c r="K685" s="8">
        <f>ROUND(INDEX([1]Calculation!P:P,ROW()),0)</f>
        <v>1</v>
      </c>
      <c r="L685" s="8">
        <f>ROUND(INDEX([1]Calculation!Q:Q,ROW()),0)</f>
        <v>21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3</v>
      </c>
      <c r="P685" s="8" t="str">
        <f>INDEX([1]Calculation!CB:CB,ROW())</f>
        <v>https://swayable.com/insights/primaries2019</v>
      </c>
    </row>
    <row r="686" spans="1:16">
      <c r="A686" t="str">
        <f>INDEX([1]Calculation!$F:$F,ROW())</f>
        <v>US</v>
      </c>
      <c r="B686" t="str">
        <f>INDEX([1]Calculation!$D:$D,ROW())</f>
        <v>YouGov</v>
      </c>
      <c r="C686" t="str">
        <f>IF(INDEX([1]Calculation!$G:$G,ROW())=0,"-",INDEX([1]Calculation!$G:$G,ROW()))</f>
        <v>B-</v>
      </c>
      <c r="D686" t="str">
        <f>INDEX([1]Calculation!$J:$J,ROW())&amp;"  "&amp;INDEX([1]Calculation!$K:$K,ROW())</f>
        <v>518  lv</v>
      </c>
      <c r="E686" s="20">
        <f>INDEX([1]Calculation!$I:$I,ROW())</f>
        <v>43711</v>
      </c>
      <c r="F686" s="12">
        <f>ROUND(INDEX([1]Calculation!AL:AL,ROW()),1)</f>
        <v>0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1</v>
      </c>
      <c r="J686" s="8">
        <f>ROUND(INDEX([1]Calculation!O:O,ROW()),0)</f>
        <v>6</v>
      </c>
      <c r="K686" s="8">
        <f>ROUND(INDEX([1]Calculation!P:P,ROW()),0)</f>
        <v>0</v>
      </c>
      <c r="L686" s="8">
        <f>ROUND(INDEX([1]Calculation!Q:Q,ROW()),0)</f>
        <v>14</v>
      </c>
      <c r="M686" s="8">
        <f>ROUND(INDEX([1]Calculation!R:R,ROW()),0)</f>
        <v>0</v>
      </c>
      <c r="N686" s="8">
        <f>ROUND(INDEX([1]Calculation!S:S,ROW()),0)</f>
        <v>21</v>
      </c>
      <c r="O686" s="8">
        <f>ROUND(INDEX([1]Calculation!T:T,ROW()),0)</f>
        <v>3</v>
      </c>
      <c r="P686" s="8" t="str">
        <f>INDEX([1]Calculation!CB:CB,ROW())</f>
        <v>https://d25d2506sfb94s.cloudfront.net/cumulus_uploads/document/3gj4ffirhi/econTabReport.pdf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808  lv</v>
      </c>
      <c r="E687" s="20">
        <f>INDEX([1]Calculation!$I:$I,ROW())</f>
        <v>43711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2</v>
      </c>
      <c r="N687" s="8">
        <f>ROUND(INDEX([1]Calculation!S:S,ROW()),0)</f>
        <v>15</v>
      </c>
      <c r="O687" s="8">
        <f>ROUND(INDEX([1]Calculation!T:T,ROW()),0)</f>
        <v>2</v>
      </c>
      <c r="P687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1346  rv</v>
      </c>
      <c r="E688" s="20">
        <f>INDEX([1]Calculation!$I:$I,ROW())</f>
        <v>43711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18</v>
      </c>
      <c r="M688" s="8">
        <f>ROUND(INDEX([1]Calculation!R:R,ROW()),0)</f>
        <v>1</v>
      </c>
      <c r="N688" s="8">
        <f>ROUND(INDEX([1]Calculation!S:S,ROW()),0)</f>
        <v>11</v>
      </c>
      <c r="O688" s="8">
        <f>ROUND(INDEX([1]Calculation!T:T,ROW()),0)</f>
        <v>2</v>
      </c>
      <c r="P688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1350  rv</v>
      </c>
      <c r="E689" s="20">
        <f>INDEX([1]Calculation!$I:$I,ROW())</f>
        <v>43710</v>
      </c>
      <c r="F689" s="12">
        <f>ROUND(INDEX([1]Calculation!AL:AL,ROW()),1)</f>
        <v>0</v>
      </c>
      <c r="G689" s="8">
        <f>ROUND(INDEX([1]Calculation!L:L,ROW()),0)</f>
        <v>27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6</v>
      </c>
      <c r="K689" s="8">
        <f>ROUND(INDEX([1]Calculation!P:P,ROW()),0)</f>
        <v>1</v>
      </c>
      <c r="L689" s="8">
        <f>ROUND(INDEX([1]Calculation!Q:Q,ROW()),0)</f>
        <v>18</v>
      </c>
      <c r="M689" s="8">
        <f>ROUND(INDEX([1]Calculation!R:R,ROW()),0)</f>
        <v>2</v>
      </c>
      <c r="N689" s="8">
        <f>ROUND(INDEX([1]Calculation!S:S,ROW()),0)</f>
        <v>12</v>
      </c>
      <c r="O689" s="8">
        <f>ROUND(INDEX([1]Calculation!T:T,ROW()),0)</f>
        <v>1</v>
      </c>
      <c r="P689" s="8" t="str">
        <f>INDEX([1]Calculation!CB:CB,ROW())</f>
        <v>https://scottrasmussen.com/3-day-dems-voting-for-trends/</v>
      </c>
    </row>
    <row r="690" spans="1:16">
      <c r="A690" t="str">
        <f>INDEX([1]Calculation!$F:$F,ROW())</f>
        <v>US</v>
      </c>
      <c r="B690" t="str">
        <f>INDEX([1]Calculation!$D:$D,ROW())</f>
        <v>Morning Consult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16736  lv</v>
      </c>
      <c r="E690" s="20">
        <f>INDEX([1]Calculation!$I:$I,ROW())</f>
        <v>43709</v>
      </c>
      <c r="F690" s="12">
        <f>ROUND(INDEX([1]Calculation!AL:AL,ROW()),1)</f>
        <v>0</v>
      </c>
      <c r="G690" s="8">
        <f>ROUND(INDEX([1]Calculation!L:L,ROW()),0)</f>
        <v>32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20</v>
      </c>
      <c r="M690" s="8">
        <f>ROUND(INDEX([1]Calculation!R:R,ROW()),0)</f>
        <v>1</v>
      </c>
      <c r="N690" s="8">
        <f>ROUND(INDEX([1]Calculation!S:S,ROW()),0)</f>
        <v>16</v>
      </c>
      <c r="O690" s="8">
        <f>ROUND(INDEX([1]Calculation!T:T,ROW()),0)</f>
        <v>3</v>
      </c>
      <c r="P690" s="8" t="str">
        <f>INDEX([1]Calculation!CB:CB,ROW())</f>
        <v>https://morningconsult.com/2020-democratic-primary/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20">
        <f>INDEX([1]Calculation!$I:$I,ROW())</f>
        <v>43709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18</v>
      </c>
      <c r="M691" s="8">
        <f>ROUND(INDEX([1]Calculation!R:R,ROW()),0)</f>
        <v>2</v>
      </c>
      <c r="N691" s="8">
        <f>ROUND(INDEX([1]Calculation!S:S,ROW()),0)</f>
        <v>12</v>
      </c>
      <c r="O691" s="8">
        <f>ROUND(INDEX([1]Calculation!T:T,ROW()),0)</f>
        <v>1</v>
      </c>
      <c r="P691" s="8" t="str">
        <f>INDEX([1]Calculation!CB:CB,ROW())</f>
        <v>https://scottrasmussen.com/3-day-dems-voting-for-trends/</v>
      </c>
    </row>
    <row r="692" spans="1:16">
      <c r="A692" t="str">
        <f>INDEX([1]Calculation!$F:$F,ROW())</f>
        <v>California</v>
      </c>
      <c r="B692" t="str">
        <f>INDEX([1]Calculation!$D:$D,ROW())</f>
        <v>Capitol Weekly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728  lv</v>
      </c>
      <c r="E692" s="20">
        <f>INDEX([1]Calculation!$I:$I,ROW())</f>
        <v>43708</v>
      </c>
      <c r="F692" s="12">
        <f>ROUND(INDEX([1]Calculation!AL:AL,ROW()),1)</f>
        <v>0</v>
      </c>
      <c r="G692" s="8">
        <f>ROUND(INDEX([1]Calculation!L:L,ROW()),0)</f>
        <v>27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9</v>
      </c>
      <c r="K692" s="8">
        <f>ROUND(INDEX([1]Calculation!P:P,ROW()),0)</f>
        <v>1</v>
      </c>
      <c r="L692" s="8">
        <f>ROUND(INDEX([1]Calculation!Q:Q,ROW()),0)</f>
        <v>14</v>
      </c>
      <c r="M692" s="8">
        <f>ROUND(INDEX([1]Calculation!R:R,ROW()),0)</f>
        <v>1</v>
      </c>
      <c r="N692" s="8">
        <f>ROUND(INDEX([1]Calculation!S:S,ROW()),0)</f>
        <v>23</v>
      </c>
      <c r="O692" s="8">
        <f>ROUND(INDEX([1]Calculation!T:T,ROW()),0)</f>
        <v>3</v>
      </c>
      <c r="P692" s="8" t="str">
        <f>INDEX([1]Calculation!CB:CB,ROW())</f>
        <v>https://public.tableau.com/profile/capitol.weekly#!/vizhome/2020PrimaryTrackingSurvey_15626518585990/CA120POLLSTORY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0">
        <f>INDEX([1]Calculation!$I:$I,ROW())</f>
        <v>43708</v>
      </c>
      <c r="F693" s="12">
        <f>ROUND(INDEX([1]Calculation!AL:AL,ROW()),1)</f>
        <v>0</v>
      </c>
      <c r="G693" s="8">
        <f>ROUND(INDEX([1]Calculation!L:L,ROW()),0)</f>
        <v>29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1</v>
      </c>
      <c r="P693" s="8" t="str">
        <f>INDEX([1]Calculation!CB:CB,ROW())</f>
        <v>https://scottrasmussen.com/3-day-dems-voting-for-trends/</v>
      </c>
    </row>
    <row r="694" spans="1:16">
      <c r="A694" t="str">
        <f>INDEX([1]Calculation!$F:$F,ROW())</f>
        <v>US</v>
      </c>
      <c r="B694" t="str">
        <f>INDEX([1]Calculation!$D:$D,ROW())</f>
        <v>IBD/TIPP</v>
      </c>
      <c r="C694" t="str">
        <f>IF(INDEX([1]Calculation!$G:$G,ROW())=0,"-",INDEX([1]Calculation!$G:$G,ROW()))</f>
        <v>A/B</v>
      </c>
      <c r="D694" t="str">
        <f>INDEX([1]Calculation!$J:$J,ROW())&amp;"  "&amp;INDEX([1]Calculation!$K:$K,ROW())</f>
        <v>360  rv</v>
      </c>
      <c r="E694" s="20">
        <f>INDEX([1]Calculation!$I:$I,ROW())</f>
        <v>43707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4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12</v>
      </c>
      <c r="M694" s="8">
        <f>ROUND(INDEX([1]Calculation!R:R,ROW()),0)</f>
        <v>0</v>
      </c>
      <c r="N694" s="8">
        <f>ROUND(INDEX([1]Calculation!S:S,ROW()),0)</f>
        <v>24</v>
      </c>
      <c r="O694" s="8">
        <f>ROUND(INDEX([1]Calculation!T:T,ROW()),0)</f>
        <v>1</v>
      </c>
      <c r="P694" s="8" t="str">
        <f>INDEX([1]Calculation!CB:CB,ROW())</f>
        <v>https://projects.fivethirtyeight.com/polls/20190903_National.xlsx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816  lv</v>
      </c>
      <c r="E695" s="20">
        <f>INDEX([1]Calculation!$I:$I,ROW())</f>
        <v>43707</v>
      </c>
      <c r="F695" s="12">
        <f>ROUND(INDEX([1]Calculation!AL:AL,ROW()),1)</f>
        <v>0</v>
      </c>
      <c r="G695" s="8">
        <f>ROUND(INDEX([1]Calculation!L:L,ROW()),0)</f>
        <v>36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13</v>
      </c>
      <c r="M695" s="8">
        <f>ROUND(INDEX([1]Calculation!R:R,ROW()),0)</f>
        <v>0</v>
      </c>
      <c r="N695" s="8">
        <f>ROUND(INDEX([1]Calculation!S:S,ROW()),0)</f>
        <v>13</v>
      </c>
      <c r="O695" s="8">
        <f>ROUND(INDEX([1]Calculation!T:T,ROW()),0)</f>
        <v>1</v>
      </c>
      <c r="P695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1331  rv</v>
      </c>
      <c r="E696" s="20">
        <f>INDEX([1]Calculation!$I:$I,ROW())</f>
        <v>43707</v>
      </c>
      <c r="F696" s="12">
        <f>ROUND(INDEX([1]Calculation!AL:AL,ROW()),1)</f>
        <v>0</v>
      </c>
      <c r="G696" s="8">
        <f>ROUND(INDEX([1]Calculation!L:L,ROW()),0)</f>
        <v>31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11</v>
      </c>
      <c r="O696" s="8">
        <f>ROUND(INDEX([1]Calculation!T:T,ROW()),0)</f>
        <v>2</v>
      </c>
      <c r="P696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1870  lv</v>
      </c>
      <c r="E697" s="20">
        <f>INDEX([1]Calculation!$I:$I,ROW())</f>
        <v>43707</v>
      </c>
      <c r="F697" s="12">
        <f>ROUND(INDEX([1]Calculation!AL:AL,ROW()),1)</f>
        <v>0</v>
      </c>
      <c r="G697" s="8">
        <f>ROUND(INDEX([1]Calculation!L:L,ROW()),0)</f>
        <v>36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13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2</v>
      </c>
      <c r="P697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3114  rv</v>
      </c>
      <c r="E698" s="20">
        <f>INDEX([1]Calculation!$I:$I,ROW())</f>
        <v>43707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3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1</v>
      </c>
      <c r="N698" s="8">
        <f>ROUND(INDEX([1]Calculation!S:S,ROW()),0)</f>
        <v>11</v>
      </c>
      <c r="O698" s="8">
        <f>ROUND(INDEX([1]Calculation!T:T,ROW()),0)</f>
        <v>2</v>
      </c>
      <c r="P698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699" spans="1:16">
      <c r="A699" t="str">
        <f>INDEX([1]Calculation!$F:$F,ROW())</f>
        <v>US</v>
      </c>
      <c r="B699" t="str">
        <f>INDEX([1]Calculation!$D:$D,ROW())</f>
        <v>Claster Consulting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752  lv</v>
      </c>
      <c r="E699" s="20">
        <f>INDEX([1]Calculation!$I:$I,ROW())</f>
        <v>43706</v>
      </c>
      <c r="F699" s="12">
        <f>ROUND(INDEX([1]Calculation!AL:AL,ROW()),1)</f>
        <v>1.8</v>
      </c>
      <c r="G699" s="8">
        <f>ROUND(INDEX([1]Calculation!L:L,ROW()),0)</f>
        <v>22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3</v>
      </c>
      <c r="K699" s="8">
        <f>ROUND(INDEX([1]Calculation!P:P,ROW()),0)</f>
        <v>2</v>
      </c>
      <c r="L699" s="8">
        <f>ROUND(INDEX([1]Calculation!Q:Q,ROW()),0)</f>
        <v>19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https://greenbankus.com/wp-content/uploads/2019/08/Coalition-for-Green-Capital-Aug-2019.pdf</v>
      </c>
    </row>
    <row r="700" spans="1:16">
      <c r="A700" t="str">
        <f>INDEX([1]Calculation!$F:$F,ROW())</f>
        <v>Wisconsin</v>
      </c>
      <c r="B700" t="str">
        <f>INDEX([1]Calculation!$D:$D,ROW())</f>
        <v>Marquette University Law School</v>
      </c>
      <c r="C700" t="str">
        <f>IF(INDEX([1]Calculation!$G:$G,ROW())=0,"-",INDEX([1]Calculation!$G:$G,ROW()))</f>
        <v>A/B</v>
      </c>
      <c r="D700" t="str">
        <f>INDEX([1]Calculation!$J:$J,ROW())&amp;"  "&amp;INDEX([1]Calculation!$K:$K,ROW())</f>
        <v>444  rv</v>
      </c>
      <c r="E700" s="20">
        <f>INDEX([1]Calculation!$I:$I,ROW())</f>
        <v>43706</v>
      </c>
      <c r="F700" s="12">
        <f>ROUND(INDEX([1]Calculation!AL:AL,ROW()),1)</f>
        <v>0</v>
      </c>
      <c r="G700" s="8">
        <f>ROUND(INDEX([1]Calculation!L:L,ROW()),0)</f>
        <v>28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20</v>
      </c>
      <c r="M700" s="8">
        <f>ROUND(INDEX([1]Calculation!R:R,ROW()),0)</f>
        <v>1</v>
      </c>
      <c r="N700" s="8">
        <f>ROUND(INDEX([1]Calculation!S:S,ROW()),0)</f>
        <v>17</v>
      </c>
      <c r="O700" s="8">
        <f>ROUND(INDEX([1]Calculation!T:T,ROW()),0)</f>
        <v>2</v>
      </c>
      <c r="P700" s="8" t="str">
        <f>INDEX([1]Calculation!CB:CB,ROW())</f>
        <v>https://law.marquette.edu/poll/wp-content/uploads/2019/09/MLSP53Toplines.pdf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809  lv</v>
      </c>
      <c r="E701" s="20">
        <f>INDEX([1]Calculation!$I:$I,ROW())</f>
        <v>43706</v>
      </c>
      <c r="F701" s="12">
        <f>ROUND(INDEX([1]Calculation!AL:AL,ROW()),1)</f>
        <v>0</v>
      </c>
      <c r="G701" s="8">
        <f>ROUND(INDEX([1]Calculation!L:L,ROW()),0)</f>
        <v>37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13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1</v>
      </c>
      <c r="P701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1330  rv</v>
      </c>
      <c r="E702" s="20">
        <f>INDEX([1]Calculation!$I:$I,ROW())</f>
        <v>43706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3</v>
      </c>
      <c r="K702" s="8">
        <f>ROUND(INDEX([1]Calculation!P:P,ROW()),0)</f>
        <v>1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11</v>
      </c>
      <c r="O702" s="8">
        <f>ROUND(INDEX([1]Calculation!T:T,ROW()),0)</f>
        <v>2</v>
      </c>
      <c r="P702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985  rv</v>
      </c>
      <c r="E703" s="20">
        <f>INDEX([1]Calculation!$I:$I,ROW())</f>
        <v>43705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2</v>
      </c>
      <c r="P703" s="8" t="str">
        <f>INDEX([1]Calculation!CB:CB,ROW())</f>
        <v>https://harvardharrispoll.com/wp-content/uploads/2019/09/HHP_August2019_Topline_RegisteredVoters.pdf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813  lv</v>
      </c>
      <c r="E704" s="20">
        <f>INDEX([1]Calculation!$I:$I,ROW())</f>
        <v>43705</v>
      </c>
      <c r="F704" s="12">
        <f>ROUND(INDEX([1]Calculation!AL:AL,ROW()),1)</f>
        <v>0</v>
      </c>
      <c r="G704" s="8">
        <f>ROUND(INDEX([1]Calculation!L:L,ROW()),0)</f>
        <v>38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2</v>
      </c>
      <c r="P704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1331  rv</v>
      </c>
      <c r="E705" s="20">
        <f>INDEX([1]Calculation!$I:$I,ROW())</f>
        <v>43705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14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  <c r="P705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570  lv</v>
      </c>
      <c r="E706" s="20">
        <f>INDEX([1]Calculation!$I:$I,ROW())</f>
        <v>43704</v>
      </c>
      <c r="F706" s="12">
        <f>ROUND(INDEX([1]Calculation!AL:AL,ROW()),1)</f>
        <v>0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20</v>
      </c>
      <c r="O706" s="8">
        <f>ROUND(INDEX([1]Calculation!T:T,ROW()),0)</f>
        <v>2</v>
      </c>
      <c r="P706" s="8" t="str">
        <f>INDEX([1]Calculation!CB:CB,ROW())</f>
        <v>https://d25d2506sfb94s.cloudfront.net/cumulus_uploads/document/b17i8aeg5p/econTabReport.pdf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775  lv</v>
      </c>
      <c r="E707" s="20">
        <f>INDEX([1]Calculation!$I:$I,ROW())</f>
        <v>43704</v>
      </c>
      <c r="F707" s="12">
        <f>ROUND(INDEX([1]Calculation!AL:AL,ROW()),1)</f>
        <v>0</v>
      </c>
      <c r="G707" s="8">
        <f>ROUND(INDEX([1]Calculation!L:L,ROW()),0)</f>
        <v>37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13</v>
      </c>
      <c r="M707" s="8">
        <f>ROUND(INDEX([1]Calculation!R:R,ROW()),0)</f>
        <v>2</v>
      </c>
      <c r="N707" s="8">
        <f>ROUND(INDEX([1]Calculation!S:S,ROW()),0)</f>
        <v>13</v>
      </c>
      <c r="O707" s="8">
        <f>ROUND(INDEX([1]Calculation!T:T,ROW()),0)</f>
        <v>2</v>
      </c>
      <c r="P707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1318  rv</v>
      </c>
      <c r="E708" s="20">
        <f>INDEX([1]Calculation!$I:$I,ROW())</f>
        <v>43704</v>
      </c>
      <c r="F708" s="12">
        <f>ROUND(INDEX([1]Calculation!AL:AL,ROW()),1)</f>
        <v>0</v>
      </c>
      <c r="G708" s="8">
        <f>ROUND(INDEX([1]Calculation!L:L,ROW()),0)</f>
        <v>32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2</v>
      </c>
      <c r="N708" s="8">
        <f>ROUND(INDEX([1]Calculation!S:S,ROW()),0)</f>
        <v>10</v>
      </c>
      <c r="O708" s="8">
        <f>ROUND(INDEX([1]Calculation!T:T,ROW()),0)</f>
        <v>2</v>
      </c>
      <c r="P708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Change Research</v>
      </c>
      <c r="C709" t="str">
        <f>IF(INDEX([1]Calculation!$G:$G,ROW())=0,"-",INDEX([1]Calculation!$G:$G,ROW()))</f>
        <v>C</v>
      </c>
      <c r="D709" t="str">
        <f>INDEX([1]Calculation!$J:$J,ROW())&amp;"  "&amp;INDEX([1]Calculation!$K:$K,ROW())</f>
        <v>874  lv</v>
      </c>
      <c r="E709" s="20">
        <f>INDEX([1]Calculation!$I:$I,ROW())</f>
        <v>43703</v>
      </c>
      <c r="F709" s="12">
        <f>ROUND(INDEX([1]Calculation!AL:AL,ROW()),1)</f>
        <v>0.1</v>
      </c>
      <c r="G709" s="8">
        <f>ROUND(INDEX([1]Calculation!L:L,ROW()),0)</f>
        <v>19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9</v>
      </c>
      <c r="K709" s="8">
        <f>ROUND(INDEX([1]Calculation!P:P,ROW()),0)</f>
        <v>1</v>
      </c>
      <c r="L709" s="8">
        <f>ROUND(INDEX([1]Calculation!Q:Q,ROW()),0)</f>
        <v>22</v>
      </c>
      <c r="M709" s="8">
        <f>ROUND(INDEX([1]Calculation!R:R,ROW()),0)</f>
        <v>1</v>
      </c>
      <c r="N709" s="8">
        <f>ROUND(INDEX([1]Calculation!S:S,ROW()),0)</f>
        <v>29</v>
      </c>
      <c r="O709" s="8">
        <f>ROUND(INDEX([1]Calculation!T:T,ROW()),0)</f>
        <v>2</v>
      </c>
      <c r="P709" s="8" t="str">
        <f>INDEX([1]Calculation!CB:CB,ROW())</f>
        <v>https://www.changeresearch.com/national-poll-aug-23-26-2019</v>
      </c>
    </row>
    <row r="710" spans="1:16">
      <c r="A710" t="str">
        <f>INDEX([1]Calculation!$F:$F,ROW())</f>
        <v>US</v>
      </c>
      <c r="B710" t="str">
        <f>INDEX([1]Calculation!$D:$D,ROW())</f>
        <v>Quinnipiac University</v>
      </c>
      <c r="C710" t="str">
        <f>IF(INDEX([1]Calculation!$G:$G,ROW())=0,"-",INDEX([1]Calculation!$G:$G,ROW()))</f>
        <v>A</v>
      </c>
      <c r="D710" t="str">
        <f>INDEX([1]Calculation!$J:$J,ROW())&amp;"  "&amp;INDEX([1]Calculation!$K:$K,ROW())</f>
        <v>648  rv</v>
      </c>
      <c r="E710" s="20">
        <f>INDEX([1]Calculation!$I:$I,ROW())</f>
        <v>43703</v>
      </c>
      <c r="F710" s="12">
        <f>ROUND(INDEX([1]Calculation!AL:AL,ROW()),1)</f>
        <v>0</v>
      </c>
      <c r="G710" s="8">
        <f>ROUND(INDEX([1]Calculation!L:L,ROW()),0)</f>
        <v>32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5</v>
      </c>
      <c r="K710" s="8">
        <f>ROUND(INDEX([1]Calculation!P:P,ROW()),0)</f>
        <v>1</v>
      </c>
      <c r="L710" s="8">
        <f>ROUND(INDEX([1]Calculation!Q:Q,ROW()),0)</f>
        <v>15</v>
      </c>
      <c r="M710" s="8">
        <f>ROUND(INDEX([1]Calculation!R:R,ROW()),0)</f>
        <v>0</v>
      </c>
      <c r="N710" s="8">
        <f>ROUND(INDEX([1]Calculation!S:S,ROW()),0)</f>
        <v>19</v>
      </c>
      <c r="O710" s="8">
        <f>ROUND(INDEX([1]Calculation!T:T,ROW()),0)</f>
        <v>3</v>
      </c>
      <c r="P710" s="8" t="str">
        <f>INDEX([1]Calculation!CB:CB,ROW())</f>
        <v>https://poll.qu.edu/national/release-detail?ReleaseID=3638</v>
      </c>
    </row>
    <row r="711" spans="1:16">
      <c r="A711" t="str">
        <f>INDEX([1]Calculation!$F:$F,ROW())</f>
        <v>US</v>
      </c>
      <c r="B711" t="str">
        <f>INDEX([1]Calculation!$D:$D,ROW())</f>
        <v>Emerson College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627  lv</v>
      </c>
      <c r="E711" s="20">
        <f>INDEX([1]Calculation!$I:$I,ROW())</f>
        <v>43703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24</v>
      </c>
      <c r="M711" s="8">
        <f>ROUND(INDEX([1]Calculation!R:R,ROW()),0)</f>
        <v>0</v>
      </c>
      <c r="N711" s="8">
        <f>ROUND(INDEX([1]Calculation!S:S,ROW()),0)</f>
        <v>15</v>
      </c>
      <c r="O711" s="8">
        <f>ROUND(INDEX([1]Calculation!T:T,ROW()),0)</f>
        <v>4</v>
      </c>
      <c r="P711" s="8" t="str">
        <f>INDEX([1]Calculation!CB:CB,ROW())</f>
        <v>http://emersonpolling.com/2019/08/27/august-national-poll-sanders-closing-gap-with-biden-mayor-pete-fades/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786  lv</v>
      </c>
      <c r="E712" s="20">
        <f>INDEX([1]Calculation!$I:$I,ROW())</f>
        <v>43703</v>
      </c>
      <c r="F712" s="12">
        <f>ROUND(INDEX([1]Calculation!AL:AL,ROW()),1)</f>
        <v>0</v>
      </c>
      <c r="G712" s="8">
        <f>ROUND(INDEX([1]Calculation!L:L,ROW()),0)</f>
        <v>36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  <c r="P712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1341  rv</v>
      </c>
      <c r="E713" s="20">
        <f>INDEX([1]Calculation!$I:$I,ROW())</f>
        <v>43703</v>
      </c>
      <c r="F713" s="12">
        <f>ROUND(INDEX([1]Calculation!AL:AL,ROW()),1)</f>
        <v>0</v>
      </c>
      <c r="G713" s="8">
        <f>ROUND(INDEX([1]Calculation!L:L,ROW()),0)</f>
        <v>31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16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3</v>
      </c>
      <c r="P713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14" spans="1:16">
      <c r="A714" t="str">
        <f>INDEX([1]Calculation!$F:$F,ROW())</f>
        <v>Texas</v>
      </c>
      <c r="B714" t="str">
        <f>INDEX([1]Calculation!$D:$D,ROW())</f>
        <v>Climate Nexus</v>
      </c>
      <c r="C714" t="str">
        <f>IF(INDEX([1]Calculation!$G:$G,ROW())=0,"-",INDEX([1]Calculation!$G:$G,ROW()))</f>
        <v>-</v>
      </c>
      <c r="D714" t="str">
        <f>INDEX([1]Calculation!$J:$J,ROW())&amp;"  "&amp;INDEX([1]Calculation!$K:$K,ROW())</f>
        <v>639  lv</v>
      </c>
      <c r="E714" s="20">
        <f>INDEX([1]Calculation!$I:$I,ROW())</f>
        <v>43702</v>
      </c>
      <c r="F714" s="12">
        <f>ROUND(INDEX([1]Calculation!AL:AL,ROW()),1)</f>
        <v>1.6</v>
      </c>
      <c r="G714" s="8">
        <f>ROUND(INDEX([1]Calculation!L:L,ROW()),0)</f>
        <v>24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3</v>
      </c>
      <c r="K714" s="8">
        <f>ROUND(INDEX([1]Calculation!P:P,ROW()),0)</f>
        <v>0</v>
      </c>
      <c r="L714" s="8">
        <f>ROUND(INDEX([1]Calculation!Q:Q,ROW()),0)</f>
        <v>12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1</v>
      </c>
      <c r="P714" s="8" t="str">
        <f>INDEX([1]Calculation!CB:CB,ROW())</f>
        <v>https://climatenexus.org/wp-content/uploads/Texas-Poll-Toplines-and-Crosstabs-PR1921.pdf</v>
      </c>
    </row>
    <row r="715" spans="1:16">
      <c r="A715" t="str">
        <f>INDEX([1]Calculation!$F:$F,ROW())</f>
        <v>Texas</v>
      </c>
      <c r="B715" t="str">
        <f>INDEX([1]Calculation!$D:$D,ROW())</f>
        <v>Texas Lyceum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358  lv</v>
      </c>
      <c r="E715" s="20">
        <f>INDEX([1]Calculation!$I:$I,ROW())</f>
        <v>43702</v>
      </c>
      <c r="F715" s="12">
        <f>ROUND(INDEX([1]Calculation!AL:AL,ROW()),1)</f>
        <v>0.2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3</v>
      </c>
      <c r="K715" s="8">
        <f>ROUND(INDEX([1]Calculation!P:P,ROW()),0)</f>
        <v>3</v>
      </c>
      <c r="L715" s="8">
        <f>ROUND(INDEX([1]Calculation!Q:Q,ROW()),0)</f>
        <v>13</v>
      </c>
      <c r="M715" s="8">
        <f>ROUND(INDEX([1]Calculation!R:R,ROW()),0)</f>
        <v>0</v>
      </c>
      <c r="N715" s="8">
        <f>ROUND(INDEX([1]Calculation!S:S,ROW()),0)</f>
        <v>15</v>
      </c>
      <c r="O715" s="8">
        <f>ROUND(INDEX([1]Calculation!T:T,ROW()),0)</f>
        <v>2</v>
      </c>
      <c r="P715" s="8" t="str">
        <f>INDEX([1]Calculation!CB:CB,ROW())</f>
        <v>https://www.texaslyceum.org/assets/docs/Poll/2019/2019_Texas%20Lyceum_TOPLINES.pdf</v>
      </c>
    </row>
    <row r="716" spans="1:16">
      <c r="A716" t="str">
        <f>INDEX([1]Calculation!$F:$F,ROW())</f>
        <v>US</v>
      </c>
      <c r="B716" t="str">
        <f>INDEX([1]Calculation!$D:$D,ROW())</f>
        <v>Suffolk University</v>
      </c>
      <c r="C716" t="str">
        <f>IF(INDEX([1]Calculation!$G:$G,ROW())=0,"-",INDEX([1]Calculation!$G:$G,ROW()))</f>
        <v>A-</v>
      </c>
      <c r="D716" t="str">
        <f>INDEX([1]Calculation!$J:$J,ROW())&amp;"  "&amp;INDEX([1]Calculation!$K:$K,ROW())</f>
        <v>424  lv</v>
      </c>
      <c r="E716" s="20">
        <f>INDEX([1]Calculation!$I:$I,ROW())</f>
        <v>43702</v>
      </c>
      <c r="F716" s="12">
        <f>ROUND(INDEX([1]Calculation!AL:AL,ROW()),1)</f>
        <v>0.1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12</v>
      </c>
      <c r="M716" s="8">
        <f>ROUND(INDEX([1]Calculation!R:R,ROW()),0)</f>
        <v>0</v>
      </c>
      <c r="N716" s="8">
        <f>ROUND(INDEX([1]Calculation!S:S,ROW()),0)</f>
        <v>14</v>
      </c>
      <c r="O716" s="8">
        <f>ROUND(INDEX([1]Calculation!T:T,ROW()),0)</f>
        <v>3</v>
      </c>
      <c r="P716" s="8" t="str">
        <f>INDEX([1]Calculation!CB:CB,ROW())</f>
        <v>https://www.suffolk.edu/-/media/suffolk/documents/academics/research-at-suffolk/suprc/polls/national/2019/8_28_2019_marginals_pdftxt.pdf</v>
      </c>
    </row>
    <row r="717" spans="1:16">
      <c r="A717" t="str">
        <f>INDEX([1]Calculation!$F:$F,ROW())</f>
        <v>US</v>
      </c>
      <c r="B717" t="str">
        <f>INDEX([1]Calculation!$D:$D,ROW())</f>
        <v>Morning Consult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17303  lv</v>
      </c>
      <c r="E717" s="20">
        <f>INDEX([1]Calculation!$I:$I,ROW())</f>
        <v>43702</v>
      </c>
      <c r="F717" s="12">
        <f>ROUND(INDEX([1]Calculation!AL:AL,ROW()),1)</f>
        <v>0</v>
      </c>
      <c r="G717" s="8">
        <f>ROUND(INDEX([1]Calculation!L:L,ROW()),0)</f>
        <v>33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20</v>
      </c>
      <c r="M717" s="8">
        <f>ROUND(INDEX([1]Calculation!R:R,ROW()),0)</f>
        <v>1</v>
      </c>
      <c r="N717" s="8">
        <f>ROUND(INDEX([1]Calculation!S:S,ROW()),0)</f>
        <v>15</v>
      </c>
      <c r="O717" s="8">
        <f>ROUND(INDEX([1]Calculation!T:T,ROW()),0)</f>
        <v>2</v>
      </c>
      <c r="P717" s="8" t="str">
        <f>INDEX([1]Calculation!CB:CB,ROW())</f>
        <v>https://morningconsult.com/2020-democratic-primary/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1350  rv</v>
      </c>
      <c r="E718" s="20">
        <f>INDEX([1]Calculation!$I:$I,ROW())</f>
        <v>43702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16</v>
      </c>
      <c r="M718" s="8">
        <f>ROUND(INDEX([1]Calculation!R:R,ROW()),0)</f>
        <v>1</v>
      </c>
      <c r="N718" s="8">
        <f>ROUND(INDEX([1]Calculation!S:S,ROW()),0)</f>
        <v>12</v>
      </c>
      <c r="O718" s="8">
        <f>ROUND(INDEX([1]Calculation!T:T,ROW()),0)</f>
        <v>2</v>
      </c>
      <c r="P718" s="8" t="str">
        <f>INDEX([1]Calculation!CB:CB,ROW())</f>
        <v>https://scottrasmussen.com/3-day-dems-voting-for-trends/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465  rv</v>
      </c>
      <c r="E719" s="20">
        <f>INDEX([1]Calculation!$I:$I,ROW())</f>
        <v>43701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14</v>
      </c>
      <c r="O719" s="8">
        <f>ROUND(INDEX([1]Calculation!T:T,ROW()),0)</f>
        <v>2</v>
      </c>
      <c r="P719" s="8" t="str">
        <f>INDEX([1]Calculation!CB:CB,ROW())</f>
        <v>https://thehill.com/hilltv/what-americas-thinking/459016-warren-gains-on-sanders-biden-in-new-national-poll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1350  rv</v>
      </c>
      <c r="E720" s="20">
        <f>INDEX([1]Calculation!$I:$I,ROW())</f>
        <v>43701</v>
      </c>
      <c r="F720" s="12">
        <f>ROUND(INDEX([1]Calculation!AL:AL,ROW()),1)</f>
        <v>0</v>
      </c>
      <c r="G720" s="8">
        <f>ROUND(INDEX([1]Calculation!L:L,ROW()),0)</f>
        <v>30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13</v>
      </c>
      <c r="O720" s="8">
        <f>ROUND(INDEX([1]Calculation!T:T,ROW()),0)</f>
        <v>2</v>
      </c>
      <c r="P720" s="8" t="str">
        <f>INDEX([1]Calculation!CB:CB,ROW())</f>
        <v>https://scottrasmussen.com/3-day-dems-voting-for-trends/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3132  rv</v>
      </c>
      <c r="E721" s="20">
        <f>INDEX([1]Calculation!$I:$I,ROW())</f>
        <v>43700</v>
      </c>
      <c r="F721" s="12">
        <f>ROUND(INDEX([1]Calculation!AL:AL,ROW()),1)</f>
        <v>0</v>
      </c>
      <c r="G721" s="8">
        <f>ROUND(INDEX([1]Calculation!L:L,ROW()),0)</f>
        <v>28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10</v>
      </c>
      <c r="O721" s="8">
        <f>ROUND(INDEX([1]Calculation!T:T,ROW()),0)</f>
        <v>2</v>
      </c>
      <c r="P721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1343  rv</v>
      </c>
      <c r="E722" s="20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2</v>
      </c>
      <c r="P722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1356  rv</v>
      </c>
      <c r="E723" s="20">
        <f>INDEX([1]Calculation!$I:$I,ROW())</f>
        <v>43699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17</v>
      </c>
      <c r="M723" s="8">
        <f>ROUND(INDEX([1]Calculation!R:R,ROW()),0)</f>
        <v>1</v>
      </c>
      <c r="N723" s="8">
        <f>ROUND(INDEX([1]Calculation!S:S,ROW()),0)</f>
        <v>10</v>
      </c>
      <c r="O723" s="8">
        <f>ROUND(INDEX([1]Calculation!T:T,ROW()),0)</f>
        <v>2</v>
      </c>
      <c r="P723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Echelon Insights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479  rv</v>
      </c>
      <c r="E724" s="20">
        <f>INDEX([1]Calculation!$I:$I,ROW())</f>
        <v>43698</v>
      </c>
      <c r="F724" s="12">
        <f>ROUND(INDEX([1]Calculation!AL:AL,ROW()),1)</f>
        <v>0</v>
      </c>
      <c r="G724" s="8">
        <f>ROUND(INDEX([1]Calculation!L:L,ROW()),0)</f>
        <v>30</v>
      </c>
      <c r="H724" s="8">
        <f>ROUND(INDEX([1]Calculation!M:M,ROW()),0)</f>
        <v>0</v>
      </c>
      <c r="I724" s="8">
        <f>ROUND(INDEX([1]Calculation!N:N,ROW()),0)</f>
        <v>4</v>
      </c>
      <c r="J724" s="8">
        <f>ROUND(INDEX([1]Calculation!O:O,ROW()),0)</f>
        <v>3</v>
      </c>
      <c r="K724" s="8">
        <f>ROUND(INDEX([1]Calculation!P:P,ROW()),0)</f>
        <v>0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11</v>
      </c>
      <c r="O724" s="8">
        <f>ROUND(INDEX([1]Calculation!T:T,ROW()),0)</f>
        <v>1</v>
      </c>
      <c r="P724" s="8" t="str">
        <f>INDEX([1]Calculation!CB:CB,ROW())</f>
        <v>http://echeloninsights.com/wp-content/uploads/Omnibus-August-2019_Dem-Primary.pdf</v>
      </c>
    </row>
    <row r="725" spans="1:16">
      <c r="A725" t="str">
        <f>INDEX([1]Calculation!$F:$F,ROW())</f>
        <v>US</v>
      </c>
      <c r="B725" t="str">
        <f>INDEX([1]Calculation!$D:$D,ROW())</f>
        <v>Echelon Insights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479  rv</v>
      </c>
      <c r="E725" s="20">
        <f>INDEX([1]Calculation!$I:$I,ROW())</f>
        <v>43698</v>
      </c>
      <c r="F725" s="12">
        <f>ROUND(INDEX([1]Calculation!AL:AL,ROW()),1)</f>
        <v>0</v>
      </c>
      <c r="G725" s="8">
        <f>ROUND(INDEX([1]Calculation!L:L,ROW()),0)</f>
        <v>55</v>
      </c>
      <c r="H725" s="8">
        <f>ROUND(INDEX([1]Calculation!M:M,ROW()),0)</f>
        <v>0</v>
      </c>
      <c r="I725" s="8">
        <f>ROUND(INDEX([1]Calculation!N:N,ROW()),0)</f>
        <v>0</v>
      </c>
      <c r="J725" s="8">
        <f>ROUND(INDEX([1]Calculation!O:O,ROW()),0)</f>
        <v>0</v>
      </c>
      <c r="K725" s="8">
        <f>ROUND(INDEX([1]Calculation!P:P,ROW()),0)</f>
        <v>0</v>
      </c>
      <c r="L725" s="8">
        <f>ROUND(INDEX([1]Calculation!Q:Q,ROW()),0)</f>
        <v>0</v>
      </c>
      <c r="M725" s="8">
        <f>ROUND(INDEX([1]Calculation!R:R,ROW()),0)</f>
        <v>0</v>
      </c>
      <c r="N725" s="8">
        <f>ROUND(INDEX([1]Calculation!S:S,ROW()),0)</f>
        <v>0</v>
      </c>
      <c r="O725" s="8">
        <f>ROUND(INDEX([1]Calculation!T:T,ROW()),0)</f>
        <v>0</v>
      </c>
      <c r="P725" s="8" t="str">
        <f>INDEX([1]Calculation!CB:CB,ROW())</f>
        <v>http://echeloninsights.com/wp-content/uploads/Omnibus-August-2019_Dem-Primary.pdf</v>
      </c>
    </row>
    <row r="726" spans="1:16">
      <c r="A726" t="str">
        <f>INDEX([1]Calculation!$F:$F,ROW())</f>
        <v>US</v>
      </c>
      <c r="B726" t="str">
        <f>INDEX([1]Calculation!$D:$D,ROW())</f>
        <v>Echelon Insights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479  rv</v>
      </c>
      <c r="E726" s="20">
        <f>INDEX([1]Calculation!$I:$I,ROW())</f>
        <v>43698</v>
      </c>
      <c r="F726" s="12">
        <f>ROUND(INDEX([1]Calculation!AL:AL,ROW()),1)</f>
        <v>0</v>
      </c>
      <c r="G726" s="8">
        <f>ROUND(INDEX([1]Calculation!L:L,ROW()),0)</f>
        <v>52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0</v>
      </c>
      <c r="K726" s="8">
        <f>ROUND(INDEX([1]Calculation!P:P,ROW()),0)</f>
        <v>0</v>
      </c>
      <c r="L726" s="8">
        <f>ROUND(INDEX([1]Calculation!Q:Q,ROW()),0)</f>
        <v>0</v>
      </c>
      <c r="M726" s="8">
        <f>ROUND(INDEX([1]Calculation!R:R,ROW()),0)</f>
        <v>0</v>
      </c>
      <c r="N726" s="8">
        <f>ROUND(INDEX([1]Calculation!S:S,ROW()),0)</f>
        <v>32</v>
      </c>
      <c r="O726" s="8">
        <f>ROUND(INDEX([1]Calculation!T:T,ROW()),0)</f>
        <v>0</v>
      </c>
      <c r="P726" s="8" t="str">
        <f>INDEX([1]Calculation!CB:CB,ROW())</f>
        <v>http://echeloninsights.com/wp-content/uploads/Omnibus-August-2019_Dem-Primary.pdf</v>
      </c>
    </row>
    <row r="727" spans="1:16">
      <c r="A727" t="str">
        <f>INDEX([1]Calculation!$F:$F,ROW())</f>
        <v>US</v>
      </c>
      <c r="B727" t="str">
        <f>INDEX([1]Calculation!$D:$D,ROW())</f>
        <v>Echelon Insights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479  rv</v>
      </c>
      <c r="E727" s="20">
        <f>INDEX([1]Calculation!$I:$I,ROW())</f>
        <v>43698</v>
      </c>
      <c r="F727" s="12">
        <f>ROUND(INDEX([1]Calculation!AL:AL,ROW()),1)</f>
        <v>0</v>
      </c>
      <c r="G727" s="8">
        <f>ROUND(INDEX([1]Calculation!L:L,ROW()),0)</f>
        <v>55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0</v>
      </c>
      <c r="K727" s="8">
        <f>ROUND(INDEX([1]Calculation!P:P,ROW()),0)</f>
        <v>0</v>
      </c>
      <c r="L727" s="8">
        <f>ROUND(INDEX([1]Calculation!Q:Q,ROW()),0)</f>
        <v>35</v>
      </c>
      <c r="M727" s="8">
        <f>ROUND(INDEX([1]Calculation!R:R,ROW()),0)</f>
        <v>0</v>
      </c>
      <c r="N727" s="8">
        <f>ROUND(INDEX([1]Calculation!S:S,ROW()),0)</f>
        <v>0</v>
      </c>
      <c r="O727" s="8">
        <f>ROUND(INDEX([1]Calculation!T:T,ROW()),0)</f>
        <v>0</v>
      </c>
      <c r="P727" s="8" t="str">
        <f>INDEX([1]Calculation!CB:CB,ROW())</f>
        <v>http://echeloninsights.com/wp-content/uploads/Omnibus-August-2019_Dem-Primary.pdf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1326  rv</v>
      </c>
      <c r="E728" s="20">
        <f>INDEX([1]Calculation!$I:$I,ROW())</f>
        <v>43698</v>
      </c>
      <c r="F728" s="12">
        <f>ROUND(INDEX([1]Calculation!AL:AL,ROW()),1)</f>
        <v>0</v>
      </c>
      <c r="G728" s="8">
        <f>ROUND(INDEX([1]Calculation!L:L,ROW()),0)</f>
        <v>28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17</v>
      </c>
      <c r="M728" s="8">
        <f>ROUND(INDEX([1]Calculation!R:R,ROW()),0)</f>
        <v>1</v>
      </c>
      <c r="N728" s="8">
        <f>ROUND(INDEX([1]Calculation!S:S,ROW()),0)</f>
        <v>10</v>
      </c>
      <c r="O728" s="8">
        <f>ROUND(INDEX([1]Calculation!T:T,ROW()),0)</f>
        <v>2</v>
      </c>
      <c r="P728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29" spans="1:16">
      <c r="A729" t="str">
        <f>INDEX([1]Calculation!$F:$F,ROW())</f>
        <v>New Jersey</v>
      </c>
      <c r="B729" t="str">
        <f>INDEX([1]Calculation!$D:$D,ROW())</f>
        <v>Change Research</v>
      </c>
      <c r="C729" t="str">
        <f>IF(INDEX([1]Calculation!$G:$G,ROW())=0,"-",INDEX([1]Calculation!$G:$G,ROW()))</f>
        <v>C</v>
      </c>
      <c r="D729" t="str">
        <f>INDEX([1]Calculation!$J:$J,ROW())&amp;"  "&amp;INDEX([1]Calculation!$K:$K,ROW())</f>
        <v>635  lv</v>
      </c>
      <c r="E729" s="20">
        <f>INDEX([1]Calculation!$I:$I,ROW())</f>
        <v>43697</v>
      </c>
      <c r="F729" s="12">
        <f>ROUND(INDEX([1]Calculation!AL:AL,ROW()),1)</f>
        <v>1.6</v>
      </c>
      <c r="G729" s="8">
        <f>ROUND(INDEX([1]Calculation!L:L,ROW()),0)</f>
        <v>26</v>
      </c>
      <c r="H729" s="8">
        <f>ROUND(INDEX([1]Calculation!M:M,ROW()),0)</f>
        <v>0</v>
      </c>
      <c r="I729" s="8">
        <f>ROUND(INDEX([1]Calculation!N:N,ROW()),0)</f>
        <v>5</v>
      </c>
      <c r="J729" s="8">
        <f>ROUND(INDEX([1]Calculation!O:O,ROW()),0)</f>
        <v>12</v>
      </c>
      <c r="K729" s="8">
        <f>ROUND(INDEX([1]Calculation!P:P,ROW()),0)</f>
        <v>0</v>
      </c>
      <c r="L729" s="8">
        <f>ROUND(INDEX([1]Calculation!Q:Q,ROW()),0)</f>
        <v>21</v>
      </c>
      <c r="M729" s="8">
        <f>ROUND(INDEX([1]Calculation!R:R,ROW()),0)</f>
        <v>1</v>
      </c>
      <c r="N729" s="8">
        <f>ROUND(INDEX([1]Calculation!S:S,ROW()),0)</f>
        <v>23</v>
      </c>
      <c r="O729" s="8">
        <f>ROUND(INDEX([1]Calculation!T:T,ROW()),0)</f>
        <v>1</v>
      </c>
      <c r="P729" s="8" t="str">
        <f>INDEX([1]Calculation!CB:CB,ROW())</f>
        <v>https://www.changeresearch.com/new-jersey-poll-august-16-20-2019</v>
      </c>
    </row>
    <row r="730" spans="1:16">
      <c r="A730" t="str">
        <f>INDEX([1]Calculation!$F:$F,ROW())</f>
        <v>US</v>
      </c>
      <c r="B730" t="str">
        <f>INDEX([1]Calculation!$D:$D,ROW())</f>
        <v>Monmouth University</v>
      </c>
      <c r="C730" t="str">
        <f>IF(INDEX([1]Calculation!$G:$G,ROW())=0,"-",INDEX([1]Calculation!$G:$G,ROW()))</f>
        <v>A+</v>
      </c>
      <c r="D730" t="str">
        <f>INDEX([1]Calculation!$J:$J,ROW())&amp;"  "&amp;INDEX([1]Calculation!$K:$K,ROW())</f>
        <v>298  rv</v>
      </c>
      <c r="E730" s="20">
        <f>INDEX([1]Calculation!$I:$I,ROW())</f>
        <v>43697</v>
      </c>
      <c r="F730" s="12">
        <f>ROUND(INDEX([1]Calculation!AL:AL,ROW()),1)</f>
        <v>0</v>
      </c>
      <c r="G730" s="8">
        <f>ROUND(INDEX([1]Calculation!L:L,ROW()),0)</f>
        <v>19</v>
      </c>
      <c r="H730" s="8">
        <f>ROUND(INDEX([1]Calculation!M:M,ROW()),0)</f>
        <v>0</v>
      </c>
      <c r="I730" s="8">
        <f>ROUND(INDEX([1]Calculation!N:N,ROW()),0)</f>
        <v>4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20</v>
      </c>
      <c r="M730" s="8">
        <f>ROUND(INDEX([1]Calculation!R:R,ROW()),0)</f>
        <v>0</v>
      </c>
      <c r="N730" s="8">
        <f>ROUND(INDEX([1]Calculation!S:S,ROW()),0)</f>
        <v>20</v>
      </c>
      <c r="O730" s="8">
        <f>ROUND(INDEX([1]Calculation!T:T,ROW()),0)</f>
        <v>3</v>
      </c>
      <c r="P730" s="8" t="str">
        <f>INDEX([1]Calculation!CB:CB,ROW())</f>
        <v>https://www.monmouth.edu/polling-institute/documents/monmouthpoll_us_082619.pdf/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559  lv</v>
      </c>
      <c r="E731" s="20">
        <f>INDEX([1]Calculation!$I:$I,ROW())</f>
        <v>43697</v>
      </c>
      <c r="F731" s="12">
        <f>ROUND(INDEX([1]Calculation!AL:AL,ROW()),1)</f>
        <v>0</v>
      </c>
      <c r="G731" s="8">
        <f>ROUND(INDEX([1]Calculation!L:L,ROW()),0)</f>
        <v>22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7</v>
      </c>
      <c r="K731" s="8">
        <f>ROUND(INDEX([1]Calculation!P:P,ROW()),0)</f>
        <v>0</v>
      </c>
      <c r="L731" s="8">
        <f>ROUND(INDEX([1]Calculation!Q:Q,ROW()),0)</f>
        <v>19</v>
      </c>
      <c r="M731" s="8">
        <f>ROUND(INDEX([1]Calculation!R:R,ROW()),0)</f>
        <v>0</v>
      </c>
      <c r="N731" s="8">
        <f>ROUND(INDEX([1]Calculation!S:S,ROW()),0)</f>
        <v>17</v>
      </c>
      <c r="O731" s="8">
        <f>ROUND(INDEX([1]Calculation!T:T,ROW()),0)</f>
        <v>1</v>
      </c>
      <c r="P731" s="8" t="str">
        <f>INDEX([1]Calculation!CB:CB,ROW())</f>
        <v>https://d25d2506sfb94s.cloudfront.net/cumulus_uploads/document/u4gcv1suy6/econTabReport.pdf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1335  rv</v>
      </c>
      <c r="E732" s="20">
        <f>INDEX([1]Calculation!$I:$I,ROW())</f>
        <v>43697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1</v>
      </c>
      <c r="N732" s="8">
        <f>ROUND(INDEX([1]Calculation!S:S,ROW()),0)</f>
        <v>9</v>
      </c>
      <c r="O732" s="8">
        <f>ROUND(INDEX([1]Calculation!T:T,ROW()),0)</f>
        <v>2</v>
      </c>
      <c r="P732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33" spans="1:16">
      <c r="A733" t="str">
        <f>INDEX([1]Calculation!$F:$F,ROW())</f>
        <v>Colorado</v>
      </c>
      <c r="B733" t="str">
        <f>INDEX([1]Calculation!$D:$D,ROW())</f>
        <v>Emerson College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403  lv</v>
      </c>
      <c r="E733" s="20">
        <f>INDEX([1]Calculation!$I:$I,ROW())</f>
        <v>43696</v>
      </c>
      <c r="F733" s="12">
        <f>ROUND(INDEX([1]Calculation!AL:AL,ROW()),1)</f>
        <v>2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0</v>
      </c>
      <c r="L733" s="8">
        <f>ROUND(INDEX([1]Calculation!Q:Q,ROW()),0)</f>
        <v>26</v>
      </c>
      <c r="M733" s="8">
        <f>ROUND(INDEX([1]Calculation!R:R,ROW()),0)</f>
        <v>0</v>
      </c>
      <c r="N733" s="8">
        <f>ROUND(INDEX([1]Calculation!S:S,ROW()),0)</f>
        <v>20</v>
      </c>
      <c r="O733" s="8">
        <f>ROUND(INDEX([1]Calculation!T:T,ROW()),0)</f>
        <v>4</v>
      </c>
      <c r="P733" s="8" t="str">
        <f>INDEX([1]Calculation!CB:CB,ROW())</f>
        <v>http://emersonpolling.com/2019/08/20/colorado-2020-sanders-biden-and-warren-lead-democratic-field-democrats-look-to-gain-senate-seat/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1341  rv</v>
      </c>
      <c r="E734" s="20">
        <f>INDEX([1]Calculation!$I:$I,ROW())</f>
        <v>43696</v>
      </c>
      <c r="F734" s="12">
        <f>ROUND(INDEX([1]Calculation!AL:AL,ROW()),1)</f>
        <v>0</v>
      </c>
      <c r="G734" s="8">
        <f>ROUND(INDEX([1]Calculation!L:L,ROW()),0)</f>
        <v>27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1</v>
      </c>
      <c r="N734" s="8">
        <f>ROUND(INDEX([1]Calculation!S:S,ROW()),0)</f>
        <v>9</v>
      </c>
      <c r="O734" s="8">
        <f>ROUND(INDEX([1]Calculation!T:T,ROW()),0)</f>
        <v>2</v>
      </c>
      <c r="P734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Swayable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1958  lv</v>
      </c>
      <c r="E735" s="20">
        <f>INDEX([1]Calculation!$I:$I,ROW())</f>
        <v>43683</v>
      </c>
      <c r="F735" s="12">
        <f>ROUND(INDEX([1]Calculation!AL:AL,ROW()),1)</f>
        <v>0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0</v>
      </c>
      <c r="N735" s="8">
        <f>ROUND(INDEX([1]Calculation!S:S,ROW()),0)</f>
        <v>15</v>
      </c>
      <c r="O735" s="8">
        <f>ROUND(INDEX([1]Calculation!T:T,ROW()),0)</f>
        <v>2</v>
      </c>
      <c r="P735" s="8" t="str">
        <f>INDEX([1]Calculation!CB:CB,ROW())</f>
        <v>https://swayable.com/insights/primaries2019</v>
      </c>
    </row>
    <row r="736" spans="1:16">
      <c r="A736" t="str">
        <f>INDEX([1]Calculation!$F:$F,ROW())</f>
        <v>US</v>
      </c>
      <c r="B736" t="str">
        <f>INDEX([1]Calculation!$D:$D,ROW())</f>
        <v>Swayable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4016  a</v>
      </c>
      <c r="E736" s="20">
        <f>INDEX([1]Calculation!$I:$I,ROW())</f>
        <v>43683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20</v>
      </c>
      <c r="M736" s="8">
        <f>ROUND(INDEX([1]Calculation!R:R,ROW()),0)</f>
        <v>0</v>
      </c>
      <c r="N736" s="8">
        <f>ROUND(INDEX([1]Calculation!S:S,ROW()),0)</f>
        <v>12</v>
      </c>
      <c r="O736" s="8">
        <f>ROUND(INDEX([1]Calculation!T:T,ROW()),0)</f>
        <v>2</v>
      </c>
      <c r="P736" s="8" t="str">
        <f>INDEX([1]Calculation!CB:CB,ROW())</f>
        <v>https://swayable.com/insights/primaries2019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1350  rv</v>
      </c>
      <c r="E737" s="20">
        <f>INDEX([1]Calculation!$I:$I,ROW())</f>
        <v>43695</v>
      </c>
      <c r="F737" s="12">
        <f>ROUND(INDEX([1]Calculation!AL:AL,ROW()),1)</f>
        <v>0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10</v>
      </c>
      <c r="O737" s="8">
        <f>ROUND(INDEX([1]Calculation!T:T,ROW()),0)</f>
        <v>2</v>
      </c>
      <c r="P737" s="8" t="str">
        <f>INDEX([1]Calculation!CB:CB,ROW())</f>
        <v>https://scottrasmussen.com/3-day-dems-voting-for-trends/</v>
      </c>
    </row>
    <row r="738" spans="1:16">
      <c r="A738" t="str">
        <f>INDEX([1]Calculation!$F:$F,ROW())</f>
        <v>US</v>
      </c>
      <c r="B738" t="str">
        <f>INDEX([1]Calculation!$D:$D,ROW())</f>
        <v>SSRS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402  rv</v>
      </c>
      <c r="E738" s="20">
        <f>INDEX([1]Calculation!$I:$I,ROW())</f>
        <v>43695</v>
      </c>
      <c r="F738" s="12">
        <f>ROUND(INDEX([1]Calculation!AL:AL,ROW()),1)</f>
        <v>0</v>
      </c>
      <c r="G738" s="8">
        <f>ROUND(INDEX([1]Calculation!L:L,ROW()),0)</f>
        <v>29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14</v>
      </c>
      <c r="O738" s="8">
        <f>ROUND(INDEX([1]Calculation!T:T,ROW()),0)</f>
        <v>1</v>
      </c>
      <c r="P738" s="8" t="str">
        <f>INDEX([1]Calculation!CB:CB,ROW())</f>
        <v>https://cdn.cnn.com/cnn/2019/images/08/19/rel9a.-.democrats.2020.pdf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909  rv</v>
      </c>
      <c r="E739" s="20">
        <f>INDEX([1]Calculation!$I:$I,ROW())</f>
        <v>43695</v>
      </c>
      <c r="F739" s="12">
        <f>ROUND(INDEX([1]Calculation!AL:AL,ROW()),1)</f>
        <v>0</v>
      </c>
      <c r="G739" s="8">
        <f>ROUND(INDEX([1]Calculation!L:L,ROW()),0)</f>
        <v>0</v>
      </c>
      <c r="H739" s="8">
        <f>ROUND(INDEX([1]Calculation!M:M,ROW()),0)</f>
        <v>0</v>
      </c>
      <c r="I739" s="8">
        <f>ROUND(INDEX([1]Calculation!N:N,ROW()),0)</f>
        <v>0</v>
      </c>
      <c r="J739" s="8">
        <f>ROUND(INDEX([1]Calculation!O:O,ROW()),0)</f>
        <v>0</v>
      </c>
      <c r="K739" s="8">
        <f>ROUND(INDEX([1]Calculation!P:P,ROW()),0)</f>
        <v>0</v>
      </c>
      <c r="L739" s="8">
        <f>ROUND(INDEX([1]Calculation!Q:Q,ROW()),0)</f>
        <v>0</v>
      </c>
      <c r="M739" s="8">
        <f>ROUND(INDEX([1]Calculation!R:R,ROW()),0)</f>
        <v>0</v>
      </c>
      <c r="N739" s="8">
        <f>ROUND(INDEX([1]Calculation!S:S,ROW()),0)</f>
        <v>33</v>
      </c>
      <c r="O739" s="8">
        <f>ROUND(INDEX([1]Calculation!T:T,ROW()),0)</f>
        <v>0</v>
      </c>
      <c r="P739" s="8" t="str">
        <f>INDEX([1]Calculation!CB:CB,ROW())</f>
        <v>https://scottrasmussen.com/crosstabs-aug-16-18-two-day-totals/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909  rv</v>
      </c>
      <c r="E740" s="20">
        <f>INDEX([1]Calculation!$I:$I,ROW())</f>
        <v>43695</v>
      </c>
      <c r="F740" s="12">
        <f>ROUND(INDEX([1]Calculation!AL:AL,ROW()),1)</f>
        <v>0</v>
      </c>
      <c r="G740" s="8">
        <f>ROUND(INDEX([1]Calculation!L:L,ROW()),0)</f>
        <v>0</v>
      </c>
      <c r="H740" s="8">
        <f>ROUND(INDEX([1]Calculation!M:M,ROW()),0)</f>
        <v>0</v>
      </c>
      <c r="I740" s="8">
        <f>ROUND(INDEX([1]Calculation!N:N,ROW()),0)</f>
        <v>0</v>
      </c>
      <c r="J740" s="8">
        <f>ROUND(INDEX([1]Calculation!O:O,ROW()),0)</f>
        <v>0</v>
      </c>
      <c r="K740" s="8">
        <f>ROUND(INDEX([1]Calculation!P:P,ROW()),0)</f>
        <v>0</v>
      </c>
      <c r="L740" s="8">
        <f>ROUND(INDEX([1]Calculation!Q:Q,ROW()),0)</f>
        <v>43</v>
      </c>
      <c r="M740" s="8">
        <f>ROUND(INDEX([1]Calculation!R:R,ROW()),0)</f>
        <v>0</v>
      </c>
      <c r="N740" s="8">
        <f>ROUND(INDEX([1]Calculation!S:S,ROW()),0)</f>
        <v>37</v>
      </c>
      <c r="O740" s="8">
        <f>ROUND(INDEX([1]Calculation!T:T,ROW()),0)</f>
        <v>0</v>
      </c>
      <c r="P740" s="8" t="str">
        <f>INDEX([1]Calculation!CB:CB,ROW())</f>
        <v>https://scottrasmussen.com/crosstabs-aug-16-18-two-day-totals/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909  rv</v>
      </c>
      <c r="E741" s="20">
        <f>INDEX([1]Calculation!$I:$I,ROW())</f>
        <v>43695</v>
      </c>
      <c r="F741" s="12">
        <f>ROUND(INDEX([1]Calculation!AL:AL,ROW()),1)</f>
        <v>0</v>
      </c>
      <c r="G741" s="8">
        <f>ROUND(INDEX([1]Calculation!L:L,ROW()),0)</f>
        <v>0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0</v>
      </c>
      <c r="K741" s="8">
        <f>ROUND(INDEX([1]Calculation!P:P,ROW()),0)</f>
        <v>0</v>
      </c>
      <c r="L741" s="8">
        <f>ROUND(INDEX([1]Calculation!Q:Q,ROW()),0)</f>
        <v>42</v>
      </c>
      <c r="M741" s="8">
        <f>ROUND(INDEX([1]Calculation!R:R,ROW()),0)</f>
        <v>0</v>
      </c>
      <c r="N741" s="8">
        <f>ROUND(INDEX([1]Calculation!S:S,ROW()),0)</f>
        <v>0</v>
      </c>
      <c r="O741" s="8">
        <f>ROUND(INDEX([1]Calculation!T:T,ROW()),0)</f>
        <v>0</v>
      </c>
      <c r="P741" s="8" t="str">
        <f>INDEX([1]Calculation!CB:CB,ROW())</f>
        <v>https://scottrasmussen.com/crosstabs-aug-16-18-two-day-totals/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909  rv</v>
      </c>
      <c r="E742" s="20">
        <f>INDEX([1]Calculation!$I:$I,ROW())</f>
        <v>43695</v>
      </c>
      <c r="F742" s="12">
        <f>ROUND(INDEX([1]Calculation!AL:AL,ROW()),1)</f>
        <v>0</v>
      </c>
      <c r="G742" s="8">
        <f>ROUND(INDEX([1]Calculation!L:L,ROW()),0)</f>
        <v>39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0</v>
      </c>
      <c r="K742" s="8">
        <f>ROUND(INDEX([1]Calculation!P:P,ROW()),0)</f>
        <v>0</v>
      </c>
      <c r="L742" s="8">
        <f>ROUND(INDEX([1]Calculation!Q:Q,ROW()),0)</f>
        <v>0</v>
      </c>
      <c r="M742" s="8">
        <f>ROUND(INDEX([1]Calculation!R:R,ROW()),0)</f>
        <v>0</v>
      </c>
      <c r="N742" s="8">
        <f>ROUND(INDEX([1]Calculation!S:S,ROW()),0)</f>
        <v>41</v>
      </c>
      <c r="O742" s="8">
        <f>ROUND(INDEX([1]Calculation!T:T,ROW()),0)</f>
        <v>0</v>
      </c>
      <c r="P742" s="8" t="str">
        <f>INDEX([1]Calculation!CB:CB,ROW())</f>
        <v>https://scottrasmussen.com/crosstabs-aug-16-18-two-day-totals/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909  rv</v>
      </c>
      <c r="E743" s="20">
        <f>INDEX([1]Calculation!$I:$I,ROW())</f>
        <v>43695</v>
      </c>
      <c r="F743" s="12">
        <f>ROUND(INDEX([1]Calculation!AL:AL,ROW()),1)</f>
        <v>0</v>
      </c>
      <c r="G743" s="8">
        <f>ROUND(INDEX([1]Calculation!L:L,ROW()),0)</f>
        <v>42</v>
      </c>
      <c r="H743" s="8">
        <f>ROUND(INDEX([1]Calculation!M:M,ROW()),0)</f>
        <v>0</v>
      </c>
      <c r="I743" s="8">
        <f>ROUND(INDEX([1]Calculation!N:N,ROW()),0)</f>
        <v>0</v>
      </c>
      <c r="J743" s="8">
        <f>ROUND(INDEX([1]Calculation!O:O,ROW()),0)</f>
        <v>0</v>
      </c>
      <c r="K743" s="8">
        <f>ROUND(INDEX([1]Calculation!P:P,ROW()),0)</f>
        <v>0</v>
      </c>
      <c r="L743" s="8">
        <f>ROUND(INDEX([1]Calculation!Q:Q,ROW()),0)</f>
        <v>0</v>
      </c>
      <c r="M743" s="8">
        <f>ROUND(INDEX([1]Calculation!R:R,ROW()),0)</f>
        <v>0</v>
      </c>
      <c r="N743" s="8">
        <f>ROUND(INDEX([1]Calculation!S:S,ROW()),0)</f>
        <v>0</v>
      </c>
      <c r="O743" s="8">
        <f>ROUND(INDEX([1]Calculation!T:T,ROW()),0)</f>
        <v>0</v>
      </c>
      <c r="P743" s="8" t="str">
        <f>INDEX([1]Calculation!CB:CB,ROW())</f>
        <v>https://scottrasmussen.com/crosstabs-aug-16-18-two-day-totals/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909  rv</v>
      </c>
      <c r="E744" s="20">
        <f>INDEX([1]Calculation!$I:$I,ROW())</f>
        <v>43695</v>
      </c>
      <c r="F744" s="12">
        <f>ROUND(INDEX([1]Calculation!AL:AL,ROW()),1)</f>
        <v>0</v>
      </c>
      <c r="G744" s="8">
        <f>ROUND(INDEX([1]Calculation!L:L,ROW()),0)</f>
        <v>44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0</v>
      </c>
      <c r="K744" s="8">
        <f>ROUND(INDEX([1]Calculation!P:P,ROW()),0)</f>
        <v>0</v>
      </c>
      <c r="L744" s="8">
        <f>ROUND(INDEX([1]Calculation!Q:Q,ROW()),0)</f>
        <v>38</v>
      </c>
      <c r="M744" s="8">
        <f>ROUND(INDEX([1]Calculation!R:R,ROW()),0)</f>
        <v>0</v>
      </c>
      <c r="N744" s="8">
        <f>ROUND(INDEX([1]Calculation!S:S,ROW()),0)</f>
        <v>0</v>
      </c>
      <c r="O744" s="8">
        <f>ROUND(INDEX([1]Calculation!T:T,ROW()),0)</f>
        <v>0</v>
      </c>
      <c r="P744" s="8" t="str">
        <f>INDEX([1]Calculation!CB:CB,ROW())</f>
        <v>https://scottrasmussen.com/crosstabs-aug-16-18-two-day-totals/</v>
      </c>
    </row>
    <row r="745" spans="1:16">
      <c r="A745" t="str">
        <f>INDEX([1]Calculation!$F:$F,ROW())</f>
        <v>US</v>
      </c>
      <c r="B745" t="str">
        <f>INDEX([1]Calculation!$D:$D,ROW())</f>
        <v>Morning Consult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17115  lv</v>
      </c>
      <c r="E745" s="20">
        <f>INDEX([1]Calculation!$I:$I,ROW())</f>
        <v>43695</v>
      </c>
      <c r="F745" s="12">
        <f>ROUND(INDEX([1]Calculation!AL:AL,ROW()),1)</f>
        <v>0</v>
      </c>
      <c r="G745" s="8">
        <f>ROUND(INDEX([1]Calculation!L:L,ROW()),0)</f>
        <v>31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20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https://morningconsult.com/2020-democratic-primary/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20">
        <f>INDEX([1]Calculation!$I:$I,ROW())</f>
        <v>43694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11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Nevada</v>
      </c>
      <c r="B747" t="str">
        <f>INDEX([1]Calculation!$D:$D,ROW())</f>
        <v>Gravis Marketing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382  rv</v>
      </c>
      <c r="E747" s="20">
        <f>INDEX([1]Calculation!$I:$I,ROW())</f>
        <v>43693</v>
      </c>
      <c r="F747" s="12">
        <f>ROUND(INDEX([1]Calculation!AL:AL,ROW()),1)</f>
        <v>1.4</v>
      </c>
      <c r="G747" s="8">
        <f>ROUND(INDEX([1]Calculation!L:L,ROW()),0)</f>
        <v>25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2</v>
      </c>
      <c r="L747" s="8">
        <f>ROUND(INDEX([1]Calculation!Q:Q,ROW()),0)</f>
        <v>10</v>
      </c>
      <c r="M747" s="8">
        <f>ROUND(INDEX([1]Calculation!R:R,ROW()),0)</f>
        <v>6</v>
      </c>
      <c r="N747" s="8">
        <f>ROUND(INDEX([1]Calculation!S:S,ROW()),0)</f>
        <v>15</v>
      </c>
      <c r="O747" s="8">
        <f>ROUND(INDEX([1]Calculation!T:T,ROW()),0)</f>
        <v>2</v>
      </c>
      <c r="P747" s="8" t="str">
        <f>INDEX([1]Calculation!CB:CB,ROW())</f>
        <v>http://orlando-politics.com/wp-content/uploads/2019/08/Nevada-General-and-Democratic-Caucus-August-16-2019.pdf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3118  rv</v>
      </c>
      <c r="E748" s="20">
        <f>INDEX([1]Calculation!$I:$I,ROW())</f>
        <v>43693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1317  rv</v>
      </c>
      <c r="E749" s="20">
        <f>INDEX([1]Calculation!$I:$I,ROW())</f>
        <v>43693</v>
      </c>
      <c r="F749" s="12">
        <f>ROUND(INDEX([1]Calculation!AL:AL,ROW()),1)</f>
        <v>0</v>
      </c>
      <c r="G749" s="8">
        <f>ROUND(INDEX([1]Calculation!L:L,ROW()),0)</f>
        <v>27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12</v>
      </c>
      <c r="O749" s="8">
        <f>ROUND(INDEX([1]Calculation!T:T,ROW()),0)</f>
        <v>2</v>
      </c>
      <c r="P749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1336  rv</v>
      </c>
      <c r="E750" s="20">
        <f>INDEX([1]Calculation!$I:$I,ROW())</f>
        <v>43692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3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3</v>
      </c>
      <c r="P750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1342  rv</v>
      </c>
      <c r="E751" s="20">
        <f>INDEX([1]Calculation!$I:$I,ROW())</f>
        <v>43691</v>
      </c>
      <c r="F751" s="12">
        <f>ROUND(INDEX([1]Calculation!AL:AL,ROW()),1)</f>
        <v>0</v>
      </c>
      <c r="G751" s="8">
        <f>ROUND(INDEX([1]Calculation!L:L,ROW()),0)</f>
        <v>29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3</v>
      </c>
      <c r="K751" s="8">
        <f>ROUND(INDEX([1]Calculation!P:P,ROW()),0)</f>
        <v>1</v>
      </c>
      <c r="L751" s="8">
        <f>ROUND(INDEX([1]Calculation!Q:Q,ROW()),0)</f>
        <v>14</v>
      </c>
      <c r="M751" s="8">
        <f>ROUND(INDEX([1]Calculation!R:R,ROW()),0)</f>
        <v>1</v>
      </c>
      <c r="N751" s="8">
        <f>ROUND(INDEX([1]Calculation!S:S,ROW()),0)</f>
        <v>11</v>
      </c>
      <c r="O751" s="8">
        <f>ROUND(INDEX([1]Calculation!T:T,ROW()),0)</f>
        <v>3</v>
      </c>
      <c r="P751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Fox News/Beacon Research/Shaw &amp; Co. Research</v>
      </c>
      <c r="C752" t="str">
        <f>IF(INDEX([1]Calculation!$G:$G,ROW())=0,"-",INDEX([1]Calculation!$G:$G,ROW()))</f>
        <v>A-</v>
      </c>
      <c r="D752" t="str">
        <f>INDEX([1]Calculation!$J:$J,ROW())&amp;"  "&amp;INDEX([1]Calculation!$K:$K,ROW())</f>
        <v>483  lv</v>
      </c>
      <c r="E752" s="20">
        <f>INDEX([1]Calculation!$I:$I,ROW())</f>
        <v>43690</v>
      </c>
      <c r="F752" s="12">
        <f>ROUND(INDEX([1]Calculation!AL:AL,ROW()),1)</f>
        <v>0</v>
      </c>
      <c r="G752" s="8">
        <f>ROUND(INDEX([1]Calculation!L:L,ROW()),0)</f>
        <v>31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3</v>
      </c>
      <c r="K752" s="8">
        <f>ROUND(INDEX([1]Calculation!P:P,ROW()),0)</f>
        <v>2</v>
      </c>
      <c r="L752" s="8">
        <f>ROUND(INDEX([1]Calculation!Q:Q,ROW()),0)</f>
        <v>10</v>
      </c>
      <c r="M752" s="8">
        <f>ROUND(INDEX([1]Calculation!R:R,ROW()),0)</f>
        <v>1</v>
      </c>
      <c r="N752" s="8">
        <f>ROUND(INDEX([1]Calculation!S:S,ROW()),0)</f>
        <v>20</v>
      </c>
      <c r="O752" s="8">
        <f>ROUND(INDEX([1]Calculation!T:T,ROW()),0)</f>
        <v>3</v>
      </c>
      <c r="P752" s="8" t="str">
        <f>INDEX([1]Calculation!CB:CB,ROW())</f>
        <v>https://www.foxnews.com/politics/fox-news-poll-8-15</v>
      </c>
    </row>
    <row r="753" spans="1:16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592  lv</v>
      </c>
      <c r="E753" s="20">
        <f>INDEX([1]Calculation!$I:$I,ROW())</f>
        <v>43690</v>
      </c>
      <c r="F753" s="12">
        <f>ROUND(INDEX([1]Calculation!AL:AL,ROW()),1)</f>
        <v>0</v>
      </c>
      <c r="G753" s="8">
        <f>ROUND(INDEX([1]Calculation!L:L,ROW()),0)</f>
        <v>21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16</v>
      </c>
      <c r="M753" s="8">
        <f>ROUND(INDEX([1]Calculation!R:R,ROW()),0)</f>
        <v>1</v>
      </c>
      <c r="N753" s="8">
        <f>ROUND(INDEX([1]Calculation!S:S,ROW()),0)</f>
        <v>20</v>
      </c>
      <c r="O753" s="8">
        <f>ROUND(INDEX([1]Calculation!T:T,ROW()),0)</f>
        <v>1</v>
      </c>
      <c r="P753" s="8" t="str">
        <f>INDEX([1]Calculation!CB:CB,ROW())</f>
        <v>https://d25d2506sfb94s.cloudfront.net/cumulus_uploads/document/mujbtdyiti/econTabReport.pdf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1350  rv</v>
      </c>
      <c r="E754" s="20">
        <f>INDEX([1]Calculation!$I:$I,ROW())</f>
        <v>43690</v>
      </c>
      <c r="F754" s="12">
        <f>ROUND(INDEX([1]Calculation!AL:AL,ROW()),1)</f>
        <v>0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1</v>
      </c>
      <c r="N754" s="8">
        <f>ROUND(INDEX([1]Calculation!S:S,ROW()),0)</f>
        <v>10</v>
      </c>
      <c r="O754" s="8">
        <f>ROUND(INDEX([1]Calculation!T:T,ROW()),0)</f>
        <v>2</v>
      </c>
      <c r="P754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55" spans="1:16">
      <c r="A755" t="str">
        <f>INDEX([1]Calculation!$F:$F,ROW())</f>
        <v>South Carolina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521  lv</v>
      </c>
      <c r="E755" s="20">
        <f>INDEX([1]Calculation!$I:$I,ROW())</f>
        <v>43689</v>
      </c>
      <c r="F755" s="12">
        <f>ROUND(INDEX([1]Calculation!AL:AL,ROW()),1)</f>
        <v>0</v>
      </c>
      <c r="G755" s="8">
        <f>ROUND(INDEX([1]Calculation!L:L,ROW()),0)</f>
        <v>36</v>
      </c>
      <c r="H755" s="8">
        <f>ROUND(INDEX([1]Calculation!M:M,ROW()),0)</f>
        <v>0</v>
      </c>
      <c r="I755" s="8">
        <f>ROUND(INDEX([1]Calculation!N:N,ROW()),0)</f>
        <v>4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16</v>
      </c>
      <c r="M755" s="8">
        <f>ROUND(INDEX([1]Calculation!R:R,ROW()),0)</f>
        <v>1</v>
      </c>
      <c r="N755" s="8">
        <f>ROUND(INDEX([1]Calculation!S:S,ROW()),0)</f>
        <v>17</v>
      </c>
      <c r="O755" s="8">
        <f>ROUND(INDEX([1]Calculation!T:T,ROW()),0)</f>
        <v>1</v>
      </c>
      <c r="P755" s="8" t="str">
        <f>INDEX([1]Calculation!CB:CB,ROW())</f>
        <v>https://www.postandcourier.com/politics/biden-keeps-large-lead-in-sc-s-democratic-presidential-primary/article_d5064164-be11-11e9-8de3-03c1577ccfa6.html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1346  rv</v>
      </c>
      <c r="E756" s="20">
        <f>INDEX([1]Calculation!$I:$I,ROW())</f>
        <v>43689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10</v>
      </c>
      <c r="O756" s="8">
        <f>ROUND(INDEX([1]Calculation!T:T,ROW()),0)</f>
        <v>2</v>
      </c>
      <c r="P756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57" spans="1:16">
      <c r="A757" t="str">
        <f>INDEX([1]Calculation!$F:$F,ROW())</f>
        <v>Iowa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621  lv</v>
      </c>
      <c r="E757" s="20">
        <f>INDEX([1]Calculation!$I:$I,ROW())</f>
        <v>43688</v>
      </c>
      <c r="F757" s="12">
        <f>ROUND(INDEX([1]Calculation!AL:AL,ROW()),1)</f>
        <v>0.1</v>
      </c>
      <c r="G757" s="8">
        <f>ROUND(INDEX([1]Calculation!L:L,ROW()),0)</f>
        <v>17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13</v>
      </c>
      <c r="K757" s="8">
        <f>ROUND(INDEX([1]Calculation!P:P,ROW()),0)</f>
        <v>2</v>
      </c>
      <c r="L757" s="8">
        <f>ROUND(INDEX([1]Calculation!Q:Q,ROW()),0)</f>
        <v>17</v>
      </c>
      <c r="M757" s="8">
        <f>ROUND(INDEX([1]Calculation!R:R,ROW()),0)</f>
        <v>2</v>
      </c>
      <c r="N757" s="8">
        <f>ROUND(INDEX([1]Calculation!S:S,ROW()),0)</f>
        <v>28</v>
      </c>
      <c r="O757" s="8">
        <f>ROUND(INDEX([1]Calculation!T:T,ROW()),0)</f>
        <v>1</v>
      </c>
      <c r="P757" s="8" t="str">
        <f>INDEX([1]Calculation!CB:CB,ROW())</f>
        <v>https://www.changeresearch.com/iowa-poll-august-9-11-2019</v>
      </c>
    </row>
    <row r="758" spans="1:16">
      <c r="A758" t="str">
        <f>INDEX([1]Calculation!$F:$F,ROW())</f>
        <v>Wisconsin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626  lv</v>
      </c>
      <c r="E758" s="20">
        <f>INDEX([1]Calculation!$I:$I,ROW())</f>
        <v>43688</v>
      </c>
      <c r="F758" s="12">
        <f>ROUND(INDEX([1]Calculation!AL:AL,ROW()),1)</f>
        <v>0.2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24</v>
      </c>
      <c r="M758" s="8">
        <f>ROUND(INDEX([1]Calculation!R:R,ROW()),0)</f>
        <v>1</v>
      </c>
      <c r="N758" s="8">
        <f>ROUND(INDEX([1]Calculation!S:S,ROW()),0)</f>
        <v>29</v>
      </c>
      <c r="O758" s="8">
        <f>ROUND(INDEX([1]Calculation!T:T,ROW()),0)</f>
        <v>2</v>
      </c>
      <c r="P758" s="8" t="str">
        <f>INDEX([1]Calculation!CB:CB,ROW())</f>
        <v>https://crooked.com/articles/pollercoaster-2020-wisconsin/</v>
      </c>
    </row>
    <row r="759" spans="1:16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17117  lv</v>
      </c>
      <c r="E759" s="20">
        <f>INDEX([1]Calculation!$I:$I,ROW())</f>
        <v>43688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20</v>
      </c>
      <c r="M759" s="8">
        <f>ROUND(INDEX([1]Calculation!R:R,ROW()),0)</f>
        <v>1</v>
      </c>
      <c r="N759" s="8">
        <f>ROUND(INDEX([1]Calculation!S:S,ROW()),0)</f>
        <v>14</v>
      </c>
      <c r="O759" s="8">
        <f>ROUND(INDEX([1]Calculation!T:T,ROW()),0)</f>
        <v>2</v>
      </c>
      <c r="P759" s="8" t="str">
        <f>INDEX([1]Calculation!CB:CB,ROW())</f>
        <v>https://morningconsult.com/2020-democratic-primary/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1350  rv</v>
      </c>
      <c r="E760" s="20">
        <f>INDEX([1]Calculation!$I:$I,ROW())</f>
        <v>43688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https://scottrasmussen.com/3-day-dems-voting-for-trends/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451  rv</v>
      </c>
      <c r="E761" s="20">
        <f>INDEX([1]Calculation!$I:$I,ROW())</f>
        <v>43687</v>
      </c>
      <c r="F761" s="12">
        <f>ROUND(INDEX([1]Calculation!AL:AL,ROW()),1)</f>
        <v>0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4</v>
      </c>
      <c r="K761" s="8">
        <f>ROUND(INDEX([1]Calculation!P:P,ROW()),0)</f>
        <v>2</v>
      </c>
      <c r="L761" s="8">
        <f>ROUND(INDEX([1]Calculation!Q:Q,ROW()),0)</f>
        <v>16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1</v>
      </c>
      <c r="P761" s="8" t="str">
        <f>INDEX([1]Calculation!CB:CB,ROW())</f>
        <v>https://thehill.com/hilltv/what-americas-thinking/457430-biden-sanders-warren-support-dips-in-new-poll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1350  rv</v>
      </c>
      <c r="E762" s="20">
        <f>INDEX([1]Calculation!$I:$I,ROW())</f>
        <v>43687</v>
      </c>
      <c r="F762" s="12">
        <f>ROUND(INDEX([1]Calculation!AL:AL,ROW()),1)</f>
        <v>0</v>
      </c>
      <c r="G762" s="8">
        <f>ROUND(INDEX([1]Calculation!L:L,ROW()),0)</f>
        <v>31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  <c r="P762" s="8" t="str">
        <f>INDEX([1]Calculation!CB:CB,ROW())</f>
        <v>https://scottrasmussen.com/3-day-dems-voting-for-trends/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3088  rv</v>
      </c>
      <c r="E763" s="20">
        <f>INDEX([1]Calculation!$I:$I,ROW())</f>
        <v>43686</v>
      </c>
      <c r="F763" s="12">
        <f>ROUND(INDEX([1]Calculation!AL:AL,ROW()),1)</f>
        <v>0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10</v>
      </c>
      <c r="O763" s="8">
        <f>ROUND(INDEX([1]Calculation!T:T,ROW()),0)</f>
        <v>1</v>
      </c>
      <c r="P763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1318  rv</v>
      </c>
      <c r="E764" s="20">
        <f>INDEX([1]Calculation!$I:$I,ROW())</f>
        <v>43686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8</v>
      </c>
      <c r="O764" s="8">
        <f>ROUND(INDEX([1]Calculation!T:T,ROW()),0)</f>
        <v>1</v>
      </c>
      <c r="P764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65" spans="1:16">
      <c r="A765" t="str">
        <f>INDEX([1]Calculation!$F:$F,ROW())</f>
        <v>Nevada</v>
      </c>
      <c r="B765" t="str">
        <f>INDEX([1]Calculation!$D:$D,ROW())</f>
        <v>Change Research</v>
      </c>
      <c r="C765" t="str">
        <f>IF(INDEX([1]Calculation!$G:$G,ROW())=0,"-",INDEX([1]Calculation!$G:$G,ROW()))</f>
        <v>C</v>
      </c>
      <c r="D765" t="str">
        <f>INDEX([1]Calculation!$J:$J,ROW())&amp;"  "&amp;INDEX([1]Calculation!$K:$K,ROW())</f>
        <v>439  lv</v>
      </c>
      <c r="E765" s="20">
        <f>INDEX([1]Calculation!$I:$I,ROW())</f>
        <v>43685</v>
      </c>
      <c r="F765" s="12">
        <f>ROUND(INDEX([1]Calculation!AL:AL,ROW()),1)</f>
        <v>1.3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7</v>
      </c>
      <c r="K765" s="8">
        <f>ROUND(INDEX([1]Calculation!P:P,ROW()),0)</f>
        <v>1</v>
      </c>
      <c r="L765" s="8">
        <f>ROUND(INDEX([1]Calculation!Q:Q,ROW()),0)</f>
        <v>22</v>
      </c>
      <c r="M765" s="8">
        <f>ROUND(INDEX([1]Calculation!R:R,ROW()),0)</f>
        <v>3</v>
      </c>
      <c r="N765" s="8">
        <f>ROUND(INDEX([1]Calculation!S:S,ROW()),0)</f>
        <v>23</v>
      </c>
      <c r="O765" s="8">
        <f>ROUND(INDEX([1]Calculation!T:T,ROW()),0)</f>
        <v>1</v>
      </c>
      <c r="P765" s="8" t="str">
        <f>INDEX([1]Calculation!CB:CB,ROW())</f>
        <v>https://www.changeresearch.com/nevada-poll-august-2-8-2019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1316  rv</v>
      </c>
      <c r="E766" s="20">
        <f>INDEX([1]Calculation!$I:$I,ROW())</f>
        <v>43685</v>
      </c>
      <c r="F766" s="12">
        <f>ROUND(INDEX([1]Calculation!AL:AL,ROW()),1)</f>
        <v>0</v>
      </c>
      <c r="G766" s="8">
        <f>ROUND(INDEX([1]Calculation!L:L,ROW()),0)</f>
        <v>27</v>
      </c>
      <c r="H766" s="8">
        <f>ROUND(INDEX([1]Calculation!M:M,ROW()),0)</f>
        <v>0</v>
      </c>
      <c r="I766" s="8">
        <f>ROUND(INDEX([1]Calculation!N:N,ROW()),0)</f>
        <v>3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9</v>
      </c>
      <c r="O766" s="8">
        <f>ROUND(INDEX([1]Calculation!T:T,ROW()),0)</f>
        <v>1</v>
      </c>
      <c r="P766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1319  rv</v>
      </c>
      <c r="E767" s="20">
        <f>INDEX([1]Calculation!$I:$I,ROW())</f>
        <v>43684</v>
      </c>
      <c r="F767" s="12">
        <f>ROUND(INDEX([1]Calculation!AL:AL,ROW()),1)</f>
        <v>0</v>
      </c>
      <c r="G767" s="8">
        <f>ROUND(INDEX([1]Calculation!L:L,ROW()),0)</f>
        <v>25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11</v>
      </c>
      <c r="O767" s="8">
        <f>ROUND(INDEX([1]Calculation!T:T,ROW()),0)</f>
        <v>1</v>
      </c>
      <c r="P767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68" spans="1:16">
      <c r="A768" t="str">
        <f>INDEX([1]Calculation!$F:$F,ROW())</f>
        <v>New Hampshire</v>
      </c>
      <c r="B768" t="str">
        <f>INDEX([1]Calculation!$D:$D,ROW())</f>
        <v>Gravis Marketing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250  lv</v>
      </c>
      <c r="E768" s="20">
        <f>INDEX([1]Calculation!$I:$I,ROW())</f>
        <v>43683</v>
      </c>
      <c r="F768" s="12">
        <f>ROUND(INDEX([1]Calculation!AL:AL,ROW()),1)</f>
        <v>1.3</v>
      </c>
      <c r="G768" s="8">
        <f>ROUND(INDEX([1]Calculation!L:L,ROW()),0)</f>
        <v>15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8</v>
      </c>
      <c r="K768" s="8">
        <f>ROUND(INDEX([1]Calculation!P:P,ROW()),0)</f>
        <v>4</v>
      </c>
      <c r="L768" s="8">
        <f>ROUND(INDEX([1]Calculation!Q:Q,ROW()),0)</f>
        <v>21</v>
      </c>
      <c r="M768" s="8">
        <f>ROUND(INDEX([1]Calculation!R:R,ROW()),0)</f>
        <v>4</v>
      </c>
      <c r="N768" s="8">
        <f>ROUND(INDEX([1]Calculation!S:S,ROW()),0)</f>
        <v>12</v>
      </c>
      <c r="O768" s="8">
        <f>ROUND(INDEX([1]Calculation!T:T,ROW()),0)</f>
        <v>4</v>
      </c>
      <c r="P768" s="8" t="str">
        <f>INDEX([1]Calculation!CB:CB,ROW())</f>
        <v>http://orlando-politics.com/wp-content/uploads/2019/08/New-Hampshire-August-8-2019-v2.pdf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573  lv</v>
      </c>
      <c r="E769" s="20">
        <f>INDEX([1]Calculation!$I:$I,ROW())</f>
        <v>43683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8</v>
      </c>
      <c r="K769" s="8">
        <f>ROUND(INDEX([1]Calculation!P:P,ROW()),0)</f>
        <v>0</v>
      </c>
      <c r="L769" s="8">
        <f>ROUND(INDEX([1]Calculation!Q:Q,ROW()),0)</f>
        <v>13</v>
      </c>
      <c r="M769" s="8">
        <f>ROUND(INDEX([1]Calculation!R:R,ROW()),0)</f>
        <v>1</v>
      </c>
      <c r="N769" s="8">
        <f>ROUND(INDEX([1]Calculation!S:S,ROW()),0)</f>
        <v>16</v>
      </c>
      <c r="O769" s="8">
        <f>ROUND(INDEX([1]Calculation!T:T,ROW()),0)</f>
        <v>2</v>
      </c>
      <c r="P769" s="8" t="str">
        <f>INDEX([1]Calculation!CB:CB,ROW())</f>
        <v>https://d25d2506sfb94s.cloudfront.net/cumulus_uploads/document/7jv630mjdk/econTabReport.pdf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1319  rv</v>
      </c>
      <c r="E770" s="20">
        <f>INDEX([1]Calculation!$I:$I,ROW())</f>
        <v>43683</v>
      </c>
      <c r="F770" s="12">
        <f>ROUND(INDEX([1]Calculation!AL:AL,ROW()),1)</f>
        <v>0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11</v>
      </c>
      <c r="O770" s="8">
        <f>ROUND(INDEX([1]Calculation!T:T,ROW()),0)</f>
        <v>1</v>
      </c>
      <c r="P770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71" spans="1:16">
      <c r="A771" t="str">
        <f>INDEX([1]Calculation!$F:$F,ROW())</f>
        <v>North Carolina</v>
      </c>
      <c r="B771" t="str">
        <f>INDEX([1]Calculation!$D:$D,ROW())</f>
        <v>SurveyUSA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534  lv</v>
      </c>
      <c r="E771" s="20">
        <f>INDEX([1]Calculation!$I:$I,ROW())</f>
        <v>43682</v>
      </c>
      <c r="F771" s="12">
        <f>ROUND(INDEX([1]Calculation!AL:AL,ROW()),1)</f>
        <v>0.6</v>
      </c>
      <c r="G771" s="8">
        <f>ROUND(INDEX([1]Calculation!L:L,ROW()),0)</f>
        <v>36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15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1</v>
      </c>
      <c r="P771" s="8" t="str">
        <f>INDEX([1]Calculation!CB:CB,ROW())</f>
        <v>http://www.surveyusa.com/client/PollReport.aspx?g=29ae3168-9e12-474f-a207-f9a662509d55</v>
      </c>
    </row>
    <row r="772" spans="1:16">
      <c r="A772" t="str">
        <f>INDEX([1]Calculation!$F:$F,ROW())</f>
        <v>California</v>
      </c>
      <c r="B772" t="str">
        <f>INDEX([1]Calculation!$D:$D,ROW())</f>
        <v>SurveyUSA</v>
      </c>
      <c r="C772" t="str">
        <f>IF(INDEX([1]Calculation!$G:$G,ROW())=0,"-",INDEX([1]Calculation!$G:$G,ROW()))</f>
        <v>A</v>
      </c>
      <c r="D772" t="str">
        <f>INDEX([1]Calculation!$J:$J,ROW())&amp;"  "&amp;INDEX([1]Calculation!$K:$K,ROW())</f>
        <v>528  lv</v>
      </c>
      <c r="E772" s="20">
        <f>INDEX([1]Calculation!$I:$I,ROW())</f>
        <v>43682</v>
      </c>
      <c r="F772" s="12">
        <f>ROUND(INDEX([1]Calculation!AL:AL,ROW()),1)</f>
        <v>0</v>
      </c>
      <c r="G772" s="8">
        <f>ROUND(INDEX([1]Calculation!L:L,ROW()),0)</f>
        <v>25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6</v>
      </c>
      <c r="K772" s="8">
        <f>ROUND(INDEX([1]Calculation!P:P,ROW()),0)</f>
        <v>0</v>
      </c>
      <c r="L772" s="8">
        <f>ROUND(INDEX([1]Calculation!Q:Q,ROW()),0)</f>
        <v>18</v>
      </c>
      <c r="M772" s="8">
        <f>ROUND(INDEX([1]Calculation!R:R,ROW()),0)</f>
        <v>0</v>
      </c>
      <c r="N772" s="8">
        <f>ROUND(INDEX([1]Calculation!S:S,ROW()),0)</f>
        <v>21</v>
      </c>
      <c r="O772" s="8">
        <f>ROUND(INDEX([1]Calculation!T:T,ROW()),0)</f>
        <v>1</v>
      </c>
      <c r="P772" s="8" t="str">
        <f>INDEX([1]Calculation!CB:CB,ROW())</f>
        <v>http://www.surveyusa.com/client/PollReport.aspx?g=949b0f46-a4a4-4480-b675-711e9d6fd657</v>
      </c>
    </row>
    <row r="773" spans="1:16">
      <c r="A773" t="str">
        <f>INDEX([1]Calculation!$F:$F,ROW())</f>
        <v>US</v>
      </c>
      <c r="B773" t="str">
        <f>INDEX([1]Calculation!$D:$D,ROW())</f>
        <v>SurveyUSA</v>
      </c>
      <c r="C773" t="str">
        <f>IF(INDEX([1]Calculation!$G:$G,ROW())=0,"-",INDEX([1]Calculation!$G:$G,ROW()))</f>
        <v>A</v>
      </c>
      <c r="D773" t="str">
        <f>INDEX([1]Calculation!$J:$J,ROW())&amp;"  "&amp;INDEX([1]Calculation!$K:$K,ROW())</f>
        <v>999  lv</v>
      </c>
      <c r="E773" s="20">
        <f>INDEX([1]Calculation!$I:$I,ROW())</f>
        <v>43682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20</v>
      </c>
      <c r="M773" s="8">
        <f>ROUND(INDEX([1]Calculation!R:R,ROW()),0)</f>
        <v>0</v>
      </c>
      <c r="N773" s="8">
        <f>ROUND(INDEX([1]Calculation!S:S,ROW()),0)</f>
        <v>19</v>
      </c>
      <c r="O773" s="8">
        <f>ROUND(INDEX([1]Calculation!T:T,ROW()),0)</f>
        <v>0</v>
      </c>
      <c r="P773" s="8" t="str">
        <f>INDEX([1]Calculation!CB:CB,ROW())</f>
        <v>http://www.surveyusa.com/client/PollReport.aspx?g=1736552c-4e9a-461e-ba78-2cc6729082fd</v>
      </c>
    </row>
    <row r="774" spans="1:16">
      <c r="A774" t="str">
        <f>INDEX([1]Calculation!$F:$F,ROW())</f>
        <v>US</v>
      </c>
      <c r="B774" t="str">
        <f>INDEX([1]Calculation!$D:$D,ROW())</f>
        <v>Ipsos</v>
      </c>
      <c r="C774" t="str">
        <f>IF(INDEX([1]Calculation!$G:$G,ROW())=0,"-",INDEX([1]Calculation!$G:$G,ROW()))</f>
        <v>B+</v>
      </c>
      <c r="D774" t="str">
        <f>INDEX([1]Calculation!$J:$J,ROW())&amp;"  "&amp;INDEX([1]Calculation!$K:$K,ROW())</f>
        <v>1023  rv</v>
      </c>
      <c r="E774" s="20">
        <f>INDEX([1]Calculation!$I:$I,ROW())</f>
        <v>43682</v>
      </c>
      <c r="F774" s="12">
        <f>ROUND(INDEX([1]Calculation!AL:AL,ROW()),1)</f>
        <v>0</v>
      </c>
      <c r="G774" s="8">
        <f>ROUND(INDEX([1]Calculation!L:L,ROW()),0)</f>
        <v>25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10</v>
      </c>
      <c r="O774" s="8">
        <f>ROUND(INDEX([1]Calculation!T:T,ROW()),0)</f>
        <v>2</v>
      </c>
      <c r="P774" s="8" t="str">
        <f>INDEX([1]Calculation!CB:CB,ROW())</f>
        <v>https://www.ipsos.com/sites/default/files/ct/news/documents/2019-08/topline_reuters_democratic_horserace_08_06_2019.pdf</v>
      </c>
    </row>
    <row r="775" spans="1:16">
      <c r="A775" t="str">
        <f>INDEX([1]Calculation!$F:$F,ROW())</f>
        <v>US</v>
      </c>
      <c r="B775" t="str">
        <f>INDEX([1]Calculation!$D:$D,ROW())</f>
        <v>Quinnipiac University</v>
      </c>
      <c r="C775" t="str">
        <f>IF(INDEX([1]Calculation!$G:$G,ROW())=0,"-",INDEX([1]Calculation!$G:$G,ROW()))</f>
        <v>A</v>
      </c>
      <c r="D775" t="str">
        <f>INDEX([1]Calculation!$J:$J,ROW())&amp;"  "&amp;INDEX([1]Calculation!$K:$K,ROW())</f>
        <v>807  rv</v>
      </c>
      <c r="E775" s="20">
        <f>INDEX([1]Calculation!$I:$I,ROW())</f>
        <v>43682</v>
      </c>
      <c r="F775" s="12">
        <f>ROUND(INDEX([1]Calculation!AL:AL,ROW()),1)</f>
        <v>0</v>
      </c>
      <c r="G775" s="8">
        <f>ROUND(INDEX([1]Calculation!L:L,ROW()),0)</f>
        <v>32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0</v>
      </c>
      <c r="N775" s="8">
        <f>ROUND(INDEX([1]Calculation!S:S,ROW()),0)</f>
        <v>21</v>
      </c>
      <c r="O775" s="8">
        <f>ROUND(INDEX([1]Calculation!T:T,ROW()),0)</f>
        <v>1</v>
      </c>
      <c r="P775" s="8" t="str">
        <f>INDEX([1]Calculation!CB:CB,ROW())</f>
        <v>https://poll.qu.edu/national/release-detail?ReleaseID=3637</v>
      </c>
    </row>
    <row r="776" spans="1:16">
      <c r="A776" t="str">
        <f>INDEX([1]Calculation!$F:$F,ROW())</f>
        <v>US</v>
      </c>
      <c r="B776" t="str">
        <f>INDEX([1]Calculation!$D:$D,ROW())</f>
        <v>Ipsos</v>
      </c>
      <c r="C776" t="str">
        <f>IF(INDEX([1]Calculation!$G:$G,ROW())=0,"-",INDEX([1]Calculation!$G:$G,ROW()))</f>
        <v>B+</v>
      </c>
      <c r="D776" t="str">
        <f>INDEX([1]Calculation!$J:$J,ROW())&amp;"  "&amp;INDEX([1]Calculation!$K:$K,ROW())</f>
        <v>1258  a</v>
      </c>
      <c r="E776" s="20">
        <f>INDEX([1]Calculation!$I:$I,ROW())</f>
        <v>43682</v>
      </c>
      <c r="F776" s="12">
        <f>ROUND(INDEX([1]Calculation!AL:AL,ROW()),1)</f>
        <v>0</v>
      </c>
      <c r="G776" s="8">
        <f>ROUND(INDEX([1]Calculation!L:L,ROW()),0)</f>
        <v>22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0</v>
      </c>
      <c r="N776" s="8">
        <f>ROUND(INDEX([1]Calculation!S:S,ROW()),0)</f>
        <v>9</v>
      </c>
      <c r="O776" s="8">
        <f>ROUND(INDEX([1]Calculation!T:T,ROW()),0)</f>
        <v>2</v>
      </c>
      <c r="P776" s="8" t="str">
        <f>INDEX([1]Calculation!CB:CB,ROW())</f>
        <v>https://graphics.reuters.com/USA-ELECTION-POLL/0100B05G09P/index.html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1339  rv</v>
      </c>
      <c r="E777" s="20">
        <f>INDEX([1]Calculation!$I:$I,ROW())</f>
        <v>43682</v>
      </c>
      <c r="F777" s="12">
        <f>ROUND(INDEX([1]Calculation!AL:AL,ROW()),1)</f>
        <v>0</v>
      </c>
      <c r="G777" s="8">
        <f>ROUND(INDEX([1]Calculation!L:L,ROW()),0)</f>
        <v>27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2</v>
      </c>
      <c r="K777" s="8">
        <f>ROUND(INDEX([1]Calculation!P:P,ROW()),0)</f>
        <v>1</v>
      </c>
      <c r="L777" s="8">
        <f>ROUND(INDEX([1]Calculation!Q:Q,ROW()),0)</f>
        <v>16</v>
      </c>
      <c r="M777" s="8">
        <f>ROUND(INDEX([1]Calculation!R:R,ROW()),0)</f>
        <v>1</v>
      </c>
      <c r="N777" s="8">
        <f>ROUND(INDEX([1]Calculation!S:S,ROW()),0)</f>
        <v>11</v>
      </c>
      <c r="O777" s="8">
        <f>ROUND(INDEX([1]Calculation!T:T,ROW()),0)</f>
        <v>2</v>
      </c>
      <c r="P777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778" spans="1:16">
      <c r="A778" t="str">
        <f>INDEX([1]Calculation!$F:$F,ROW())</f>
        <v>US</v>
      </c>
      <c r="B778" t="str">
        <f>INDEX([1]Calculation!$D:$D,ROW())</f>
        <v>Pew Research Center</v>
      </c>
      <c r="C778" t="str">
        <f>IF(INDEX([1]Calculation!$G:$G,ROW())=0,"-",INDEX([1]Calculation!$G:$G,ROW()))</f>
        <v>B/C</v>
      </c>
      <c r="D778" t="str">
        <f>INDEX([1]Calculation!$J:$J,ROW())&amp;"  "&amp;INDEX([1]Calculation!$K:$K,ROW())</f>
        <v>1757  rv</v>
      </c>
      <c r="E778" s="20">
        <f>INDEX([1]Calculation!$I:$I,ROW())</f>
        <v>43681</v>
      </c>
      <c r="F778" s="12">
        <f>ROUND(INDEX([1]Calculation!AL:AL,ROW()),1)</f>
        <v>0.1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16</v>
      </c>
      <c r="O778" s="8">
        <f>ROUND(INDEX([1]Calculation!T:T,ROW()),0)</f>
        <v>1</v>
      </c>
      <c r="P778" s="8" t="str">
        <f>INDEX([1]Calculation!CB:CB,ROW())</f>
        <v>https://www.people-press.org/wp-content/uploads/sites/4/2019/08/PP_2019.08.16_Trump-and-the-Democratic-Primary_FINAL.pdf</v>
      </c>
    </row>
    <row r="779" spans="1:16">
      <c r="A779" t="str">
        <f>INDEX([1]Calculation!$F:$F,ROW())</f>
        <v>US</v>
      </c>
      <c r="B779" t="str">
        <f>INDEX([1]Calculation!$D:$D,ROW())</f>
        <v>Public Policy Polling</v>
      </c>
      <c r="C779" t="str">
        <f>IF(INDEX([1]Calculation!$G:$G,ROW())=0,"-",INDEX([1]Calculation!$G:$G,ROW()))</f>
        <v>B</v>
      </c>
      <c r="D779" t="str">
        <f>INDEX([1]Calculation!$J:$J,ROW())&amp;"  "&amp;INDEX([1]Calculation!$K:$K,ROW())</f>
        <v>588  v</v>
      </c>
      <c r="E779" s="20">
        <f>INDEX([1]Calculation!$I:$I,ROW())</f>
        <v>43681</v>
      </c>
      <c r="F779" s="12">
        <f>ROUND(INDEX([1]Calculation!AL:AL,ROW()),1)</f>
        <v>2.2999999999999998</v>
      </c>
      <c r="G779" s="8">
        <f>ROUND(INDEX([1]Calculation!L:L,ROW()),0)</f>
        <v>36</v>
      </c>
      <c r="H779" s="8">
        <f>ROUND(INDEX([1]Calculation!M:M,ROW()),0)</f>
        <v>0</v>
      </c>
      <c r="I779" s="8">
        <f>ROUND(INDEX([1]Calculation!N:N,ROW()),0)</f>
        <v>4</v>
      </c>
      <c r="J779" s="8">
        <f>ROUND(INDEX([1]Calculation!O:O,ROW()),0)</f>
        <v>4</v>
      </c>
      <c r="K779" s="8">
        <f>ROUND(INDEX([1]Calculation!P:P,ROW()),0)</f>
        <v>2</v>
      </c>
      <c r="L779" s="8">
        <f>ROUND(INDEX([1]Calculation!Q:Q,ROW()),0)</f>
        <v>12</v>
      </c>
      <c r="M779" s="8">
        <f>ROUND(INDEX([1]Calculation!R:R,ROW()),0)</f>
        <v>0</v>
      </c>
      <c r="N779" s="8">
        <f>ROUND(INDEX([1]Calculation!S:S,ROW()),0)</f>
        <v>13</v>
      </c>
      <c r="O779" s="8">
        <f>ROUND(INDEX([1]Calculation!T:T,ROW()),0)</f>
        <v>2</v>
      </c>
      <c r="P779" s="8" t="str">
        <f>INDEX([1]Calculation!CB:CB,ROW())</f>
        <v>https://www.publicpolicypolling.com/wp-content/uploads/2019/08/NationalPollMemoAugust2019.pdf</v>
      </c>
    </row>
    <row r="780" spans="1:16">
      <c r="A780" t="str">
        <f>INDEX([1]Calculation!$F:$F,ROW())</f>
        <v>US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1450  lv</v>
      </c>
      <c r="E780" s="20">
        <f>INDEX([1]Calculation!$I:$I,ROW())</f>
        <v>43681</v>
      </c>
      <c r="F780" s="12">
        <f>ROUND(INDEX([1]Calculation!AL:AL,ROW()),1)</f>
        <v>0</v>
      </c>
      <c r="G780" s="8">
        <f>ROUND(INDEX([1]Calculation!L:L,ROW()),0)</f>
        <v>23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9</v>
      </c>
      <c r="K780" s="8">
        <f>ROUND(INDEX([1]Calculation!P:P,ROW()),0)</f>
        <v>1</v>
      </c>
      <c r="L780" s="8">
        <f>ROUND(INDEX([1]Calculation!Q:Q,ROW()),0)</f>
        <v>23</v>
      </c>
      <c r="M780" s="8">
        <f>ROUND(INDEX([1]Calculation!R:R,ROW()),0)</f>
        <v>0</v>
      </c>
      <c r="N780" s="8">
        <f>ROUND(INDEX([1]Calculation!S:S,ROW()),0)</f>
        <v>26</v>
      </c>
      <c r="O780" s="8">
        <f>ROUND(INDEX([1]Calculation!T:T,ROW()),0)</f>
        <v>2</v>
      </c>
      <c r="P780" s="8" t="str">
        <f>INDEX([1]Calculation!CB:CB,ROW())</f>
        <v>https://www.changeresearch.com/post-debate-poll-august-2-4-2019</v>
      </c>
    </row>
    <row r="781" spans="1:16">
      <c r="A781" t="str">
        <f>INDEX([1]Calculation!$F:$F,ROW())</f>
        <v>Iowa</v>
      </c>
      <c r="B781" t="str">
        <f>INDEX([1]Calculation!$D:$D,ROW())</f>
        <v>Monmouth University</v>
      </c>
      <c r="C781" t="str">
        <f>IF(INDEX([1]Calculation!$G:$G,ROW())=0,"-",INDEX([1]Calculation!$G:$G,ROW()))</f>
        <v>A+</v>
      </c>
      <c r="D781" t="str">
        <f>INDEX([1]Calculation!$J:$J,ROW())&amp;"  "&amp;INDEX([1]Calculation!$K:$K,ROW())</f>
        <v>401  lv</v>
      </c>
      <c r="E781" s="20">
        <f>INDEX([1]Calculation!$I:$I,ROW())</f>
        <v>43681</v>
      </c>
      <c r="F781" s="12">
        <f>ROUND(INDEX([1]Calculation!AL:AL,ROW()),1)</f>
        <v>0</v>
      </c>
      <c r="G781" s="8">
        <f>ROUND(INDEX([1]Calculation!L:L,ROW()),0)</f>
        <v>28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8</v>
      </c>
      <c r="K781" s="8">
        <f>ROUND(INDEX([1]Calculation!P:P,ROW()),0)</f>
        <v>3</v>
      </c>
      <c r="L781" s="8">
        <f>ROUND(INDEX([1]Calculation!Q:Q,ROW()),0)</f>
        <v>9</v>
      </c>
      <c r="M781" s="8">
        <f>ROUND(INDEX([1]Calculation!R:R,ROW()),0)</f>
        <v>3</v>
      </c>
      <c r="N781" s="8">
        <f>ROUND(INDEX([1]Calculation!S:S,ROW()),0)</f>
        <v>19</v>
      </c>
      <c r="O781" s="8">
        <f>ROUND(INDEX([1]Calculation!T:T,ROW()),0)</f>
        <v>2</v>
      </c>
      <c r="P781" s="8" t="str">
        <f>INDEX([1]Calculation!CB:CB,ROW())</f>
        <v>https://www.monmouth.edu/polling-institute/documents/monmouthpoll_ia_080819.pdf/</v>
      </c>
    </row>
    <row r="782" spans="1:16">
      <c r="A782" t="str">
        <f>INDEX([1]Calculation!$F:$F,ROW())</f>
        <v>Pennsylvania</v>
      </c>
      <c r="B782" t="str">
        <f>INDEX([1]Calculation!$D:$D,ROW())</f>
        <v>Franklin &amp; Marshall College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295  rv</v>
      </c>
      <c r="E782" s="20">
        <f>INDEX([1]Calculation!$I:$I,ROW())</f>
        <v>43681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6</v>
      </c>
      <c r="K782" s="8">
        <f>ROUND(INDEX([1]Calculation!P:P,ROW()),0)</f>
        <v>0</v>
      </c>
      <c r="L782" s="8">
        <f>ROUND(INDEX([1]Calculation!Q:Q,ROW()),0)</f>
        <v>12</v>
      </c>
      <c r="M782" s="8">
        <f>ROUND(INDEX([1]Calculation!R:R,ROW()),0)</f>
        <v>0</v>
      </c>
      <c r="N782" s="8">
        <f>ROUND(INDEX([1]Calculation!S:S,ROW()),0)</f>
        <v>21</v>
      </c>
      <c r="O782" s="8">
        <f>ROUND(INDEX([1]Calculation!T:T,ROW()),0)</f>
        <v>0</v>
      </c>
      <c r="P782" s="8" t="str">
        <f>INDEX([1]Calculation!CB:CB,ROW())</f>
        <v>https://www.fandm.edu/uploads/files/366978281722999151-f-m-poll-release-august-2019.pdf</v>
      </c>
    </row>
    <row r="783" spans="1:16">
      <c r="A783" t="str">
        <f>INDEX([1]Calculation!$F:$F,ROW())</f>
        <v>Texas</v>
      </c>
      <c r="B783" t="str">
        <f>INDEX([1]Calculation!$D:$D,ROW())</f>
        <v>University of Texas at Tyler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534  rv</v>
      </c>
      <c r="E783" s="20">
        <f>INDEX([1]Calculation!$I:$I,ROW())</f>
        <v>43681</v>
      </c>
      <c r="F783" s="12">
        <f>ROUND(INDEX([1]Calculation!AL:AL,ROW()),1)</f>
        <v>0</v>
      </c>
      <c r="G783" s="8">
        <f>ROUND(INDEX([1]Calculation!L:L,ROW()),0)</f>
        <v>24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5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1</v>
      </c>
      <c r="N783" s="8">
        <f>ROUND(INDEX([1]Calculation!S:S,ROW()),0)</f>
        <v>10</v>
      </c>
      <c r="O783" s="8">
        <f>ROUND(INDEX([1]Calculation!T:T,ROW()),0)</f>
        <v>2</v>
      </c>
      <c r="P783" s="8" t="str">
        <f>INDEX([1]Calculation!CB:CB,ROW())</f>
        <v>https://www.uttyler.edu/politicalscience/files/pollingcenter/postdebatesummary.pdf</v>
      </c>
    </row>
    <row r="784" spans="1:16">
      <c r="A784" t="str">
        <f>INDEX([1]Calculation!$F:$F,ROW())</f>
        <v>New Hampshire</v>
      </c>
      <c r="B784" t="str">
        <f>INDEX([1]Calculation!$D:$D,ROW())</f>
        <v>Suffolk University</v>
      </c>
      <c r="C784" t="str">
        <f>IF(INDEX([1]Calculation!$G:$G,ROW())=0,"-",INDEX([1]Calculation!$G:$G,ROW()))</f>
        <v>A-</v>
      </c>
      <c r="D784" t="str">
        <f>INDEX([1]Calculation!$J:$J,ROW())&amp;"  "&amp;INDEX([1]Calculation!$K:$K,ROW())</f>
        <v>500  lv</v>
      </c>
      <c r="E784" s="20">
        <f>INDEX([1]Calculation!$I:$I,ROW())</f>
        <v>43681</v>
      </c>
      <c r="F784" s="12">
        <f>ROUND(INDEX([1]Calculation!AL:AL,ROW()),1)</f>
        <v>0</v>
      </c>
      <c r="G784" s="8">
        <f>ROUND(INDEX([1]Calculation!L:L,ROW()),0)</f>
        <v>21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1</v>
      </c>
      <c r="P784" s="8" t="str">
        <f>INDEX([1]Calculation!CB:CB,ROW())</f>
        <v>https://www.suffolk.edu/-/media/suffolk/documents/academics/research-at-suffolk/suprc/polls/new-hampshire/2019/8_6_2019_marginals_pdftxt.pdf</v>
      </c>
    </row>
    <row r="785" spans="1:16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9845  lv</v>
      </c>
      <c r="E785" s="20">
        <f>INDEX([1]Calculation!$I:$I,ROW())</f>
        <v>43681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6</v>
      </c>
      <c r="K785" s="8">
        <f>ROUND(INDEX([1]Calculation!P:P,ROW()),0)</f>
        <v>1</v>
      </c>
      <c r="L785" s="8">
        <f>ROUND(INDEX([1]Calculation!Q:Q,ROW()),0)</f>
        <v>19</v>
      </c>
      <c r="M785" s="8">
        <f>ROUND(INDEX([1]Calculation!R:R,ROW()),0)</f>
        <v>1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https://morningconsult.com/2020-democratic-primary/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20">
        <f>INDEX([1]Calculation!$I:$I,ROW())</f>
        <v>43681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2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Texas</v>
      </c>
      <c r="B787" t="str">
        <f>INDEX([1]Calculation!$D:$D,ROW())</f>
        <v>Emerson College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400  lv</v>
      </c>
      <c r="E787" s="20">
        <f>INDEX([1]Calculation!$I:$I,ROW())</f>
        <v>43680</v>
      </c>
      <c r="F787" s="12">
        <f>ROUND(INDEX([1]Calculation!AL:AL,ROW()),1)</f>
        <v>1.9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0</v>
      </c>
      <c r="L787" s="8">
        <f>ROUND(INDEX([1]Calculation!Q:Q,ROW()),0)</f>
        <v>16</v>
      </c>
      <c r="M787" s="8">
        <f>ROUND(INDEX([1]Calculation!R:R,ROW()),0)</f>
        <v>0</v>
      </c>
      <c r="N787" s="8">
        <f>ROUND(INDEX([1]Calculation!S:S,ROW()),0)</f>
        <v>14</v>
      </c>
      <c r="O787" s="8">
        <f>ROUND(INDEX([1]Calculation!T:T,ROW()),0)</f>
        <v>3</v>
      </c>
      <c r="P787" s="8" t="str">
        <f>INDEX([1]Calculation!CB:CB,ROW())</f>
        <v>http://emersonpolling.com/2019/08/06/dallas-morning-news-emerson-poll-biden-leads-orourke-in-texas-presidential-primary-race-against-sen-john-cornyn-wide-open/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20">
        <f>INDEX([1]Calculation!$I:$I,ROW())</f>
        <v>43680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16</v>
      </c>
      <c r="M788" s="8">
        <f>ROUND(INDEX([1]Calculation!R:R,ROW()),0)</f>
        <v>1</v>
      </c>
      <c r="N788" s="8">
        <f>ROUND(INDEX([1]Calculation!S:S,ROW()),0)</f>
        <v>9</v>
      </c>
      <c r="O788" s="8">
        <f>ROUND(INDEX([1]Calculation!T:T,ROW()),0)</f>
        <v>2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1350  rv</v>
      </c>
      <c r="E789" s="20">
        <f>INDEX([1]Calculation!$I:$I,ROW())</f>
        <v>43679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1</v>
      </c>
      <c r="N789" s="8">
        <f>ROUND(INDEX([1]Calculation!S:S,ROW()),0)</f>
        <v>9</v>
      </c>
      <c r="O789" s="8">
        <f>ROUND(INDEX([1]Calculation!T:T,ROW()),0)</f>
        <v>2</v>
      </c>
      <c r="P789" s="8" t="str">
        <f>INDEX([1]Calculation!CB:CB,ROW())</f>
        <v>https://scottrasmussen.com/3-day-dems-voting-for-trends/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914  rv</v>
      </c>
      <c r="E790" s="20">
        <f>INDEX([1]Calculation!$I:$I,ROW())</f>
        <v>43679</v>
      </c>
      <c r="F790" s="12">
        <f>ROUND(INDEX([1]Calculation!AL:AL,ROW()),1)</f>
        <v>0</v>
      </c>
      <c r="G790" s="8">
        <f>ROUND(INDEX([1]Calculation!L:L,ROW()),0)</f>
        <v>28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2</v>
      </c>
      <c r="P790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791" spans="1:16">
      <c r="A791" t="str">
        <f>INDEX([1]Calculation!$F:$F,ROW())</f>
        <v>Washington</v>
      </c>
      <c r="B791" t="str">
        <f>INDEX([1]Calculation!$D:$D,ROW())</f>
        <v>Zogby Interactive/JZ Analytics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619  lv</v>
      </c>
      <c r="E791" s="20">
        <f>INDEX([1]Calculation!$I:$I,ROW())</f>
        <v>43678</v>
      </c>
      <c r="F791" s="12">
        <f>ROUND(INDEX([1]Calculation!AL:AL,ROW()),1)</f>
        <v>1.3</v>
      </c>
      <c r="G791" s="8">
        <f>ROUND(INDEX([1]Calculation!L:L,ROW()),0)</f>
        <v>19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18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https://247wallst.com/special-report/2019/08/07/24-7-wall-st-zogby-analytics-battleground-state-poll-biden-warren-and-sanders-neck-and-neck-in-washington-state/2/</v>
      </c>
    </row>
    <row r="792" spans="1:16">
      <c r="A792" t="str">
        <f>INDEX([1]Calculation!$F:$F,ROW())</f>
        <v>US</v>
      </c>
      <c r="B792" t="str">
        <f>INDEX([1]Calculation!$D:$D,ROW())</f>
        <v>IBD/TIPP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350  rv</v>
      </c>
      <c r="E792" s="20">
        <f>INDEX([1]Calculation!$I:$I,ROW())</f>
        <v>43678</v>
      </c>
      <c r="F792" s="12">
        <f>ROUND(INDEX([1]Calculation!AL:AL,ROW()),1)</f>
        <v>0</v>
      </c>
      <c r="G792" s="8">
        <f>ROUND(INDEX([1]Calculation!L:L,ROW()),0)</f>
        <v>30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12</v>
      </c>
      <c r="M792" s="8">
        <f>ROUND(INDEX([1]Calculation!R:R,ROW()),0)</f>
        <v>0</v>
      </c>
      <c r="N792" s="8">
        <f>ROUND(INDEX([1]Calculation!S:S,ROW()),0)</f>
        <v>17</v>
      </c>
      <c r="O792" s="8">
        <f>ROUND(INDEX([1]Calculation!T:T,ROW()),0)</f>
        <v>0</v>
      </c>
      <c r="P792" s="8" t="str">
        <f>INDEX([1]Calculation!CB:CB,ROW())</f>
        <v>https://projects.fivethirtyeight.com/polls/20190806_National.pdf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585  rv</v>
      </c>
      <c r="E793" s="20">
        <f>INDEX([1]Calculation!$I:$I,ROW())</f>
        <v>43678</v>
      </c>
      <c r="F793" s="12">
        <f>ROUND(INDEX([1]Calculation!AL:AL,ROW()),1)</f>
        <v>0</v>
      </c>
      <c r="G793" s="8">
        <f>ROUND(INDEX([1]Calculation!L:L,ROW()),0)</f>
        <v>34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8</v>
      </c>
      <c r="O793" s="8">
        <f>ROUND(INDEX([1]Calculation!T:T,ROW()),0)</f>
        <v>1</v>
      </c>
      <c r="P793" s="8" t="str">
        <f>INDEX([1]Calculation!CB:CB,ROW())</f>
        <v>https://harvardharrispoll.com/wp-content/uploads/2019/08/HHP_July2019_Topline_RegisteredVoters_r1.pdf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896  rv</v>
      </c>
      <c r="E794" s="20">
        <f>INDEX([1]Calculation!$I:$I,ROW())</f>
        <v>43678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18</v>
      </c>
      <c r="M794" s="8">
        <f>ROUND(INDEX([1]Calculation!R:R,ROW()),0)</f>
        <v>1</v>
      </c>
      <c r="N794" s="8">
        <f>ROUND(INDEX([1]Calculation!S:S,ROW()),0)</f>
        <v>9</v>
      </c>
      <c r="O794" s="8">
        <f>ROUND(INDEX([1]Calculation!T:T,ROW()),0)</f>
        <v>1</v>
      </c>
      <c r="P794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867  rv</v>
      </c>
      <c r="E795" s="20">
        <f>INDEX([1]Calculation!$I:$I,ROW())</f>
        <v>43677</v>
      </c>
      <c r="F795" s="12">
        <f>ROUND(INDEX([1]Calculation!AL:AL,ROW()),1)</f>
        <v>0</v>
      </c>
      <c r="G795" s="8">
        <f>ROUND(INDEX([1]Calculation!L:L,ROW()),0)</f>
        <v>30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1</v>
      </c>
      <c r="N795" s="8">
        <f>ROUND(INDEX([1]Calculation!S:S,ROW()),0)</f>
        <v>8</v>
      </c>
      <c r="O795" s="8">
        <f>ROUND(INDEX([1]Calculation!T:T,ROW()),0)</f>
        <v>1</v>
      </c>
      <c r="P795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796" spans="1:16">
      <c r="A796" t="str">
        <f>INDEX([1]Calculation!$F:$F,ROW())</f>
        <v>California</v>
      </c>
      <c r="B796" t="str">
        <f>INDEX([1]Calculation!$D:$D,ROW())</f>
        <v>Capitol Weekly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739  lv</v>
      </c>
      <c r="E796" s="20">
        <f>INDEX([1]Calculation!$I:$I,ROW())</f>
        <v>43677</v>
      </c>
      <c r="F796" s="12">
        <f>ROUND(INDEX([1]Calculation!AL:AL,ROW()),1)</f>
        <v>0</v>
      </c>
      <c r="G796" s="8">
        <f>ROUND(INDEX([1]Calculation!L:L,ROW()),0)</f>
        <v>21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24</v>
      </c>
      <c r="O796" s="8">
        <f>ROUND(INDEX([1]Calculation!T:T,ROW()),0)</f>
        <v>2</v>
      </c>
      <c r="P796" s="8" t="str">
        <f>INDEX([1]Calculation!CB:CB,ROW())</f>
        <v>https://public.tableau.com/profile/capitol.weekly#!/vizhome/2020PrimaryTrackingSurvey_15626518585990/CA120POLLSTORY</v>
      </c>
    </row>
    <row r="797" spans="1:16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629  lv</v>
      </c>
      <c r="E797" s="20">
        <f>INDEX([1]Calculation!$I:$I,ROW())</f>
        <v>43676</v>
      </c>
      <c r="F797" s="12">
        <f>ROUND(INDEX([1]Calculation!AL:AL,ROW()),1)</f>
        <v>0</v>
      </c>
      <c r="G797" s="8">
        <f>ROUND(INDEX([1]Calculation!L:L,ROW()),0)</f>
        <v>26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0</v>
      </c>
      <c r="N797" s="8">
        <f>ROUND(INDEX([1]Calculation!S:S,ROW()),0)</f>
        <v>18</v>
      </c>
      <c r="O797" s="8">
        <f>ROUND(INDEX([1]Calculation!T:T,ROW()),0)</f>
        <v>1</v>
      </c>
      <c r="P797" s="8" t="str">
        <f>INDEX([1]Calculation!CB:CB,ROW())</f>
        <v>https://d25d2506sfb94s.cloudfront.net/cumulus_uploads/document/hash0nbry8/econTabReport.pdf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868  rv</v>
      </c>
      <c r="E798" s="20">
        <f>INDEX([1]Calculation!$I:$I,ROW())</f>
        <v>43676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3</v>
      </c>
      <c r="K798" s="8">
        <f>ROUND(INDEX([1]Calculation!P:P,ROW()),0)</f>
        <v>1</v>
      </c>
      <c r="L798" s="8">
        <f>ROUND(INDEX([1]Calculation!Q:Q,ROW()),0)</f>
        <v>15</v>
      </c>
      <c r="M798" s="8">
        <f>ROUND(INDEX([1]Calculation!R:R,ROW()),0)</f>
        <v>1</v>
      </c>
      <c r="N798" s="8">
        <f>ROUND(INDEX([1]Calculation!S:S,ROW()),0)</f>
        <v>8</v>
      </c>
      <c r="O798" s="8">
        <f>ROUND(INDEX([1]Calculation!T:T,ROW()),0)</f>
        <v>1</v>
      </c>
      <c r="P798" s="8" t="str">
        <f>INDEX([1]Calculation!CB:CB,ROW())</f>
        <v>https://scottrasmussen.com/crosstabs-july-28-30/</v>
      </c>
    </row>
    <row r="799" spans="1:16">
      <c r="A799" t="str">
        <f>INDEX([1]Calculation!$F:$F,ROW())</f>
        <v>Illinois</v>
      </c>
      <c r="B799" t="str">
        <f>INDEX([1]Calculation!$D:$D,ROW())</f>
        <v>Victory Research</v>
      </c>
      <c r="C799" t="str">
        <f>IF(INDEX([1]Calculation!$G:$G,ROW())=0,"-",INDEX([1]Calculation!$G:$G,ROW()))</f>
        <v>B/C</v>
      </c>
      <c r="D799" t="str">
        <f>INDEX([1]Calculation!$J:$J,ROW())&amp;"  "&amp;INDEX([1]Calculation!$K:$K,ROW())</f>
        <v>1200  lv</v>
      </c>
      <c r="E799" s="20">
        <f>INDEX([1]Calculation!$I:$I,ROW())</f>
        <v>43675</v>
      </c>
      <c r="F799" s="12">
        <f>ROUND(INDEX([1]Calculation!AL:AL,ROW()),1)</f>
        <v>0.1</v>
      </c>
      <c r="G799" s="8">
        <f>ROUND(INDEX([1]Calculation!L:L,ROW()),0)</f>
        <v>36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9</v>
      </c>
      <c r="K799" s="8">
        <f>ROUND(INDEX([1]Calculation!P:P,ROW()),0)</f>
        <v>2</v>
      </c>
      <c r="L799" s="8">
        <f>ROUND(INDEX([1]Calculation!Q:Q,ROW()),0)</f>
        <v>15</v>
      </c>
      <c r="M799" s="8">
        <f>ROUND(INDEX([1]Calculation!R:R,ROW()),0)</f>
        <v>1</v>
      </c>
      <c r="N799" s="8">
        <f>ROUND(INDEX([1]Calculation!S:S,ROW()),0)</f>
        <v>13</v>
      </c>
      <c r="O799" s="8">
        <f>ROUND(INDEX([1]Calculation!T:T,ROW()),0)</f>
        <v>0</v>
      </c>
      <c r="P799" s="8" t="str">
        <f>INDEX([1]Calculation!CB:CB,ROW())</f>
        <v>https://projects.fivethirtyeight.com/polls/20190730_IL.pdf</v>
      </c>
    </row>
    <row r="800" spans="1:16">
      <c r="A800" t="str">
        <f>INDEX([1]Calculation!$F:$F,ROW())</f>
        <v>US</v>
      </c>
      <c r="B800" t="str">
        <f>INDEX([1]Calculation!$D:$D,ROW())</f>
        <v>Emerson College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520  lv</v>
      </c>
      <c r="E800" s="20">
        <f>INDEX([1]Calculation!$I:$I,ROW())</f>
        <v>43675</v>
      </c>
      <c r="F800" s="12">
        <f>ROUND(INDEX([1]Calculation!AL:AL,ROW()),1)</f>
        <v>0</v>
      </c>
      <c r="G800" s="8">
        <f>ROUND(INDEX([1]Calculation!L:L,ROW()),0)</f>
        <v>33</v>
      </c>
      <c r="H800" s="8">
        <f>ROUND(INDEX([1]Calculation!M:M,ROW()),0)</f>
        <v>0</v>
      </c>
      <c r="I800" s="8">
        <f>ROUND(INDEX([1]Calculation!N:N,ROW()),0)</f>
        <v>0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20</v>
      </c>
      <c r="M800" s="8">
        <f>ROUND(INDEX([1]Calculation!R:R,ROW()),0)</f>
        <v>2</v>
      </c>
      <c r="N800" s="8">
        <f>ROUND(INDEX([1]Calculation!S:S,ROW()),0)</f>
        <v>14</v>
      </c>
      <c r="O800" s="8">
        <f>ROUND(INDEX([1]Calculation!T:T,ROW()),0)</f>
        <v>2</v>
      </c>
      <c r="P800" s="8" t="str">
        <f>INDEX([1]Calculation!CB:CB,ROW())</f>
        <v>http://emersonpolling.com/2019/07/29/july-national-poll-biden-extends-support-while-bernie-bounces-back/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884  rv</v>
      </c>
      <c r="E801" s="20">
        <f>INDEX([1]Calculation!$I:$I,ROW())</f>
        <v>43675</v>
      </c>
      <c r="F801" s="12">
        <f>ROUND(INDEX([1]Calculation!AL:AL,ROW()),1)</f>
        <v>0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15</v>
      </c>
      <c r="M801" s="8">
        <f>ROUND(INDEX([1]Calculation!R:R,ROW()),0)</f>
        <v>2</v>
      </c>
      <c r="N801" s="8">
        <f>ROUND(INDEX([1]Calculation!S:S,ROW()),0)</f>
        <v>9</v>
      </c>
      <c r="O801" s="8">
        <f>ROUND(INDEX([1]Calculation!T:T,ROW()),0)</f>
        <v>1</v>
      </c>
      <c r="P801" s="8" t="str">
        <f>INDEX([1]Calculation!CB:CB,ROW())</f>
        <v>https://scottrasmussen.com/crosstabs-july-27-29/</v>
      </c>
    </row>
    <row r="802" spans="1:16">
      <c r="A802" t="str">
        <f>INDEX([1]Calculation!$F:$F,ROW())</f>
        <v>US</v>
      </c>
      <c r="B802" t="str">
        <f>INDEX([1]Calculation!$D:$D,ROW())</f>
        <v>GQR Research (GQRR)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471  lv</v>
      </c>
      <c r="E802" s="20">
        <f>INDEX([1]Calculation!$I:$I,ROW())</f>
        <v>43674</v>
      </c>
      <c r="F802" s="12">
        <f>ROUND(INDEX([1]Calculation!AL:AL,ROW()),1)</f>
        <v>0.2</v>
      </c>
      <c r="G802" s="8">
        <f>ROUND(INDEX([1]Calculation!L:L,ROW()),0)</f>
        <v>31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8</v>
      </c>
      <c r="K802" s="8">
        <f>ROUND(INDEX([1]Calculation!P:P,ROW()),0)</f>
        <v>2</v>
      </c>
      <c r="L802" s="8">
        <f>ROUND(INDEX([1]Calculation!Q:Q,ROW()),0)</f>
        <v>22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1</v>
      </c>
      <c r="P802" s="8" t="str">
        <f>INDEX([1]Calculation!CB:CB,ROW())</f>
        <v>https://democracycorps.com/wp-content/uploads/2019/08/Dcorps_July-National-Poll-072819-FQ-1.pdf</v>
      </c>
    </row>
    <row r="803" spans="1:16">
      <c r="A803" t="str">
        <f>INDEX([1]Calculation!$F:$F,ROW())</f>
        <v>US</v>
      </c>
      <c r="B803" t="str">
        <f>INDEX([1]Calculation!$D:$D,ROW())</f>
        <v>McLaughlin &amp; Associates</v>
      </c>
      <c r="C803" t="str">
        <f>IF(INDEX([1]Calculation!$G:$G,ROW())=0,"-",INDEX([1]Calculation!$G:$G,ROW()))</f>
        <v>C/D</v>
      </c>
      <c r="D803" t="str">
        <f>INDEX([1]Calculation!$J:$J,ROW())&amp;"  "&amp;INDEX([1]Calculation!$K:$K,ROW())</f>
        <v>468  lv</v>
      </c>
      <c r="E803" s="20">
        <f>INDEX([1]Calculation!$I:$I,ROW())</f>
        <v>43674</v>
      </c>
      <c r="F803" s="12">
        <f>ROUND(INDEX([1]Calculation!AL:AL,ROW()),1)</f>
        <v>0</v>
      </c>
      <c r="G803" s="8">
        <f>ROUND(INDEX([1]Calculation!L:L,ROW()),0)</f>
        <v>28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0</v>
      </c>
      <c r="L803" s="8">
        <f>ROUND(INDEX([1]Calculation!Q:Q,ROW()),0)</f>
        <v>15</v>
      </c>
      <c r="M803" s="8">
        <f>ROUND(INDEX([1]Calculation!R:R,ROW()),0)</f>
        <v>1</v>
      </c>
      <c r="N803" s="8">
        <f>ROUND(INDEX([1]Calculation!S:S,ROW()),0)</f>
        <v>9</v>
      </c>
      <c r="O803" s="8">
        <f>ROUND(INDEX([1]Calculation!T:T,ROW()),0)</f>
        <v>2</v>
      </c>
      <c r="P803" s="8" t="str">
        <f>INDEX([1]Calculation!CB:CB,ROW())</f>
        <v>https://mclaughlinonline.com/pols/wp-content/uploads/2019/07/National-Monthly-Omnibus-July-Release-1.pdf</v>
      </c>
    </row>
    <row r="804" spans="1:16">
      <c r="A804" t="str">
        <f>INDEX([1]Calculation!$F:$F,ROW())</f>
        <v>US</v>
      </c>
      <c r="B804" t="str">
        <f>INDEX([1]Calculation!$D:$D,ROW())</f>
        <v>Morning Consult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16959  lv</v>
      </c>
      <c r="E804" s="20">
        <f>INDEX([1]Calculation!$I:$I,ROW())</f>
        <v>43674</v>
      </c>
      <c r="F804" s="12">
        <f>ROUND(INDEX([1]Calculation!AL:AL,ROW()),1)</f>
        <v>0</v>
      </c>
      <c r="G804" s="8">
        <f>ROUND(INDEX([1]Calculation!L:L,ROW()),0)</f>
        <v>33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18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https://morningconsult.com/2020-democratic-primary/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444  rv</v>
      </c>
      <c r="E805" s="20">
        <f>INDEX([1]Calculation!$I:$I,ROW())</f>
        <v>43674</v>
      </c>
      <c r="F805" s="12">
        <f>ROUND(INDEX([1]Calculation!AL:AL,ROW()),1)</f>
        <v>0</v>
      </c>
      <c r="G805" s="8">
        <f>ROUND(INDEX([1]Calculation!L:L,ROW()),0)</f>
        <v>34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20</v>
      </c>
      <c r="M805" s="8">
        <f>ROUND(INDEX([1]Calculation!R:R,ROW()),0)</f>
        <v>1</v>
      </c>
      <c r="N805" s="8">
        <f>ROUND(INDEX([1]Calculation!S:S,ROW()),0)</f>
        <v>12</v>
      </c>
      <c r="O805" s="8">
        <f>ROUND(INDEX([1]Calculation!T:T,ROW()),0)</f>
        <v>1</v>
      </c>
      <c r="P805" s="8" t="str">
        <f>INDEX([1]Calculation!CB:CB,ROW())</f>
        <v>https://thehill.com/hilltv/what-americas-thinking/455198-biden-extends-lead-sanders-warren-see-support-grow-in-new-poll</v>
      </c>
    </row>
    <row r="806" spans="1:16">
      <c r="A806" t="str">
        <f>INDEX([1]Calculation!$F:$F,ROW())</f>
        <v>US</v>
      </c>
      <c r="B806" t="str">
        <f>INDEX([1]Calculation!$D:$D,ROW())</f>
        <v>Quinnipiac University</v>
      </c>
      <c r="C806" t="str">
        <f>IF(INDEX([1]Calculation!$G:$G,ROW())=0,"-",INDEX([1]Calculation!$G:$G,ROW()))</f>
        <v>A</v>
      </c>
      <c r="D806" t="str">
        <f>INDEX([1]Calculation!$J:$J,ROW())&amp;"  "&amp;INDEX([1]Calculation!$K:$K,ROW())</f>
        <v>579  rv</v>
      </c>
      <c r="E806" s="20">
        <f>INDEX([1]Calculation!$I:$I,ROW())</f>
        <v>43674</v>
      </c>
      <c r="F806" s="12">
        <f>ROUND(INDEX([1]Calculation!AL:AL,ROW()),1)</f>
        <v>0</v>
      </c>
      <c r="G806" s="8">
        <f>ROUND(INDEX([1]Calculation!L:L,ROW()),0)</f>
        <v>34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6</v>
      </c>
      <c r="K806" s="8">
        <f>ROUND(INDEX([1]Calculation!P:P,ROW()),0)</f>
        <v>1</v>
      </c>
      <c r="L806" s="8">
        <f>ROUND(INDEX([1]Calculation!Q:Q,ROW()),0)</f>
        <v>11</v>
      </c>
      <c r="M806" s="8">
        <f>ROUND(INDEX([1]Calculation!R:R,ROW()),0)</f>
        <v>0</v>
      </c>
      <c r="N806" s="8">
        <f>ROUND(INDEX([1]Calculation!S:S,ROW()),0)</f>
        <v>15</v>
      </c>
      <c r="O806" s="8">
        <f>ROUND(INDEX([1]Calculation!T:T,ROW()),0)</f>
        <v>2</v>
      </c>
      <c r="P806" s="8" t="str">
        <f>INDEX([1]Calculation!CB:CB,ROW())</f>
        <v>https://poll.qu.edu/national/release-detail?ReleaseID=3635</v>
      </c>
    </row>
    <row r="807" spans="1:16">
      <c r="A807" t="str">
        <f>INDEX([1]Calculation!$F:$F,ROW())</f>
        <v>Oklahoma</v>
      </c>
      <c r="B807" t="str">
        <f>INDEX([1]Calculation!$D:$D,ROW())</f>
        <v>SoonerPoll.com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152  lv</v>
      </c>
      <c r="E807" s="20">
        <f>INDEX([1]Calculation!$I:$I,ROW())</f>
        <v>43673</v>
      </c>
      <c r="F807" s="12">
        <f>ROUND(INDEX([1]Calculation!AL:AL,ROW()),1)</f>
        <v>0.1</v>
      </c>
      <c r="G807" s="8">
        <f>ROUND(INDEX([1]Calculation!L:L,ROW()),0)</f>
        <v>26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5</v>
      </c>
      <c r="M807" s="8">
        <f>ROUND(INDEX([1]Calculation!R:R,ROW()),0)</f>
        <v>0</v>
      </c>
      <c r="N807" s="8">
        <f>ROUND(INDEX([1]Calculation!S:S,ROW()),0)</f>
        <v>12</v>
      </c>
      <c r="O807" s="8">
        <f>ROUND(INDEX([1]Calculation!T:T,ROW()),0)</f>
        <v>0</v>
      </c>
      <c r="P807" s="8" t="str">
        <f>INDEX([1]Calculation!CB:CB,ROW())</f>
        <v>https://nondoc-wpengine.netdna-ssl.com/wp-content/uploads/2019/08/Q2_Final_SoonerPoll2019.pdf</v>
      </c>
    </row>
    <row r="808" spans="1:16">
      <c r="A808" t="str">
        <f>INDEX([1]Calculation!$F:$F,ROW())</f>
        <v>US</v>
      </c>
      <c r="B808" t="str">
        <f>INDEX([1]Calculation!$D:$D,ROW())</f>
        <v>Echelon Insights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510  rv</v>
      </c>
      <c r="E808" s="20">
        <f>INDEX([1]Calculation!$I:$I,ROW())</f>
        <v>43673</v>
      </c>
      <c r="F808" s="12">
        <f>ROUND(INDEX([1]Calculation!AL:AL,ROW()),1)</f>
        <v>0</v>
      </c>
      <c r="G808" s="8">
        <f>ROUND(INDEX([1]Calculation!L:L,ROW()),0)</f>
        <v>58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29</v>
      </c>
      <c r="M808" s="8">
        <f>ROUND(INDEX([1]Calculation!R:R,ROW()),0)</f>
        <v>0</v>
      </c>
      <c r="N808" s="8">
        <f>ROUND(INDEX([1]Calculation!S:S,ROW()),0)</f>
        <v>0</v>
      </c>
      <c r="O808" s="8">
        <f>ROUND(INDEX([1]Calculation!T:T,ROW()),0)</f>
        <v>0</v>
      </c>
      <c r="P808" s="8" t="str">
        <f>INDEX([1]Calculation!CB:CB,ROW())</f>
        <v>http://echeloninsights.com/wp-content/uploads/Omnibus-July-2019_Dem-Primary-1.pdf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510  rv</v>
      </c>
      <c r="E809" s="20">
        <f>INDEX([1]Calculation!$I:$I,ROW())</f>
        <v>43673</v>
      </c>
      <c r="F809" s="12">
        <f>ROUND(INDEX([1]Calculation!AL:AL,ROW()),1)</f>
        <v>0</v>
      </c>
      <c r="G809" s="8">
        <f>ROUND(INDEX([1]Calculation!L:L,ROW()),0)</f>
        <v>56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http://echeloninsights.com/wp-content/uploads/Omnibus-July-2019_Dem-Primary-1.pdf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510  rv</v>
      </c>
      <c r="E810" s="20">
        <f>INDEX([1]Calculation!$I:$I,ROW())</f>
        <v>43673</v>
      </c>
      <c r="F810" s="12">
        <f>ROUND(INDEX([1]Calculation!AL:AL,ROW()),1)</f>
        <v>0</v>
      </c>
      <c r="G810" s="8">
        <f>ROUND(INDEX([1]Calculation!L:L,ROW()),0)</f>
        <v>54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35</v>
      </c>
      <c r="O810" s="8">
        <f>ROUND(INDEX([1]Calculation!T:T,ROW()),0)</f>
        <v>0</v>
      </c>
      <c r="P810" s="8" t="str">
        <f>INDEX([1]Calculation!CB:CB,ROW())</f>
        <v>http://echeloninsights.com/wp-content/uploads/Omnibus-July-2019_Dem-Primary-1.pdf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510  rv</v>
      </c>
      <c r="E811" s="20">
        <f>INDEX([1]Calculation!$I:$I,ROW())</f>
        <v>43673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5</v>
      </c>
      <c r="K811" s="8">
        <f>ROUND(INDEX([1]Calculation!P:P,ROW()),0)</f>
        <v>0</v>
      </c>
      <c r="L811" s="8">
        <f>ROUND(INDEX([1]Calculation!Q:Q,ROW()),0)</f>
        <v>14</v>
      </c>
      <c r="M811" s="8">
        <f>ROUND(INDEX([1]Calculation!R:R,ROW()),0)</f>
        <v>0</v>
      </c>
      <c r="N811" s="8">
        <f>ROUND(INDEX([1]Calculation!S:S,ROW()),0)</f>
        <v>10</v>
      </c>
      <c r="O811" s="8">
        <f>ROUND(INDEX([1]Calculation!T:T,ROW()),0)</f>
        <v>1</v>
      </c>
      <c r="P811" s="8" t="str">
        <f>INDEX([1]Calculation!CB:CB,ROW())</f>
        <v>http://echeloninsights.com/wp-content/uploads/Omnibus-July-2019_Dem-Primary-1.pdf</v>
      </c>
    </row>
    <row r="812" spans="1:16">
      <c r="A812" t="str">
        <f>INDEX([1]Calculation!$F:$F,ROW())</f>
        <v>Texas</v>
      </c>
      <c r="B812" t="str">
        <f>INDEX([1]Calculation!$D:$D,ROW())</f>
        <v>University of Texas at Tyler</v>
      </c>
      <c r="C812" t="str">
        <f>IF(INDEX([1]Calculation!$G:$G,ROW())=0,"-",INDEX([1]Calculation!$G:$G,ROW()))</f>
        <v>B/C</v>
      </c>
      <c r="D812" t="str">
        <f>INDEX([1]Calculation!$J:$J,ROW())&amp;"  "&amp;INDEX([1]Calculation!$K:$K,ROW())</f>
        <v>554  rv</v>
      </c>
      <c r="E812" s="20">
        <f>INDEX([1]Calculation!$I:$I,ROW())</f>
        <v>43673</v>
      </c>
      <c r="F812" s="12">
        <f>ROUND(INDEX([1]Calculation!AL:AL,ROW()),1)</f>
        <v>0</v>
      </c>
      <c r="G812" s="8">
        <f>ROUND(INDEX([1]Calculation!L:L,ROW()),0)</f>
        <v>19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2</v>
      </c>
      <c r="K812" s="8">
        <f>ROUND(INDEX([1]Calculation!P:P,ROW()),0)</f>
        <v>0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9</v>
      </c>
      <c r="O812" s="8">
        <f>ROUND(INDEX([1]Calculation!T:T,ROW()),0)</f>
        <v>0</v>
      </c>
      <c r="P812" s="8" t="str">
        <f>INDEX([1]Calculation!CB:CB,ROW())</f>
        <v>https://www.uttyler.edu/politicalscience/files/pollingcenter/texassurveyjuly2019a.pdf</v>
      </c>
    </row>
    <row r="813" spans="1:16">
      <c r="A813" t="str">
        <f>INDEX([1]Calculation!$F:$F,ROW())</f>
        <v>US</v>
      </c>
      <c r="B813" t="str">
        <f>INDEX([1]Calculation!$D:$D,ROW())</f>
        <v>Change Research</v>
      </c>
      <c r="C813" t="str">
        <f>IF(INDEX([1]Calculation!$G:$G,ROW())=0,"-",INDEX([1]Calculation!$G:$G,ROW()))</f>
        <v>C</v>
      </c>
      <c r="D813" t="str">
        <f>INDEX([1]Calculation!$J:$J,ROW())&amp;"  "&amp;INDEX([1]Calculation!$K:$K,ROW())</f>
        <v>1204  lv</v>
      </c>
      <c r="E813" s="20">
        <f>INDEX([1]Calculation!$I:$I,ROW())</f>
        <v>43672</v>
      </c>
      <c r="F813" s="12">
        <f>ROUND(INDEX([1]Calculation!AL:AL,ROW()),1)</f>
        <v>0</v>
      </c>
      <c r="G813" s="8">
        <f>ROUND(INDEX([1]Calculation!L:L,ROW()),0)</f>
        <v>20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9</v>
      </c>
      <c r="K813" s="8">
        <f>ROUND(INDEX([1]Calculation!P:P,ROW()),0)</f>
        <v>3</v>
      </c>
      <c r="L813" s="8">
        <f>ROUND(INDEX([1]Calculation!Q:Q,ROW()),0)</f>
        <v>20</v>
      </c>
      <c r="M813" s="8">
        <f>ROUND(INDEX([1]Calculation!R:R,ROW()),0)</f>
        <v>0</v>
      </c>
      <c r="N813" s="8">
        <f>ROUND(INDEX([1]Calculation!S:S,ROW()),0)</f>
        <v>22</v>
      </c>
      <c r="O813" s="8">
        <f>ROUND(INDEX([1]Calculation!T:T,ROW()),0)</f>
        <v>3</v>
      </c>
      <c r="P813" s="8" t="str">
        <f>INDEX([1]Calculation!CB:CB,ROW())</f>
        <v>https://www.changeresearch.com/pre-debate-poll-july-23-26-2019</v>
      </c>
    </row>
    <row r="814" spans="1:16">
      <c r="A814" t="str">
        <f>INDEX([1]Calculation!$F:$F,ROW())</f>
        <v>South Carolina</v>
      </c>
      <c r="B814" t="str">
        <f>INDEX([1]Calculation!$D:$D,ROW())</f>
        <v>Optimus</v>
      </c>
      <c r="C814" t="str">
        <f>IF(INDEX([1]Calculation!$G:$G,ROW())=0,"-",INDEX([1]Calculation!$G:$G,ROW()))</f>
        <v>C/D</v>
      </c>
      <c r="D814" t="str">
        <f>INDEX([1]Calculation!$J:$J,ROW())&amp;"  "&amp;INDEX([1]Calculation!$K:$K,ROW())</f>
        <v>554  lv</v>
      </c>
      <c r="E814" s="20">
        <f>INDEX([1]Calculation!$I:$I,ROW())</f>
        <v>43671</v>
      </c>
      <c r="F814" s="12">
        <f>ROUND(INDEX([1]Calculation!AL:AL,ROW()),1)</f>
        <v>0.1</v>
      </c>
      <c r="G814" s="8">
        <f>ROUND(INDEX([1]Calculation!L:L,ROW()),0)</f>
        <v>31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4</v>
      </c>
      <c r="K814" s="8">
        <f>ROUND(INDEX([1]Calculation!P:P,ROW()),0)</f>
        <v>0</v>
      </c>
      <c r="L814" s="8">
        <f>ROUND(INDEX([1]Calculation!Q:Q,ROW()),0)</f>
        <v>9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1</v>
      </c>
      <c r="P814" s="8" t="str">
        <f>INDEX([1]Calculation!CB:CB,ROW())</f>
        <v>https://firehousestrategies.com/analysis/exclusive-survey-early-state-democrats-moving-left/</v>
      </c>
    </row>
    <row r="815" spans="1:16">
      <c r="A815" t="str">
        <f>INDEX([1]Calculation!$F:$F,ROW())</f>
        <v>New Hampshire</v>
      </c>
      <c r="B815" t="str">
        <f>INDEX([1]Calculation!$D:$D,ROW())</f>
        <v>Optimus</v>
      </c>
      <c r="C815" t="str">
        <f>IF(INDEX([1]Calculation!$G:$G,ROW())=0,"-",INDEX([1]Calculation!$G:$G,ROW()))</f>
        <v>C/D</v>
      </c>
      <c r="D815" t="str">
        <f>INDEX([1]Calculation!$J:$J,ROW())&amp;"  "&amp;INDEX([1]Calculation!$K:$K,ROW())</f>
        <v>587  lv</v>
      </c>
      <c r="E815" s="20">
        <f>INDEX([1]Calculation!$I:$I,ROW())</f>
        <v>43671</v>
      </c>
      <c r="F815" s="12">
        <f>ROUND(INDEX([1]Calculation!AL:AL,ROW()),1)</f>
        <v>0.1</v>
      </c>
      <c r="G815" s="8">
        <f>ROUND(INDEX([1]Calculation!L:L,ROW()),0)</f>
        <v>22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8</v>
      </c>
      <c r="K815" s="8">
        <f>ROUND(INDEX([1]Calculation!P:P,ROW()),0)</f>
        <v>0</v>
      </c>
      <c r="L815" s="8">
        <f>ROUND(INDEX([1]Calculation!Q:Q,ROW()),0)</f>
        <v>13</v>
      </c>
      <c r="M815" s="8">
        <f>ROUND(INDEX([1]Calculation!R:R,ROW()),0)</f>
        <v>0</v>
      </c>
      <c r="N815" s="8">
        <f>ROUND(INDEX([1]Calculation!S:S,ROW()),0)</f>
        <v>16</v>
      </c>
      <c r="O815" s="8">
        <f>ROUND(INDEX([1]Calculation!T:T,ROW()),0)</f>
        <v>1</v>
      </c>
      <c r="P815" s="8" t="str">
        <f>INDEX([1]Calculation!CB:CB,ROW())</f>
        <v>https://firehousestrategies.com/analysis/exclusive-survey-early-state-democrats-moving-left/</v>
      </c>
    </row>
    <row r="816" spans="1:16">
      <c r="A816" t="str">
        <f>INDEX([1]Calculation!$F:$F,ROW())</f>
        <v>Iowa</v>
      </c>
      <c r="B816" t="str">
        <f>INDEX([1]Calculation!$D:$D,ROW())</f>
        <v>Optimus</v>
      </c>
      <c r="C816" t="str">
        <f>IF(INDEX([1]Calculation!$G:$G,ROW())=0,"-",INDEX([1]Calculation!$G:$G,ROW()))</f>
        <v>C/D</v>
      </c>
      <c r="D816" t="str">
        <f>INDEX([1]Calculation!$J:$J,ROW())&amp;"  "&amp;INDEX([1]Calculation!$K:$K,ROW())</f>
        <v>630  lv</v>
      </c>
      <c r="E816" s="20">
        <f>INDEX([1]Calculation!$I:$I,ROW())</f>
        <v>43671</v>
      </c>
      <c r="F816" s="12">
        <f>ROUND(INDEX([1]Calculation!AL:AL,ROW()),1)</f>
        <v>0.1</v>
      </c>
      <c r="G816" s="8">
        <f>ROUND(INDEX([1]Calculation!L:L,ROW()),0)</f>
        <v>23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7</v>
      </c>
      <c r="K816" s="8">
        <f>ROUND(INDEX([1]Calculation!P:P,ROW()),0)</f>
        <v>0</v>
      </c>
      <c r="L816" s="8">
        <f>ROUND(INDEX([1]Calculation!Q:Q,ROW()),0)</f>
        <v>11</v>
      </c>
      <c r="M816" s="8">
        <f>ROUND(INDEX([1]Calculation!R:R,ROW()),0)</f>
        <v>0</v>
      </c>
      <c r="N816" s="8">
        <f>ROUND(INDEX([1]Calculation!S:S,ROW()),0)</f>
        <v>23</v>
      </c>
      <c r="O816" s="8">
        <f>ROUND(INDEX([1]Calculation!T:T,ROW()),0)</f>
        <v>0</v>
      </c>
      <c r="P816" s="8" t="str">
        <f>INDEX([1]Calculation!CB:CB,ROW())</f>
        <v>https://firehousestrategies.com/analysis/exclusive-survey-early-state-democrats-moving-left/</v>
      </c>
    </row>
    <row r="817" spans="1:16">
      <c r="A817" t="str">
        <f>INDEX([1]Calculation!$F:$F,ROW())</f>
        <v>US</v>
      </c>
      <c r="B817" t="str">
        <f>INDEX([1]Calculation!$D:$D,ROW())</f>
        <v>USC Dornsife/LA Times</v>
      </c>
      <c r="C817" t="str">
        <f>IF(INDEX([1]Calculation!$G:$G,ROW())=0,"-",INDEX([1]Calculation!$G:$G,ROW()))</f>
        <v>B/C</v>
      </c>
      <c r="D817" t="str">
        <f>INDEX([1]Calculation!$J:$J,ROW())&amp;"  "&amp;INDEX([1]Calculation!$K:$K,ROW())</f>
        <v>1827  lv</v>
      </c>
      <c r="E817" s="20">
        <f>INDEX([1]Calculation!$I:$I,ROW())</f>
        <v>43671</v>
      </c>
      <c r="F817" s="12">
        <f>ROUND(INDEX([1]Calculation!AL:AL,ROW()),1)</f>
        <v>0</v>
      </c>
      <c r="G817" s="8">
        <f>ROUND(INDEX([1]Calculation!L:L,ROW()),0)</f>
        <v>28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11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  <c r="P817" s="8" t="str">
        <f>INDEX([1]Calculation!CB:CB,ROW())</f>
        <v>https://drive.google.com/file/d/1xmuVJHXBGt5r-pXn9JO6sFPS_GYfZKfD/view</v>
      </c>
    </row>
    <row r="818" spans="1:16">
      <c r="A818" t="str">
        <f>INDEX([1]Calculation!$F:$F,ROW())</f>
        <v>California</v>
      </c>
      <c r="B818" t="str">
        <f>INDEX([1]Calculation!$D:$D,ROW())</f>
        <v>Public Policy Institute of California</v>
      </c>
      <c r="C818" t="str">
        <f>IF(INDEX([1]Calculation!$G:$G,ROW())=0,"-",INDEX([1]Calculation!$G:$G,ROW()))</f>
        <v>A/B</v>
      </c>
      <c r="D818" t="str">
        <f>INDEX([1]Calculation!$J:$J,ROW())&amp;"  "&amp;INDEX([1]Calculation!$K:$K,ROW())</f>
        <v>766  lv</v>
      </c>
      <c r="E818" s="20">
        <f>INDEX([1]Calculation!$I:$I,ROW())</f>
        <v>43669</v>
      </c>
      <c r="F818" s="12">
        <f>ROUND(INDEX([1]Calculation!AL:AL,ROW()),1)</f>
        <v>0</v>
      </c>
      <c r="G818" s="8">
        <f>ROUND(INDEX([1]Calculation!L:L,ROW()),0)</f>
        <v>11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5</v>
      </c>
      <c r="K818" s="8">
        <f>ROUND(INDEX([1]Calculation!P:P,ROW()),0)</f>
        <v>0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0</v>
      </c>
      <c r="P818" s="8" t="str">
        <f>INDEX([1]Calculation!CB:CB,ROW())</f>
        <v>https://www.ppic.org/wp-content/uploads/ppic-statewide-survey-californians-and-the-environment-july-2019.pdf</v>
      </c>
    </row>
    <row r="819" spans="1:16">
      <c r="A819" t="str">
        <f>INDEX([1]Calculation!$F:$F,ROW())</f>
        <v>US</v>
      </c>
      <c r="B819" t="str">
        <f>INDEX([1]Calculation!$D:$D,ROW())</f>
        <v>Fox News/Beacon Research/Shaw &amp; Co. Research</v>
      </c>
      <c r="C819" t="str">
        <f>IF(INDEX([1]Calculation!$G:$G,ROW())=0,"-",INDEX([1]Calculation!$G:$G,ROW()))</f>
        <v>A-</v>
      </c>
      <c r="D819" t="str">
        <f>INDEX([1]Calculation!$J:$J,ROW())&amp;"  "&amp;INDEX([1]Calculation!$K:$K,ROW())</f>
        <v>455  lv</v>
      </c>
      <c r="E819" s="20">
        <f>INDEX([1]Calculation!$I:$I,ROW())</f>
        <v>43669</v>
      </c>
      <c r="F819" s="12">
        <f>ROUND(INDEX([1]Calculation!AL:AL,ROW()),1)</f>
        <v>0</v>
      </c>
      <c r="G819" s="8">
        <f>ROUND(INDEX([1]Calculation!L:L,ROW()),0)</f>
        <v>33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5</v>
      </c>
      <c r="K819" s="8">
        <f>ROUND(INDEX([1]Calculation!P:P,ROW()),0)</f>
        <v>3</v>
      </c>
      <c r="L819" s="8">
        <f>ROUND(INDEX([1]Calculation!Q:Q,ROW()),0)</f>
        <v>15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3</v>
      </c>
      <c r="P819" s="8" t="str">
        <f>INDEX([1]Calculation!CB:CB,ROW())</f>
        <v>https://www.foxnews.com/politics/fox-news-poll-july-25</v>
      </c>
    </row>
    <row r="820" spans="1:16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600  lv</v>
      </c>
      <c r="E820" s="20">
        <f>INDEX([1]Calculation!$I:$I,ROW())</f>
        <v>43669</v>
      </c>
      <c r="F820" s="12">
        <f>ROUND(INDEX([1]Calculation!AL:AL,ROW()),1)</f>
        <v>0</v>
      </c>
      <c r="G820" s="8">
        <f>ROUND(INDEX([1]Calculation!L:L,ROW()),0)</f>
        <v>25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13</v>
      </c>
      <c r="M820" s="8">
        <f>ROUND(INDEX([1]Calculation!R:R,ROW()),0)</f>
        <v>1</v>
      </c>
      <c r="N820" s="8">
        <f>ROUND(INDEX([1]Calculation!S:S,ROW()),0)</f>
        <v>18</v>
      </c>
      <c r="O820" s="8">
        <f>ROUND(INDEX([1]Calculation!T:T,ROW()),0)</f>
        <v>2</v>
      </c>
      <c r="P820" s="8" t="str">
        <f>INDEX([1]Calculation!CB:CB,ROW())</f>
        <v>https://d25d2506sfb94s.cloudfront.net/cumulus_uploads/document/n0eqovafro/econTabReport.pdf</v>
      </c>
    </row>
    <row r="821" spans="1:16">
      <c r="A821" t="str">
        <f>INDEX([1]Calculation!$F:$F,ROW())</f>
        <v>South Carolina</v>
      </c>
      <c r="B821" t="str">
        <f>INDEX([1]Calculation!$D:$D,ROW())</f>
        <v>Monmouth University</v>
      </c>
      <c r="C821" t="str">
        <f>IF(INDEX([1]Calculation!$G:$G,ROW())=0,"-",INDEX([1]Calculation!$G:$G,ROW()))</f>
        <v>A+</v>
      </c>
      <c r="D821" t="str">
        <f>INDEX([1]Calculation!$J:$J,ROW())&amp;"  "&amp;INDEX([1]Calculation!$K:$K,ROW())</f>
        <v>405  lv</v>
      </c>
      <c r="E821" s="20">
        <f>INDEX([1]Calculation!$I:$I,ROW())</f>
        <v>43668</v>
      </c>
      <c r="F821" s="12">
        <f>ROUND(INDEX([1]Calculation!AL:AL,ROW()),1)</f>
        <v>0.2</v>
      </c>
      <c r="G821" s="8">
        <f>ROUND(INDEX([1]Calculation!L:L,ROW()),0)</f>
        <v>39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10</v>
      </c>
      <c r="M821" s="8">
        <f>ROUND(INDEX([1]Calculation!R:R,ROW()),0)</f>
        <v>2</v>
      </c>
      <c r="N821" s="8">
        <f>ROUND(INDEX([1]Calculation!S:S,ROW()),0)</f>
        <v>9</v>
      </c>
      <c r="O821" s="8">
        <f>ROUND(INDEX([1]Calculation!T:T,ROW()),0)</f>
        <v>0</v>
      </c>
      <c r="P821" s="8" t="str">
        <f>INDEX([1]Calculation!CB:CB,ROW())</f>
        <v>https://www.monmouth.edu/polling-institute/documents/monmouthpoll_sc_072519.pdf/</v>
      </c>
    </row>
    <row r="822" spans="1:16">
      <c r="A822" t="str">
        <f>INDEX([1]Calculation!$F:$F,ROW())</f>
        <v>Ohio</v>
      </c>
      <c r="B822" t="str">
        <f>INDEX([1]Calculation!$D:$D,ROW())</f>
        <v>Quinnipiac University</v>
      </c>
      <c r="C822" t="str">
        <f>IF(INDEX([1]Calculation!$G:$G,ROW())=0,"-",INDEX([1]Calculation!$G:$G,ROW()))</f>
        <v>A</v>
      </c>
      <c r="D822" t="str">
        <f>INDEX([1]Calculation!$J:$J,ROW())&amp;"  "&amp;INDEX([1]Calculation!$K:$K,ROW())</f>
        <v>556  rv</v>
      </c>
      <c r="E822" s="20">
        <f>INDEX([1]Calculation!$I:$I,ROW())</f>
        <v>43668</v>
      </c>
      <c r="F822" s="12">
        <f>ROUND(INDEX([1]Calculation!AL:AL,ROW()),1)</f>
        <v>4.2</v>
      </c>
      <c r="G822" s="8">
        <f>ROUND(INDEX([1]Calculation!L:L,ROW()),0)</f>
        <v>31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14</v>
      </c>
      <c r="M822" s="8">
        <f>ROUND(INDEX([1]Calculation!R:R,ROW()),0)</f>
        <v>1</v>
      </c>
      <c r="N822" s="8">
        <f>ROUND(INDEX([1]Calculation!S:S,ROW()),0)</f>
        <v>13</v>
      </c>
      <c r="O822" s="8">
        <f>ROUND(INDEX([1]Calculation!T:T,ROW()),0)</f>
        <v>1</v>
      </c>
      <c r="P822" s="8" t="str">
        <f>INDEX([1]Calculation!CB:CB,ROW())</f>
        <v>https://poll.qu.edu/ohio/release-detail?ReleaseID=3633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17285  lv</v>
      </c>
      <c r="E823" s="20">
        <f>INDEX([1]Calculation!$I:$I,ROW())</f>
        <v>43667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1</v>
      </c>
      <c r="N823" s="8">
        <f>ROUND(INDEX([1]Calculation!S:S,ROW()),0)</f>
        <v>14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Swayable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1921  lv</v>
      </c>
      <c r="E824" s="20">
        <f>INDEX([1]Calculation!$I:$I,ROW())</f>
        <v>43653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6</v>
      </c>
      <c r="K824" s="8">
        <f>ROUND(INDEX([1]Calculation!P:P,ROW()),0)</f>
        <v>0</v>
      </c>
      <c r="L824" s="8">
        <f>ROUND(INDEX([1]Calculation!Q:Q,ROW()),0)</f>
        <v>18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1</v>
      </c>
      <c r="P824" s="8" t="str">
        <f>INDEX([1]Calculation!CB:CB,ROW())</f>
        <v>https://swayable.com/insights/primaries2019</v>
      </c>
    </row>
    <row r="825" spans="1:16">
      <c r="A825" t="str">
        <f>INDEX([1]Calculation!$F:$F,ROW())</f>
        <v>US</v>
      </c>
      <c r="B825" t="str">
        <f>INDEX([1]Calculation!$D:$D,ROW())</f>
        <v>Swayable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4004  a</v>
      </c>
      <c r="E825" s="20">
        <f>INDEX([1]Calculation!$I:$I,ROW())</f>
        <v>43653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21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2</v>
      </c>
      <c r="P825" s="8" t="str">
        <f>INDEX([1]Calculation!CB:CB,ROW())</f>
        <v>https://swayable.com/insights/primaries2019</v>
      </c>
    </row>
    <row r="826" spans="1:16">
      <c r="A826" t="str">
        <f>INDEX([1]Calculation!$F:$F,ROW())</f>
        <v>Texas</v>
      </c>
      <c r="B826" t="str">
        <f>INDEX([1]Calculation!$D:$D,ROW())</f>
        <v>YouGov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838  lv</v>
      </c>
      <c r="E826" s="20">
        <f>INDEX([1]Calculation!$I:$I,ROW())</f>
        <v>43664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4</v>
      </c>
      <c r="K826" s="8">
        <f>ROUND(INDEX([1]Calculation!P:P,ROW()),0)</f>
        <v>1</v>
      </c>
      <c r="L826" s="8">
        <f>ROUND(INDEX([1]Calculation!Q:Q,ROW()),0)</f>
        <v>12</v>
      </c>
      <c r="M826" s="8">
        <f>ROUND(INDEX([1]Calculation!R:R,ROW()),0)</f>
        <v>0</v>
      </c>
      <c r="N826" s="8">
        <f>ROUND(INDEX([1]Calculation!S:S,ROW()),0)</f>
        <v>16</v>
      </c>
      <c r="O826" s="8">
        <f>ROUND(INDEX([1]Calculation!T:T,ROW()),0)</f>
        <v>1</v>
      </c>
      <c r="P826" s="8" t="str">
        <f>INDEX([1]Calculation!CB:CB,ROW())</f>
        <v>https://d25d2506sfb94s.cloudfront.net/cumulus_uploads/document/h7ookmkwri/cbsnews_dems_20190721_final.pdf</v>
      </c>
    </row>
    <row r="827" spans="1:16">
      <c r="A827" t="str">
        <f>INDEX([1]Calculation!$F:$F,ROW())</f>
        <v>South Carolina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915  lv</v>
      </c>
      <c r="E827" s="20">
        <f>INDEX([1]Calculation!$I:$I,ROW())</f>
        <v>43664</v>
      </c>
      <c r="F827" s="12">
        <f>ROUND(INDEX([1]Calculation!AL:AL,ROW()),1)</f>
        <v>0</v>
      </c>
      <c r="G827" s="8">
        <f>ROUND(INDEX([1]Calculation!L:L,ROW()),0)</f>
        <v>39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12</v>
      </c>
      <c r="O827" s="8">
        <f>ROUND(INDEX([1]Calculation!T:T,ROW()),0)</f>
        <v>1</v>
      </c>
      <c r="P827" s="8" t="str">
        <f>INDEX([1]Calculation!CB:CB,ROW())</f>
        <v>https://d25d2506sfb94s.cloudfront.net/cumulus_uploads/document/h7ookmkwri/cbsnews_dems_20190721_final.pdf</v>
      </c>
    </row>
    <row r="828" spans="1:16">
      <c r="A828" t="str">
        <f>INDEX([1]Calculation!$F:$F,ROW())</f>
        <v>New Hampshire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504  lv</v>
      </c>
      <c r="E828" s="20">
        <f>INDEX([1]Calculation!$I:$I,ROW())</f>
        <v>43664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7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1</v>
      </c>
      <c r="N828" s="8">
        <f>ROUND(INDEX([1]Calculation!S:S,ROW()),0)</f>
        <v>18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https://d25d2506sfb94s.cloudfront.net/cumulus_uploads/document/h7ookmkwri/cbsnews_dems_20190721_final.pdf</v>
      </c>
    </row>
    <row r="829" spans="1:16">
      <c r="A829" t="str">
        <f>INDEX([1]Calculation!$F:$F,ROW())</f>
        <v>Iowa</v>
      </c>
      <c r="B829" t="str">
        <f>INDEX([1]Calculation!$D:$D,ROW())</f>
        <v>YouGov</v>
      </c>
      <c r="C829" t="str">
        <f>IF(INDEX([1]Calculation!$G:$G,ROW())=0,"-",INDEX([1]Calculation!$G:$G,ROW()))</f>
        <v>B-</v>
      </c>
      <c r="D829" t="str">
        <f>INDEX([1]Calculation!$J:$J,ROW())&amp;"  "&amp;INDEX([1]Calculation!$K:$K,ROW())</f>
        <v>576  lv</v>
      </c>
      <c r="E829" s="20">
        <f>INDEX([1]Calculation!$I:$I,ROW())</f>
        <v>43664</v>
      </c>
      <c r="F829" s="12">
        <f>ROUND(INDEX([1]Calculation!AL:AL,ROW()),1)</f>
        <v>0</v>
      </c>
      <c r="G829" s="8">
        <f>ROUND(INDEX([1]Calculation!L:L,ROW()),0)</f>
        <v>24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7</v>
      </c>
      <c r="K829" s="8">
        <f>ROUND(INDEX([1]Calculation!P:P,ROW()),0)</f>
        <v>4</v>
      </c>
      <c r="L829" s="8">
        <f>ROUND(INDEX([1]Calculation!Q:Q,ROW()),0)</f>
        <v>19</v>
      </c>
      <c r="M829" s="8">
        <f>ROUND(INDEX([1]Calculation!R:R,ROW()),0)</f>
        <v>2</v>
      </c>
      <c r="N829" s="8">
        <f>ROUND(INDEX([1]Calculation!S:S,ROW()),0)</f>
        <v>17</v>
      </c>
      <c r="O829" s="8">
        <f>ROUND(INDEX([1]Calculation!T:T,ROW()),0)</f>
        <v>0</v>
      </c>
      <c r="P829" s="8" t="str">
        <f>INDEX([1]Calculation!CB:CB,ROW())</f>
        <v>https://d25d2506sfb94s.cloudfront.net/cumulus_uploads/document/h7ookmkwri/cbsnews_dems_20190721_final.pdf</v>
      </c>
    </row>
    <row r="830" spans="1:16">
      <c r="A830" t="str">
        <f>INDEX([1]Calculation!$F:$F,ROW())</f>
        <v>California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1404  lv</v>
      </c>
      <c r="E830" s="20">
        <f>INDEX([1]Calculation!$I:$I,ROW())</f>
        <v>43664</v>
      </c>
      <c r="F830" s="12">
        <f>ROUND(INDEX([1]Calculation!AL:AL,ROW()),1)</f>
        <v>0.4</v>
      </c>
      <c r="G830" s="8">
        <f>ROUND(INDEX([1]Calculation!L:L,ROW()),0)</f>
        <v>24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16</v>
      </c>
      <c r="M830" s="8">
        <f>ROUND(INDEX([1]Calculation!R:R,ROW()),0)</f>
        <v>1</v>
      </c>
      <c r="N830" s="8">
        <f>ROUND(INDEX([1]Calculation!S:S,ROW()),0)</f>
        <v>19</v>
      </c>
      <c r="O830" s="8">
        <f>ROUND(INDEX([1]Calculation!T:T,ROW()),0)</f>
        <v>1</v>
      </c>
      <c r="P830" s="8" t="str">
        <f>INDEX([1]Calculation!CB:CB,ROW())</f>
        <v>https://d25d2506sfb94s.cloudfront.net/cumulus_uploads/document/h7ookmkwri/cbsnews_dems_20190721_final.pdf</v>
      </c>
    </row>
    <row r="831" spans="1:16">
      <c r="A831" t="str">
        <f>INDEX([1]Calculation!$F:$F,ROW())</f>
        <v>Michigan</v>
      </c>
      <c r="B831" t="str">
        <f>INDEX([1]Calculation!$D:$D,ROW())</f>
        <v>Climate Nexus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324  lv</v>
      </c>
      <c r="E831" s="20">
        <f>INDEX([1]Calculation!$I:$I,ROW())</f>
        <v>43663</v>
      </c>
      <c r="F831" s="12">
        <f>ROUND(INDEX([1]Calculation!AL:AL,ROW()),1)</f>
        <v>1.1000000000000001</v>
      </c>
      <c r="G831" s="8">
        <f>ROUND(INDEX([1]Calculation!L:L,ROW()),0)</f>
        <v>35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16</v>
      </c>
      <c r="M831" s="8">
        <f>ROUND(INDEX([1]Calculation!R:R,ROW()),0)</f>
        <v>1</v>
      </c>
      <c r="N831" s="8">
        <f>ROUND(INDEX([1]Calculation!S:S,ROW()),0)</f>
        <v>14</v>
      </c>
      <c r="O831" s="8">
        <f>ROUND(INDEX([1]Calculation!T:T,ROW()),0)</f>
        <v>1</v>
      </c>
      <c r="P831" s="8" t="str">
        <f>INDEX([1]Calculation!CB:CB,ROW())</f>
        <v>https://climatenexus.org/wp-content/uploads/Michigan-Poll-Toplines-PR1916.pdf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910  rv</v>
      </c>
      <c r="E832" s="20">
        <f>INDEX([1]Calculation!$I:$I,ROW())</f>
        <v>43663</v>
      </c>
      <c r="F832" s="12">
        <f>ROUND(INDEX([1]Calculation!AL:AL,ROW()),1)</f>
        <v>0</v>
      </c>
      <c r="G832" s="8">
        <f>ROUND(INDEX([1]Calculation!L:L,ROW()),0)</f>
        <v>26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14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https://scottrasmussen.com/crosstabs-july-15-17/</v>
      </c>
    </row>
    <row r="833" spans="1:16">
      <c r="A833" t="str">
        <f>INDEX([1]Calculation!$F:$F,ROW())</f>
        <v>Tennessee</v>
      </c>
      <c r="B833" t="str">
        <f>INDEX([1]Calculation!$D:$D,ROW())</f>
        <v>SurveyMonkey</v>
      </c>
      <c r="C833" t="str">
        <f>IF(INDEX([1]Calculation!$G:$G,ROW())=0,"-",INDEX([1]Calculation!$G:$G,ROW()))</f>
        <v>D-</v>
      </c>
      <c r="D833" t="str">
        <f>INDEX([1]Calculation!$J:$J,ROW())&amp;"  "&amp;INDEX([1]Calculation!$K:$K,ROW())</f>
        <v>128  rv</v>
      </c>
      <c r="E833" s="20">
        <f>INDEX([1]Calculation!$I:$I,ROW())</f>
        <v>43662</v>
      </c>
      <c r="F833" s="12">
        <f>ROUND(INDEX([1]Calculation!AL:AL,ROW()),1)</f>
        <v>0.3</v>
      </c>
      <c r="G833" s="8">
        <f>ROUND(INDEX([1]Calculation!L:L,ROW()),0)</f>
        <v>33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6</v>
      </c>
      <c r="K833" s="8">
        <f>ROUND(INDEX([1]Calculation!P:P,ROW()),0)</f>
        <v>1</v>
      </c>
      <c r="L833" s="8">
        <f>ROUND(INDEX([1]Calculation!Q:Q,ROW()),0)</f>
        <v>13</v>
      </c>
      <c r="M833" s="8">
        <f>ROUND(INDEX([1]Calculation!R:R,ROW()),0)</f>
        <v>0</v>
      </c>
      <c r="N833" s="8">
        <f>ROUND(INDEX([1]Calculation!S:S,ROW()),0)</f>
        <v>18</v>
      </c>
      <c r="O833" s="8">
        <f>ROUND(INDEX([1]Calculation!T:T,ROW()),0)</f>
        <v>0</v>
      </c>
      <c r="P833" s="8" t="str">
        <f>INDEX([1]Calculation!CB:CB,ROW())</f>
        <v>https://www.documentcloud.org/documents/6206545-NBC-News-SurveyMonkey-Tennessee-Poll-7-19.html</v>
      </c>
    </row>
    <row r="834" spans="1:16">
      <c r="A834" t="str">
        <f>INDEX([1]Calculation!$F:$F,ROW())</f>
        <v>Mississippi</v>
      </c>
      <c r="B834" t="str">
        <f>INDEX([1]Calculation!$D:$D,ROW())</f>
        <v>SurveyMonkey</v>
      </c>
      <c r="C834" t="str">
        <f>IF(INDEX([1]Calculation!$G:$G,ROW())=0,"-",INDEX([1]Calculation!$G:$G,ROW()))</f>
        <v>D-</v>
      </c>
      <c r="D834" t="str">
        <f>INDEX([1]Calculation!$J:$J,ROW())&amp;"  "&amp;INDEX([1]Calculation!$K:$K,ROW())</f>
        <v>282  rv</v>
      </c>
      <c r="E834" s="20">
        <f>INDEX([1]Calculation!$I:$I,ROW())</f>
        <v>43662</v>
      </c>
      <c r="F834" s="12">
        <f>ROUND(INDEX([1]Calculation!AL:AL,ROW()),1)</f>
        <v>0.4</v>
      </c>
      <c r="G834" s="8">
        <f>ROUND(INDEX([1]Calculation!L:L,ROW()),0)</f>
        <v>47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3</v>
      </c>
      <c r="K834" s="8">
        <f>ROUND(INDEX([1]Calculation!P:P,ROW()),0)</f>
        <v>1</v>
      </c>
      <c r="L834" s="8">
        <f>ROUND(INDEX([1]Calculation!Q:Q,ROW()),0)</f>
        <v>21</v>
      </c>
      <c r="M834" s="8">
        <f>ROUND(INDEX([1]Calculation!R:R,ROW()),0)</f>
        <v>0</v>
      </c>
      <c r="N834" s="8">
        <f>ROUND(INDEX([1]Calculation!S:S,ROW()),0)</f>
        <v>7</v>
      </c>
      <c r="O834" s="8">
        <f>ROUND(INDEX([1]Calculation!T:T,ROW()),0)</f>
        <v>0</v>
      </c>
      <c r="P834" s="8" t="str">
        <f>INDEX([1]Calculation!CB:CB,ROW())</f>
        <v>https://www.documentcloud.org/documents/6206542-NBC-News-SurveyMonkey-Mississippi-Poll-7-19.html</v>
      </c>
    </row>
    <row r="835" spans="1:16">
      <c r="A835" t="str">
        <f>INDEX([1]Calculation!$F:$F,ROW())</f>
        <v>Georgia</v>
      </c>
      <c r="B835" t="str">
        <f>INDEX([1]Calculation!$D:$D,ROW())</f>
        <v>SurveyMonkey</v>
      </c>
      <c r="C835" t="str">
        <f>IF(INDEX([1]Calculation!$G:$G,ROW())=0,"-",INDEX([1]Calculation!$G:$G,ROW()))</f>
        <v>D-</v>
      </c>
      <c r="D835" t="str">
        <f>INDEX([1]Calculation!$J:$J,ROW())&amp;"  "&amp;INDEX([1]Calculation!$K:$K,ROW())</f>
        <v>402  rv</v>
      </c>
      <c r="E835" s="20">
        <f>INDEX([1]Calculation!$I:$I,ROW())</f>
        <v>43662</v>
      </c>
      <c r="F835" s="12">
        <f>ROUND(INDEX([1]Calculation!AL:AL,ROW()),1)</f>
        <v>0.4</v>
      </c>
      <c r="G835" s="8">
        <f>ROUND(INDEX([1]Calculation!L:L,ROW()),0)</f>
        <v>31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2</v>
      </c>
      <c r="L835" s="8">
        <f>ROUND(INDEX([1]Calculation!Q:Q,ROW()),0)</f>
        <v>12</v>
      </c>
      <c r="M835" s="8">
        <f>ROUND(INDEX([1]Calculation!R:R,ROW()),0)</f>
        <v>0</v>
      </c>
      <c r="N835" s="8">
        <f>ROUND(INDEX([1]Calculation!S:S,ROW()),0)</f>
        <v>13</v>
      </c>
      <c r="O835" s="8">
        <f>ROUND(INDEX([1]Calculation!T:T,ROW()),0)</f>
        <v>4</v>
      </c>
      <c r="P835" s="8" t="str">
        <f>INDEX([1]Calculation!CB:CB,ROW())</f>
        <v>https://www.documentcloud.org/documents/6206541-NBC-News-SurveyMonkey-Georgia-Poll-7-19.html</v>
      </c>
    </row>
    <row r="836" spans="1:16">
      <c r="A836" t="str">
        <f>INDEX([1]Calculation!$F:$F,ROW())</f>
        <v>Alabama</v>
      </c>
      <c r="B836" t="str">
        <f>INDEX([1]Calculation!$D:$D,ROW())</f>
        <v>SurveyMonkey</v>
      </c>
      <c r="C836" t="str">
        <f>IF(INDEX([1]Calculation!$G:$G,ROW())=0,"-",INDEX([1]Calculation!$G:$G,ROW()))</f>
        <v>D-</v>
      </c>
      <c r="D836" t="str">
        <f>INDEX([1]Calculation!$J:$J,ROW())&amp;"  "&amp;INDEX([1]Calculation!$K:$K,ROW())</f>
        <v>257  rv</v>
      </c>
      <c r="E836" s="20">
        <f>INDEX([1]Calculation!$I:$I,ROW())</f>
        <v>43662</v>
      </c>
      <c r="F836" s="12">
        <f>ROUND(INDEX([1]Calculation!AL:AL,ROW()),1)</f>
        <v>0.4</v>
      </c>
      <c r="G836" s="8">
        <f>ROUND(INDEX([1]Calculation!L:L,ROW()),0)</f>
        <v>36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0</v>
      </c>
      <c r="L836" s="8">
        <f>ROUND(INDEX([1]Calculation!Q:Q,ROW()),0)</f>
        <v>15</v>
      </c>
      <c r="M836" s="8">
        <f>ROUND(INDEX([1]Calculation!R:R,ROW()),0)</f>
        <v>0</v>
      </c>
      <c r="N836" s="8">
        <f>ROUND(INDEX([1]Calculation!S:S,ROW()),0)</f>
        <v>9</v>
      </c>
      <c r="O836" s="8">
        <f>ROUND(INDEX([1]Calculation!T:T,ROW()),0)</f>
        <v>1</v>
      </c>
      <c r="P836" s="8" t="str">
        <f>INDEX([1]Calculation!CB:CB,ROW())</f>
        <v>https://www.documentcloud.org/documents/6206538-NBC-News-SurveyMonkey-Alabama-Poll-7-19.html</v>
      </c>
    </row>
    <row r="837" spans="1:16">
      <c r="A837" t="str">
        <f>INDEX([1]Calculation!$F:$F,ROW())</f>
        <v>US</v>
      </c>
      <c r="B837" t="str">
        <f>INDEX([1]Calculation!$D:$D,ROW())</f>
        <v>SurveyMonkey</v>
      </c>
      <c r="C837" t="str">
        <f>IF(INDEX([1]Calculation!$G:$G,ROW())=0,"-",INDEX([1]Calculation!$G:$G,ROW()))</f>
        <v>D-</v>
      </c>
      <c r="D837" t="str">
        <f>INDEX([1]Calculation!$J:$J,ROW())&amp;"  "&amp;INDEX([1]Calculation!$K:$K,ROW())</f>
        <v>5548  rv</v>
      </c>
      <c r="E837" s="20">
        <f>INDEX([1]Calculation!$I:$I,ROW())</f>
        <v>43662</v>
      </c>
      <c r="F837" s="12">
        <f>ROUND(INDEX([1]Calculation!AL:AL,ROW()),1)</f>
        <v>0.8</v>
      </c>
      <c r="G837" s="8">
        <f>ROUND(INDEX([1]Calculation!L:L,ROW()),0)</f>
        <v>25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0</v>
      </c>
      <c r="N837" s="8">
        <f>ROUND(INDEX([1]Calculation!S:S,ROW()),0)</f>
        <v>16</v>
      </c>
      <c r="O837" s="8">
        <f>ROUND(INDEX([1]Calculation!T:T,ROW()),0)</f>
        <v>2</v>
      </c>
      <c r="P837" s="8" t="str">
        <f>INDEX([1]Calculation!CB:CB,ROW())</f>
        <v>https://www.surveymonkey.com/curiosity/nbc-newssurveymonkey-poll-2020-democrat-primary-post-debate-findings/</v>
      </c>
    </row>
    <row r="838" spans="1:16">
      <c r="A838" t="str">
        <f>INDEX([1]Calculation!$F:$F,ROW())</f>
        <v>US</v>
      </c>
      <c r="B838" t="str">
        <f>INDEX([1]Calculation!$D:$D,ROW())</f>
        <v>YouGov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572  lv</v>
      </c>
      <c r="E838" s="20">
        <f>INDEX([1]Calculation!$I:$I,ROW())</f>
        <v>43662</v>
      </c>
      <c r="F838" s="12">
        <f>ROUND(INDEX([1]Calculation!AL:AL,ROW()),1)</f>
        <v>0</v>
      </c>
      <c r="G838" s="8">
        <f>ROUND(INDEX([1]Calculation!L:L,ROW()),0)</f>
        <v>23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7</v>
      </c>
      <c r="K838" s="8">
        <f>ROUND(INDEX([1]Calculation!P:P,ROW()),0)</f>
        <v>1</v>
      </c>
      <c r="L838" s="8">
        <f>ROUND(INDEX([1]Calculation!Q:Q,ROW()),0)</f>
        <v>13</v>
      </c>
      <c r="M838" s="8">
        <f>ROUND(INDEX([1]Calculation!R:R,ROW()),0)</f>
        <v>1</v>
      </c>
      <c r="N838" s="8">
        <f>ROUND(INDEX([1]Calculation!S:S,ROW()),0)</f>
        <v>15</v>
      </c>
      <c r="O838" s="8">
        <f>ROUND(INDEX([1]Calculation!T:T,ROW()),0)</f>
        <v>1</v>
      </c>
      <c r="P838" s="8" t="str">
        <f>INDEX([1]Calculation!CB:CB,ROW())</f>
        <v>https://d25d2506sfb94s.cloudfront.net/cumulus_uploads/document/xj7rpmvws8/econTabReport.pdf</v>
      </c>
    </row>
    <row r="839" spans="1:16">
      <c r="A839" t="str">
        <f>INDEX([1]Calculation!$F:$F,ROW())</f>
        <v>California</v>
      </c>
      <c r="B839" t="str">
        <f>INDEX([1]Calculation!$D:$D,ROW())</f>
        <v>Quinnipiac University</v>
      </c>
      <c r="C839" t="str">
        <f>IF(INDEX([1]Calculation!$G:$G,ROW())=0,"-",INDEX([1]Calculation!$G:$G,ROW()))</f>
        <v>A</v>
      </c>
      <c r="D839" t="str">
        <f>INDEX([1]Calculation!$J:$J,ROW())&amp;"  "&amp;INDEX([1]Calculation!$K:$K,ROW())</f>
        <v>519  rv</v>
      </c>
      <c r="E839" s="20">
        <f>INDEX([1]Calculation!$I:$I,ROW())</f>
        <v>43661</v>
      </c>
      <c r="F839" s="12">
        <f>ROUND(INDEX([1]Calculation!AL:AL,ROW()),1)</f>
        <v>4</v>
      </c>
      <c r="G839" s="8">
        <f>ROUND(INDEX([1]Calculation!L:L,ROW()),0)</f>
        <v>21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0</v>
      </c>
      <c r="L839" s="8">
        <f>ROUND(INDEX([1]Calculation!Q:Q,ROW()),0)</f>
        <v>18</v>
      </c>
      <c r="M839" s="8">
        <f>ROUND(INDEX([1]Calculation!R:R,ROW()),0)</f>
        <v>0</v>
      </c>
      <c r="N839" s="8">
        <f>ROUND(INDEX([1]Calculation!S:S,ROW()),0)</f>
        <v>16</v>
      </c>
      <c r="O839" s="8">
        <f>ROUND(INDEX([1]Calculation!T:T,ROW()),0)</f>
        <v>2</v>
      </c>
      <c r="P839" s="8" t="str">
        <f>INDEX([1]Calculation!CB:CB,ROW())</f>
        <v>https://poll.qu.edu/california/release-detail?ReleaseID=2632</v>
      </c>
    </row>
    <row r="840" spans="1:16">
      <c r="A840" t="str">
        <f>INDEX([1]Calculation!$F:$F,ROW())</f>
        <v>New Hampshire</v>
      </c>
      <c r="B840" t="str">
        <f>INDEX([1]Calculation!$D:$D,ROW())</f>
        <v>University of New Hampshire</v>
      </c>
      <c r="C840" t="str">
        <f>IF(INDEX([1]Calculation!$G:$G,ROW())=0,"-",INDEX([1]Calculation!$G:$G,ROW()))</f>
        <v>B</v>
      </c>
      <c r="D840" t="str">
        <f>INDEX([1]Calculation!$J:$J,ROW())&amp;"  "&amp;INDEX([1]Calculation!$K:$K,ROW())</f>
        <v>386  lv</v>
      </c>
      <c r="E840" s="20">
        <f>INDEX([1]Calculation!$I:$I,ROW())</f>
        <v>43661</v>
      </c>
      <c r="F840" s="12">
        <f>ROUND(INDEX([1]Calculation!AL:AL,ROW()),1)</f>
        <v>0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10</v>
      </c>
      <c r="K840" s="8">
        <f>ROUND(INDEX([1]Calculation!P:P,ROW()),0)</f>
        <v>0</v>
      </c>
      <c r="L840" s="8">
        <f>ROUND(INDEX([1]Calculation!Q:Q,ROW()),0)</f>
        <v>19</v>
      </c>
      <c r="M840" s="8">
        <f>ROUND(INDEX([1]Calculation!R:R,ROW()),0)</f>
        <v>0</v>
      </c>
      <c r="N840" s="8">
        <f>ROUND(INDEX([1]Calculation!S:S,ROW()),0)</f>
        <v>19</v>
      </c>
      <c r="O840" s="8">
        <f>ROUND(INDEX([1]Calculation!T:T,ROW()),0)</f>
        <v>1</v>
      </c>
      <c r="P840" s="8" t="str">
        <f>INDEX([1]Calculation!CB:CB,ROW())</f>
        <v>https://scholars.unh.edu/cgi/viewcontent.cgi?article=1561&amp;context=survey_center_polls</v>
      </c>
    </row>
    <row r="841" spans="1:16">
      <c r="A841" t="str">
        <f>INDEX([1]Calculation!$F:$F,ROW())</f>
        <v>US</v>
      </c>
      <c r="B841" t="str">
        <f>INDEX([1]Calculation!$D:$D,ROW())</f>
        <v>YouGov</v>
      </c>
      <c r="C841" t="str">
        <f>IF(INDEX([1]Calculation!$G:$G,ROW())=0,"-",INDEX([1]Calculation!$G:$G,ROW()))</f>
        <v>B-</v>
      </c>
      <c r="D841" t="str">
        <f>INDEX([1]Calculation!$J:$J,ROW())&amp;"  "&amp;INDEX([1]Calculation!$K:$K,ROW())</f>
        <v>1097  lv</v>
      </c>
      <c r="E841" s="20">
        <f>INDEX([1]Calculation!$I:$I,ROW())</f>
        <v>43660</v>
      </c>
      <c r="F841" s="12">
        <f>ROUND(INDEX([1]Calculation!AL:AL,ROW()),1)</f>
        <v>0</v>
      </c>
      <c r="G841" s="8">
        <f>ROUND(INDEX([1]Calculation!L:L,ROW()),0)</f>
        <v>25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6</v>
      </c>
      <c r="K841" s="8">
        <f>ROUND(INDEX([1]Calculation!P:P,ROW()),0)</f>
        <v>0</v>
      </c>
      <c r="L841" s="8">
        <f>ROUND(INDEX([1]Calculation!Q:Q,ROW()),0)</f>
        <v>16</v>
      </c>
      <c r="M841" s="8">
        <f>ROUND(INDEX([1]Calculation!R:R,ROW()),0)</f>
        <v>0</v>
      </c>
      <c r="N841" s="8">
        <f>ROUND(INDEX([1]Calculation!S:S,ROW()),0)</f>
        <v>23</v>
      </c>
      <c r="O841" s="8">
        <f>ROUND(INDEX([1]Calculation!T:T,ROW()),0)</f>
        <v>2</v>
      </c>
      <c r="P841" s="8" t="str">
        <f>INDEX([1]Calculation!CB:CB,ROW())</f>
        <v>https://view.publitas.com/perryundem-research-communication/perryundem-memo-on-democratic-primary-candidates-and-gender/page/9</v>
      </c>
    </row>
    <row r="842" spans="1:16">
      <c r="A842" t="str">
        <f>INDEX([1]Calculation!$F:$F,ROW())</f>
        <v>Colorado</v>
      </c>
      <c r="B842" t="str">
        <f>INDEX([1]Calculation!$D:$D,ROW())</f>
        <v>Public Policy Polling</v>
      </c>
      <c r="C842" t="str">
        <f>IF(INDEX([1]Calculation!$G:$G,ROW())=0,"-",INDEX([1]Calculation!$G:$G,ROW()))</f>
        <v>B</v>
      </c>
      <c r="D842" t="str">
        <f>INDEX([1]Calculation!$J:$J,ROW())&amp;"  "&amp;INDEX([1]Calculation!$K:$K,ROW())</f>
        <v>561  v</v>
      </c>
      <c r="E842" s="20">
        <f>INDEX([1]Calculation!$I:$I,ROW())</f>
        <v>43660</v>
      </c>
      <c r="F842" s="12">
        <f>ROUND(INDEX([1]Calculation!AL:AL,ROW()),1)</f>
        <v>1.8</v>
      </c>
      <c r="G842" s="8">
        <f>ROUND(INDEX([1]Calculation!L:L,ROW()),0)</f>
        <v>22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7</v>
      </c>
      <c r="K842" s="8">
        <f>ROUND(INDEX([1]Calculation!P:P,ROW()),0)</f>
        <v>0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0</v>
      </c>
      <c r="P842" s="8" t="str">
        <f>INDEX([1]Calculation!CB:CB,ROW())</f>
        <v>https://www.documentcloud.org/documents/6207605-Colorado-Prez-Senate-primary-poll.html</v>
      </c>
    </row>
    <row r="843" spans="1:16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16504  lv</v>
      </c>
      <c r="E843" s="20">
        <f>INDEX([1]Calculation!$I:$I,ROW())</f>
        <v>43660</v>
      </c>
      <c r="F843" s="12">
        <f>ROUND(INDEX([1]Calculation!AL:AL,ROW()),1)</f>
        <v>0</v>
      </c>
      <c r="G843" s="8">
        <f>ROUND(INDEX([1]Calculation!L:L,ROW()),0)</f>
        <v>32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19</v>
      </c>
      <c r="M843" s="8">
        <f>ROUND(INDEX([1]Calculation!R:R,ROW()),0)</f>
        <v>0</v>
      </c>
      <c r="N843" s="8">
        <f>ROUND(INDEX([1]Calculation!S:S,ROW()),0)</f>
        <v>14</v>
      </c>
      <c r="O843" s="8">
        <f>ROUND(INDEX([1]Calculation!T:T,ROW()),0)</f>
        <v>2</v>
      </c>
      <c r="P843" s="8" t="str">
        <f>INDEX([1]Calculation!CB:CB,ROW())</f>
        <v>https://morningconsult.com/2020-democratic-primary/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446  rv</v>
      </c>
      <c r="E844" s="20">
        <f>INDEX([1]Calculation!$I:$I,ROW())</f>
        <v>43659</v>
      </c>
      <c r="F844" s="12">
        <f>ROUND(INDEX([1]Calculation!AL:AL,ROW()),1)</f>
        <v>0</v>
      </c>
      <c r="G844" s="8">
        <f>ROUND(INDEX([1]Calculation!L:L,ROW()),0)</f>
        <v>29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1</v>
      </c>
      <c r="K844" s="8">
        <f>ROUND(INDEX([1]Calculation!P:P,ROW()),0)</f>
        <v>1</v>
      </c>
      <c r="L844" s="8">
        <f>ROUND(INDEX([1]Calculation!Q:Q,ROW()),0)</f>
        <v>16</v>
      </c>
      <c r="M844" s="8">
        <f>ROUND(INDEX([1]Calculation!R:R,ROW()),0)</f>
        <v>0</v>
      </c>
      <c r="N844" s="8">
        <f>ROUND(INDEX([1]Calculation!S:S,ROW()),0)</f>
        <v>9</v>
      </c>
      <c r="O844" s="8">
        <f>ROUND(INDEX([1]Calculation!T:T,ROW()),0)</f>
        <v>0</v>
      </c>
      <c r="P844" s="8" t="str">
        <f>INDEX([1]Calculation!CB:CB,ROW())</f>
        <v>https://thehill.com/hilltv/what-americas-thinking/453142-biden-slips-below-30-percent-among-2020-democrats</v>
      </c>
    </row>
    <row r="845" spans="1:16">
      <c r="A845" t="str">
        <f>INDEX([1]Calculation!$F:$F,ROW())</f>
        <v>New Hampshire</v>
      </c>
      <c r="B845" t="str">
        <f>INDEX([1]Calculation!$D:$D,ROW())</f>
        <v>St. Anselm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351  lv</v>
      </c>
      <c r="E845" s="20">
        <f>INDEX([1]Calculation!$I:$I,ROW())</f>
        <v>43658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12</v>
      </c>
      <c r="K845" s="8">
        <f>ROUND(INDEX([1]Calculation!P:P,ROW()),0)</f>
        <v>3</v>
      </c>
      <c r="L845" s="8">
        <f>ROUND(INDEX([1]Calculation!Q:Q,ROW()),0)</f>
        <v>10</v>
      </c>
      <c r="M845" s="8">
        <f>ROUND(INDEX([1]Calculation!R:R,ROW()),0)</f>
        <v>0</v>
      </c>
      <c r="N845" s="8">
        <f>ROUND(INDEX([1]Calculation!S:S,ROW()),0)</f>
        <v>17</v>
      </c>
      <c r="O845" s="8">
        <f>ROUND(INDEX([1]Calculation!T:T,ROW()),0)</f>
        <v>5</v>
      </c>
      <c r="P845" s="8" t="str">
        <f>INDEX([1]Calculation!CB:CB,ROW())</f>
        <v>https://www.anselm.edu/sites/default/files/Documents/NHIOP/Polls/719%20Executive%20Summary.pdf</v>
      </c>
    </row>
    <row r="846" spans="1:16">
      <c r="A846" t="str">
        <f>INDEX([1]Calculation!$F:$F,ROW())</f>
        <v>Missouri</v>
      </c>
      <c r="B846" t="str">
        <f>INDEX([1]Calculation!$D:$D,ROW())</f>
        <v>Remington Research Group</v>
      </c>
      <c r="C846" t="str">
        <f>IF(INDEX([1]Calculation!$G:$G,ROW())=0,"-",INDEX([1]Calculation!$G:$G,ROW()))</f>
        <v>C-</v>
      </c>
      <c r="D846" t="str">
        <f>INDEX([1]Calculation!$J:$J,ROW())&amp;"  "&amp;INDEX([1]Calculation!$K:$K,ROW())</f>
        <v>1122  lv</v>
      </c>
      <c r="E846" s="20">
        <f>INDEX([1]Calculation!$I:$I,ROW())</f>
        <v>43657</v>
      </c>
      <c r="F846" s="12">
        <f>ROUND(INDEX([1]Calculation!AL:AL,ROW()),1)</f>
        <v>0.1</v>
      </c>
      <c r="G846" s="8">
        <f>ROUND(INDEX([1]Calculation!L:L,ROW()),0)</f>
        <v>43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5</v>
      </c>
      <c r="K846" s="8">
        <f>ROUND(INDEX([1]Calculation!P:P,ROW()),0)</f>
        <v>0</v>
      </c>
      <c r="L846" s="8">
        <f>ROUND(INDEX([1]Calculation!Q:Q,ROW()),0)</f>
        <v>4</v>
      </c>
      <c r="M846" s="8">
        <f>ROUND(INDEX([1]Calculation!R:R,ROW()),0)</f>
        <v>0</v>
      </c>
      <c r="N846" s="8">
        <f>ROUND(INDEX([1]Calculation!S:S,ROW()),0)</f>
        <v>15</v>
      </c>
      <c r="O846" s="8">
        <f>ROUND(INDEX([1]Calculation!T:T,ROW()),0)</f>
        <v>0</v>
      </c>
      <c r="P846" s="8" t="str">
        <f>INDEX([1]Calculation!CB:CB,ROW())</f>
        <v>https://moscout.com/s/MOSCOUT-DECK-071219.pptx</v>
      </c>
    </row>
    <row r="847" spans="1:16">
      <c r="A847" t="str">
        <f>INDEX([1]Calculation!$F:$F,ROW())</f>
        <v>California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1609  lv</v>
      </c>
      <c r="E847" s="20">
        <f>INDEX([1]Calculation!$I:$I,ROW())</f>
        <v>43657</v>
      </c>
      <c r="F847" s="12">
        <f>ROUND(INDEX([1]Calculation!AL:AL,ROW()),1)</f>
        <v>0</v>
      </c>
      <c r="G847" s="8">
        <f>ROUND(INDEX([1]Calculation!L:L,ROW()),0)</f>
        <v>17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8</v>
      </c>
      <c r="K847" s="8">
        <f>ROUND(INDEX([1]Calculation!P:P,ROW()),0)</f>
        <v>1</v>
      </c>
      <c r="L847" s="8">
        <f>ROUND(INDEX([1]Calculation!Q:Q,ROW()),0)</f>
        <v>20</v>
      </c>
      <c r="M847" s="8">
        <f>ROUND(INDEX([1]Calculation!R:R,ROW()),0)</f>
        <v>0</v>
      </c>
      <c r="N847" s="8">
        <f>ROUND(INDEX([1]Calculation!S:S,ROW()),0)</f>
        <v>22</v>
      </c>
      <c r="O847" s="8">
        <f>ROUND(INDEX([1]Calculation!T:T,ROW()),0)</f>
        <v>2</v>
      </c>
      <c r="P847" s="8" t="str">
        <f>INDEX([1]Calculation!CB:CB,ROW())</f>
        <v>https://www.changeresearch.com/california-poll-july-9-11-2019</v>
      </c>
    </row>
    <row r="848" spans="1:16">
      <c r="A848" t="str">
        <f>INDEX([1]Calculation!$F:$F,ROW())</f>
        <v>South Carolina</v>
      </c>
      <c r="B848" t="str">
        <f>INDEX([1]Calculation!$D:$D,ROW())</f>
        <v>Fox News/Beacon Research/Shaw &amp; Co. Research</v>
      </c>
      <c r="C848" t="str">
        <f>IF(INDEX([1]Calculation!$G:$G,ROW())=0,"-",INDEX([1]Calculation!$G:$G,ROW()))</f>
        <v>A-</v>
      </c>
      <c r="D848" t="str">
        <f>INDEX([1]Calculation!$J:$J,ROW())&amp;"  "&amp;INDEX([1]Calculation!$K:$K,ROW())</f>
        <v>701  lv</v>
      </c>
      <c r="E848" s="20">
        <f>INDEX([1]Calculation!$I:$I,ROW())</f>
        <v>43656</v>
      </c>
      <c r="F848" s="12">
        <f>ROUND(INDEX([1]Calculation!AL:AL,ROW()),1)</f>
        <v>0.2</v>
      </c>
      <c r="G848" s="8">
        <f>ROUND(INDEX([1]Calculation!L:L,ROW()),0)</f>
        <v>35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2</v>
      </c>
      <c r="K848" s="8">
        <f>ROUND(INDEX([1]Calculation!P:P,ROW()),0)</f>
        <v>0</v>
      </c>
      <c r="L848" s="8">
        <f>ROUND(INDEX([1]Calculation!Q:Q,ROW()),0)</f>
        <v>14</v>
      </c>
      <c r="M848" s="8">
        <f>ROUND(INDEX([1]Calculation!R:R,ROW()),0)</f>
        <v>0</v>
      </c>
      <c r="N848" s="8">
        <f>ROUND(INDEX([1]Calculation!S:S,ROW()),0)</f>
        <v>5</v>
      </c>
      <c r="O848" s="8">
        <f>ROUND(INDEX([1]Calculation!T:T,ROW()),0)</f>
        <v>1</v>
      </c>
      <c r="P848" s="8" t="str">
        <f>INDEX([1]Calculation!CB:CB,ROW())</f>
        <v>https://www.foxnews.com/politics/fox-news-poll-results-7-11-19</v>
      </c>
    </row>
    <row r="849" spans="1:16">
      <c r="A849" t="str">
        <f>INDEX([1]Calculation!$F:$F,ROW())</f>
        <v>New Hampshire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1084  lv</v>
      </c>
      <c r="E849" s="20">
        <f>INDEX([1]Calculation!$I:$I,ROW())</f>
        <v>43655</v>
      </c>
      <c r="F849" s="12">
        <f>ROUND(INDEX([1]Calculation!AL:AL,ROW()),1)</f>
        <v>0.2</v>
      </c>
      <c r="G849" s="8">
        <f>ROUND(INDEX([1]Calculation!L:L,ROW()),0)</f>
        <v>19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13</v>
      </c>
      <c r="K849" s="8">
        <f>ROUND(INDEX([1]Calculation!P:P,ROW()),0)</f>
        <v>1</v>
      </c>
      <c r="L849" s="8">
        <f>ROUND(INDEX([1]Calculation!Q:Q,ROW()),0)</f>
        <v>20</v>
      </c>
      <c r="M849" s="8">
        <f>ROUND(INDEX([1]Calculation!R:R,ROW()),0)</f>
        <v>0</v>
      </c>
      <c r="N849" s="8">
        <f>ROUND(INDEX([1]Calculation!S:S,ROW()),0)</f>
        <v>22</v>
      </c>
      <c r="O849" s="8">
        <f>ROUND(INDEX([1]Calculation!T:T,ROW()),0)</f>
        <v>1</v>
      </c>
      <c r="P849" s="8" t="str">
        <f>INDEX([1]Calculation!CB:CB,ROW())</f>
        <v>https://www.changeresearch.com/new-hampshire-poll-july-6-9-2019</v>
      </c>
    </row>
    <row r="850" spans="1:16">
      <c r="A850" t="str">
        <f>INDEX([1]Calculation!$F:$F,ROW())</f>
        <v>US</v>
      </c>
      <c r="B850" t="str">
        <f>INDEX([1]Calculation!$D:$D,ROW())</f>
        <v>NBC News/Wall Street Journal</v>
      </c>
      <c r="C850" t="str">
        <f>IF(INDEX([1]Calculation!$G:$G,ROW())=0,"-",INDEX([1]Calculation!$G:$G,ROW()))</f>
        <v>A/B</v>
      </c>
      <c r="D850" t="str">
        <f>INDEX([1]Calculation!$J:$J,ROW())&amp;"  "&amp;INDEX([1]Calculation!$K:$K,ROW())</f>
        <v>400  lv</v>
      </c>
      <c r="E850" s="20">
        <f>INDEX([1]Calculation!$I:$I,ROW())</f>
        <v>43655</v>
      </c>
      <c r="F850" s="12">
        <f>ROUND(INDEX([1]Calculation!AL:AL,ROW()),1)</f>
        <v>0</v>
      </c>
      <c r="G850" s="8">
        <f>ROUND(INDEX([1]Calculation!L:L,ROW()),0)</f>
        <v>26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7</v>
      </c>
      <c r="K850" s="8">
        <f>ROUND(INDEX([1]Calculation!P:P,ROW()),0)</f>
        <v>1</v>
      </c>
      <c r="L850" s="8">
        <f>ROUND(INDEX([1]Calculation!Q:Q,ROW()),0)</f>
        <v>13</v>
      </c>
      <c r="M850" s="8">
        <f>ROUND(INDEX([1]Calculation!R:R,ROW()),0)</f>
        <v>0</v>
      </c>
      <c r="N850" s="8">
        <f>ROUND(INDEX([1]Calculation!S:S,ROW()),0)</f>
        <v>19</v>
      </c>
      <c r="O850" s="8">
        <f>ROUND(INDEX([1]Calculation!T:T,ROW()),0)</f>
        <v>2</v>
      </c>
      <c r="P850" s="8" t="str">
        <f>INDEX([1]Calculation!CB:CB,ROW())</f>
        <v>https://www.nbcnews.com/politics/2020-election/nbc-wsj-poll-biden-warren-top-2020-democratic-field-n1028971</v>
      </c>
    </row>
    <row r="851" spans="1:16">
      <c r="A851" t="str">
        <f>INDEX([1]Calculation!$F:$F,ROW())</f>
        <v>US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592  lv</v>
      </c>
      <c r="E851" s="20">
        <f>INDEX([1]Calculation!$I:$I,ROW())</f>
        <v>43655</v>
      </c>
      <c r="F851" s="12">
        <f>ROUND(INDEX([1]Calculation!AL:AL,ROW()),1)</f>
        <v>0</v>
      </c>
      <c r="G851" s="8">
        <f>ROUND(INDEX([1]Calculation!L:L,ROW()),0)</f>
        <v>22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11</v>
      </c>
      <c r="M851" s="8">
        <f>ROUND(INDEX([1]Calculation!R:R,ROW()),0)</f>
        <v>0</v>
      </c>
      <c r="N851" s="8">
        <f>ROUND(INDEX([1]Calculation!S:S,ROW()),0)</f>
        <v>17</v>
      </c>
      <c r="O851" s="8">
        <f>ROUND(INDEX([1]Calculation!T:T,ROW()),0)</f>
        <v>1</v>
      </c>
      <c r="P851" s="8" t="str">
        <f>INDEX([1]Calculation!CB:CB,ROW())</f>
        <v>https://d25d2506sfb94s.cloudfront.net/cumulus_uploads/document/al25duedar/econTabReport.pdf</v>
      </c>
    </row>
    <row r="852" spans="1:16">
      <c r="A852" t="str">
        <f>INDEX([1]Calculation!$F:$F,ROW())</f>
        <v>Wisconsin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1261  lv</v>
      </c>
      <c r="E852" s="20">
        <f>INDEX([1]Calculation!$I:$I,ROW())</f>
        <v>43650</v>
      </c>
      <c r="F852" s="12">
        <f>ROUND(INDEX([1]Calculation!AL:AL,ROW()),1)</f>
        <v>0.1</v>
      </c>
      <c r="G852" s="8">
        <f>ROUND(INDEX([1]Calculation!L:L,ROW()),0)</f>
        <v>18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15</v>
      </c>
      <c r="K852" s="8">
        <f>ROUND(INDEX([1]Calculation!P:P,ROW()),0)</f>
        <v>1</v>
      </c>
      <c r="L852" s="8">
        <f>ROUND(INDEX([1]Calculation!Q:Q,ROW()),0)</f>
        <v>19</v>
      </c>
      <c r="M852" s="8">
        <f>ROUND(INDEX([1]Calculation!R:R,ROW()),0)</f>
        <v>0</v>
      </c>
      <c r="N852" s="8">
        <f>ROUND(INDEX([1]Calculation!S:S,ROW()),0)</f>
        <v>19</v>
      </c>
      <c r="O852" s="8">
        <f>ROUND(INDEX([1]Calculation!T:T,ROW()),0)</f>
        <v>1</v>
      </c>
      <c r="P852" s="8" t="str">
        <f>INDEX([1]Calculation!CB:CB,ROW())</f>
        <v>https://www.changeresearch.com/wisconsin-poll-sept-29-oct-2</v>
      </c>
    </row>
    <row r="853" spans="1:16">
      <c r="A853" t="str">
        <f>INDEX([1]Calculation!$F:$F,ROW())</f>
        <v>US</v>
      </c>
      <c r="B853" t="str">
        <f>INDEX([1]Calculation!$D:$D,ROW())</f>
        <v>Emerson College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481  lv</v>
      </c>
      <c r="E853" s="20">
        <f>INDEX([1]Calculation!$I:$I,ROW())</f>
        <v>43654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15</v>
      </c>
      <c r="O853" s="8">
        <f>ROUND(INDEX([1]Calculation!T:T,ROW()),0)</f>
        <v>3</v>
      </c>
      <c r="P853" s="8" t="str">
        <f>INDEX([1]Calculation!CB:CB,ROW())</f>
        <v>http://emersonpolling.com/2019/07/08/july-national-poll-biden-extends-lead-in-democratic-primary-trump-closes-the-gap-in-the-general-election/</v>
      </c>
    </row>
    <row r="854" spans="1:16">
      <c r="A854" t="str">
        <f>INDEX([1]Calculation!$F:$F,ROW())</f>
        <v>US</v>
      </c>
      <c r="B854" t="str">
        <f>INDEX([1]Calculation!$D:$D,ROW())</f>
        <v>Morning Consult</v>
      </c>
      <c r="C854" t="str">
        <f>IF(INDEX([1]Calculation!$G:$G,ROW())=0,"-",INDEX([1]Calculation!$G:$G,ROW()))</f>
        <v>B/C</v>
      </c>
      <c r="D854" t="str">
        <f>INDEX([1]Calculation!$J:$J,ROW())&amp;"  "&amp;INDEX([1]Calculation!$K:$K,ROW())</f>
        <v>16599  lv</v>
      </c>
      <c r="E854" s="20">
        <f>INDEX([1]Calculation!$I:$I,ROW())</f>
        <v>43653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6</v>
      </c>
      <c r="K854" s="8">
        <f>ROUND(INDEX([1]Calculation!P:P,ROW()),0)</f>
        <v>1</v>
      </c>
      <c r="L854" s="8">
        <f>ROUND(INDEX([1]Calculation!Q:Q,ROW()),0)</f>
        <v>19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  <c r="P854" s="8" t="str">
        <f>INDEX([1]Calculation!CB:CB,ROW())</f>
        <v>https://morningconsult.com/2020-democratic-primary/</v>
      </c>
    </row>
    <row r="855" spans="1:16">
      <c r="A855" t="str">
        <f>INDEX([1]Calculation!$F:$F,ROW())</f>
        <v>South Carolina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421  lv</v>
      </c>
      <c r="E855" s="20">
        <f>INDEX([1]Calculation!$I:$I,ROW())</f>
        <v>43650</v>
      </c>
      <c r="F855" s="12">
        <f>ROUND(INDEX([1]Calculation!AL:AL,ROW()),1)</f>
        <v>0</v>
      </c>
      <c r="G855" s="8">
        <f>ROUND(INDEX([1]Calculation!L:L,ROW()),0)</f>
        <v>27</v>
      </c>
      <c r="H855" s="8">
        <f>ROUND(INDEX([1]Calculation!M:M,ROW()),0)</f>
        <v>0</v>
      </c>
      <c r="I855" s="8">
        <f>ROUND(INDEX([1]Calculation!N:N,ROW()),0)</f>
        <v>6</v>
      </c>
      <c r="J855" s="8">
        <f>ROUND(INDEX([1]Calculation!O:O,ROW()),0)</f>
        <v>6</v>
      </c>
      <c r="K855" s="8">
        <f>ROUND(INDEX([1]Calculation!P:P,ROW()),0)</f>
        <v>0</v>
      </c>
      <c r="L855" s="8">
        <f>ROUND(INDEX([1]Calculation!Q:Q,ROW()),0)</f>
        <v>16</v>
      </c>
      <c r="M855" s="8">
        <f>ROUND(INDEX([1]Calculation!R:R,ROW()),0)</f>
        <v>0</v>
      </c>
      <c r="N855" s="8">
        <f>ROUND(INDEX([1]Calculation!S:S,ROW()),0)</f>
        <v>15</v>
      </c>
      <c r="O855" s="8">
        <f>ROUND(INDEX([1]Calculation!T:T,ROW()),0)</f>
        <v>1</v>
      </c>
      <c r="P855" s="8" t="str">
        <f>INDEX([1]Calculation!CB:CB,ROW())</f>
        <v>https://docs.google.com/spreadsheets/d/1ymbocHDaQhK_kXU8VxIUdADKMZR3ZtDqjWUfuuk2GhA/edit</v>
      </c>
    </row>
    <row r="856" spans="1:16">
      <c r="A856" t="str">
        <f>INDEX([1]Calculation!$F:$F,ROW())</f>
        <v>New Hampshire</v>
      </c>
      <c r="B856" t="str">
        <f>INDEX([1]Calculation!$D:$D,ROW())</f>
        <v>Change Research</v>
      </c>
      <c r="C856" t="str">
        <f>IF(INDEX([1]Calculation!$G:$G,ROW())=0,"-",INDEX([1]Calculation!$G:$G,ROW()))</f>
        <v>C</v>
      </c>
      <c r="D856" t="str">
        <f>INDEX([1]Calculation!$J:$J,ROW())&amp;"  "&amp;INDEX([1]Calculation!$K:$K,ROW())</f>
        <v>420  lv</v>
      </c>
      <c r="E856" s="20">
        <f>INDEX([1]Calculation!$I:$I,ROW())</f>
        <v>43650</v>
      </c>
      <c r="F856" s="12">
        <f>ROUND(INDEX([1]Calculation!AL:AL,ROW()),1)</f>
        <v>0</v>
      </c>
      <c r="G856" s="8">
        <f>ROUND(INDEX([1]Calculation!L:L,ROW()),0)</f>
        <v>13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14</v>
      </c>
      <c r="K856" s="8">
        <f>ROUND(INDEX([1]Calculation!P:P,ROW()),0)</f>
        <v>1</v>
      </c>
      <c r="L856" s="8">
        <f>ROUND(INDEX([1]Calculation!Q:Q,ROW()),0)</f>
        <v>26</v>
      </c>
      <c r="M856" s="8">
        <f>ROUND(INDEX([1]Calculation!R:R,ROW()),0)</f>
        <v>0</v>
      </c>
      <c r="N856" s="8">
        <f>ROUND(INDEX([1]Calculation!S:S,ROW()),0)</f>
        <v>24</v>
      </c>
      <c r="O856" s="8">
        <f>ROUND(INDEX([1]Calculation!T:T,ROW()),0)</f>
        <v>2</v>
      </c>
      <c r="P856" s="8" t="str">
        <f>INDEX([1]Calculation!CB:CB,ROW())</f>
        <v>https://docs.google.com/spreadsheets/d/1ymbocHDaQhK_kXU8VxIUdADKMZR3ZtDqjWUfuuk2GhA/edit</v>
      </c>
    </row>
    <row r="857" spans="1:16">
      <c r="A857" t="str">
        <f>INDEX([1]Calculation!$F:$F,ROW())</f>
        <v>Iowa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420  lv</v>
      </c>
      <c r="E857" s="20">
        <f>INDEX([1]Calculation!$I:$I,ROW())</f>
        <v>43650</v>
      </c>
      <c r="F857" s="12">
        <f>ROUND(INDEX([1]Calculation!AL:AL,ROW()),1)</f>
        <v>0</v>
      </c>
      <c r="G857" s="8">
        <f>ROUND(INDEX([1]Calculation!L:L,ROW()),0)</f>
        <v>16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25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0</v>
      </c>
      <c r="N857" s="8">
        <f>ROUND(INDEX([1]Calculation!S:S,ROW()),0)</f>
        <v>18</v>
      </c>
      <c r="O857" s="8">
        <f>ROUND(INDEX([1]Calculation!T:T,ROW()),0)</f>
        <v>1</v>
      </c>
      <c r="P857" s="8" t="str">
        <f>INDEX([1]Calculation!CB:CB,ROW())</f>
        <v>https://docs.google.com/spreadsheets/d/1ymbocHDaQhK_kXU8VxIUdADKMZR3ZtDqjWUfuuk2GhA/edit</v>
      </c>
    </row>
    <row r="858" spans="1:16">
      <c r="A858" t="str">
        <f>INDEX([1]Calculation!$F:$F,ROW())</f>
        <v>US</v>
      </c>
      <c r="B858" t="str">
        <f>INDEX([1]Calculation!$D:$D,ROW())</f>
        <v>Ipsos</v>
      </c>
      <c r="C858" t="str">
        <f>IF(INDEX([1]Calculation!$G:$G,ROW())=0,"-",INDEX([1]Calculation!$G:$G,ROW()))</f>
        <v>B+</v>
      </c>
      <c r="D858" t="str">
        <f>INDEX([1]Calculation!$J:$J,ROW())&amp;"  "&amp;INDEX([1]Calculation!$K:$K,ROW())</f>
        <v>1173  rv</v>
      </c>
      <c r="E858" s="20">
        <f>INDEX([1]Calculation!$I:$I,ROW())</f>
        <v>43648</v>
      </c>
      <c r="F858" s="12">
        <f>ROUND(INDEX([1]Calculation!AL:AL,ROW()),1)</f>
        <v>0</v>
      </c>
      <c r="G858" s="8">
        <f>ROUND(INDEX([1]Calculation!L:L,ROW()),0)</f>
        <v>24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17</v>
      </c>
      <c r="M858" s="8">
        <f>ROUND(INDEX([1]Calculation!R:R,ROW()),0)</f>
        <v>0</v>
      </c>
      <c r="N858" s="8">
        <f>ROUND(INDEX([1]Calculation!S:S,ROW()),0)</f>
        <v>11</v>
      </c>
      <c r="O858" s="8">
        <f>ROUND(INDEX([1]Calculation!T:T,ROW()),0)</f>
        <v>3</v>
      </c>
      <c r="P858" s="8" t="str">
        <f>INDEX([1]Calculation!CB:CB,ROW())</f>
        <v>https://projects.fivethirtyeight.com/polls/20190709_National.pdf</v>
      </c>
    </row>
    <row r="859" spans="1:16">
      <c r="A859" t="str">
        <f>INDEX([1]Calculation!$F:$F,ROW())</f>
        <v>US</v>
      </c>
      <c r="B859" t="str">
        <f>INDEX([1]Calculation!$D:$D,ROW())</f>
        <v>YouGov</v>
      </c>
      <c r="C859" t="str">
        <f>IF(INDEX([1]Calculation!$G:$G,ROW())=0,"-",INDEX([1]Calculation!$G:$G,ROW()))</f>
        <v>B-</v>
      </c>
      <c r="D859" t="str">
        <f>INDEX([1]Calculation!$J:$J,ROW())&amp;"  "&amp;INDEX([1]Calculation!$K:$K,ROW())</f>
        <v>631  lv</v>
      </c>
      <c r="E859" s="20">
        <f>INDEX([1]Calculation!$I:$I,ROW())</f>
        <v>43648</v>
      </c>
      <c r="F859" s="12">
        <f>ROUND(INDEX([1]Calculation!AL:AL,ROW()),1)</f>
        <v>0</v>
      </c>
      <c r="G859" s="8">
        <f>ROUND(INDEX([1]Calculation!L:L,ROW()),0)</f>
        <v>21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9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0</v>
      </c>
      <c r="N859" s="8">
        <f>ROUND(INDEX([1]Calculation!S:S,ROW()),0)</f>
        <v>18</v>
      </c>
      <c r="O859" s="8">
        <f>ROUND(INDEX([1]Calculation!T:T,ROW()),0)</f>
        <v>0</v>
      </c>
      <c r="P859" s="8" t="str">
        <f>INDEX([1]Calculation!CB:CB,ROW())</f>
        <v>https://d25d2506sfb94s.cloudfront.net/cumulus_uploads/document/4ggh3e3308/econTabReport.pdf</v>
      </c>
    </row>
    <row r="860" spans="1:16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1367  a</v>
      </c>
      <c r="E860" s="20">
        <f>INDEX([1]Calculation!$I:$I,ROW())</f>
        <v>43648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3</v>
      </c>
      <c r="K860" s="8">
        <f>ROUND(INDEX([1]Calculation!P:P,ROW()),0)</f>
        <v>0</v>
      </c>
      <c r="L860" s="8">
        <f>ROUND(INDEX([1]Calculation!Q:Q,ROW()),0)</f>
        <v>16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2</v>
      </c>
      <c r="P860" s="8" t="str">
        <f>INDEX([1]Calculation!CB:CB,ROW())</f>
        <v>https://projects.fivethirtyeight.com/polls/20190709_National.pdf</v>
      </c>
    </row>
    <row r="861" spans="1:16">
      <c r="A861" t="str">
        <f>INDEX([1]Calculation!$F:$F,ROW())</f>
        <v>US</v>
      </c>
      <c r="B861" t="str">
        <f>INDEX([1]Calculation!$D:$D,ROW())</f>
        <v>YouGov Blue/Data for Progress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1522  lv</v>
      </c>
      <c r="E861" s="20">
        <f>INDEX([1]Calculation!$I:$I,ROW())</f>
        <v>43648</v>
      </c>
      <c r="F861" s="12">
        <f>ROUND(INDEX([1]Calculation!AL:AL,ROW()),1)</f>
        <v>0</v>
      </c>
      <c r="G861" s="8">
        <f>ROUND(INDEX([1]Calculation!L:L,ROW()),0)</f>
        <v>23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0</v>
      </c>
      <c r="N861" s="8">
        <f>ROUND(INDEX([1]Calculation!S:S,ROW()),0)</f>
        <v>22</v>
      </c>
      <c r="O861" s="8">
        <f>ROUND(INDEX([1]Calculation!T:T,ROW()),0)</f>
        <v>2</v>
      </c>
      <c r="P861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62" spans="1:16">
      <c r="A862" t="str">
        <f>INDEX([1]Calculation!$F:$F,ROW())</f>
        <v>US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1185  lv</v>
      </c>
      <c r="E862" s="20">
        <f>INDEX([1]Calculation!$I:$I,ROW())</f>
        <v>43647</v>
      </c>
      <c r="F862" s="12">
        <f>ROUND(INDEX([1]Calculation!AL:AL,ROW()),1)</f>
        <v>0</v>
      </c>
      <c r="G862" s="8">
        <f>ROUND(INDEX([1]Calculation!L:L,ROW()),0)</f>
        <v>18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10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0</v>
      </c>
      <c r="N862" s="8">
        <f>ROUND(INDEX([1]Calculation!S:S,ROW()),0)</f>
        <v>22</v>
      </c>
      <c r="O862" s="8">
        <f>ROUND(INDEX([1]Calculation!T:T,ROW()),0)</f>
        <v>2</v>
      </c>
      <c r="P862" s="8" t="str">
        <f>INDEX([1]Calculation!CB:CB,ROW())</f>
        <v>https://www.changeresearch.com/post-debate-poll-jun-28-jul-1-2019</v>
      </c>
    </row>
    <row r="863" spans="1:16">
      <c r="A863" t="str">
        <f>INDEX([1]Calculation!$F:$F,ROW())</f>
        <v>Iowa</v>
      </c>
      <c r="B863" t="str">
        <f>INDEX([1]Calculation!$D:$D,ROW())</f>
        <v>David Binder Research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600  lv</v>
      </c>
      <c r="E863" s="20">
        <f>INDEX([1]Calculation!$I:$I,ROW())</f>
        <v>43647</v>
      </c>
      <c r="F863" s="12">
        <f>ROUND(INDEX([1]Calculation!AL:AL,ROW()),1)</f>
        <v>0</v>
      </c>
      <c r="G863" s="8">
        <f>ROUND(INDEX([1]Calculation!L:L,ROW()),0)</f>
        <v>17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10</v>
      </c>
      <c r="K863" s="8">
        <f>ROUND(INDEX([1]Calculation!P:P,ROW()),0)</f>
        <v>4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  <c r="P863" s="8" t="str">
        <f>INDEX([1]Calculation!CB:CB,ROW())</f>
        <v>http://www.focusonruralamerica.com/2019/07/03/july-2019-poll-results/</v>
      </c>
    </row>
    <row r="864" spans="1:16">
      <c r="A864" t="str">
        <f>INDEX([1]Calculation!$F:$F,ROW())</f>
        <v>US</v>
      </c>
      <c r="B864" t="str">
        <f>INDEX([1]Calculation!$D:$D,ROW())</f>
        <v>ABC News/Washington Post</v>
      </c>
      <c r="C864" t="str">
        <f>IF(INDEX([1]Calculation!$G:$G,ROW())=0,"-",INDEX([1]Calculation!$G:$G,ROW()))</f>
        <v>A+</v>
      </c>
      <c r="D864" t="str">
        <f>INDEX([1]Calculation!$J:$J,ROW())&amp;"  "&amp;INDEX([1]Calculation!$K:$K,ROW())</f>
        <v>460  a</v>
      </c>
      <c r="E864" s="20">
        <f>INDEX([1]Calculation!$I:$I,ROW())</f>
        <v>43647</v>
      </c>
      <c r="F864" s="12">
        <f>ROUND(INDEX([1]Calculation!AL:AL,ROW()),1)</f>
        <v>0</v>
      </c>
      <c r="G864" s="8">
        <f>ROUND(INDEX([1]Calculation!L:L,ROW()),0)</f>
        <v>29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4</v>
      </c>
      <c r="K864" s="8">
        <f>ROUND(INDEX([1]Calculation!P:P,ROW()),0)</f>
        <v>2</v>
      </c>
      <c r="L864" s="8">
        <f>ROUND(INDEX([1]Calculation!Q:Q,ROW()),0)</f>
        <v>23</v>
      </c>
      <c r="M864" s="8">
        <f>ROUND(INDEX([1]Calculation!R:R,ROW()),0)</f>
        <v>0</v>
      </c>
      <c r="N864" s="8">
        <f>ROUND(INDEX([1]Calculation!S:S,ROW()),0)</f>
        <v>11</v>
      </c>
      <c r="O864" s="8">
        <f>ROUND(INDEX([1]Calculation!T:T,ROW()),0)</f>
        <v>1</v>
      </c>
      <c r="P864" s="8" t="str">
        <f>INDEX([1]Calculation!CB:CB,ROW())</f>
        <v>https://www.washingtonpost.com/context/washington-post-abc-news-poll-june-28-july-1-2019/23419a67-9e70-42e3-a96d-65d92555e29b/</v>
      </c>
    </row>
    <row r="865" spans="1:16">
      <c r="A865" t="str">
        <f>INDEX([1]Calculation!$F:$F,ROW())</f>
        <v>US</v>
      </c>
      <c r="B865" t="str">
        <f>INDEX([1]Calculation!$D:$D,ROW())</f>
        <v>ABC News/Washington Post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397  rv</v>
      </c>
      <c r="E865" s="20">
        <f>INDEX([1]Calculation!$I:$I,ROW())</f>
        <v>43647</v>
      </c>
      <c r="F865" s="12">
        <f>ROUND(INDEX([1]Calculation!AL:AL,ROW()),1)</f>
        <v>0</v>
      </c>
      <c r="G865" s="8">
        <f>ROUND(INDEX([1]Calculation!L:L,ROW()),0)</f>
        <v>30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4</v>
      </c>
      <c r="K865" s="8">
        <f>ROUND(INDEX([1]Calculation!P:P,ROW()),0)</f>
        <v>2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12</v>
      </c>
      <c r="O865" s="8">
        <f>ROUND(INDEX([1]Calculation!T:T,ROW()),0)</f>
        <v>0</v>
      </c>
      <c r="P865" s="8" t="str">
        <f>INDEX([1]Calculation!CB:CB,ROW())</f>
        <v>https://www.washingtonpost.com/context/washington-post-abc-news-poll-june-28-july-1-2019/23419a67-9e70-42e3-a96d-65d92555e29b/</v>
      </c>
    </row>
    <row r="866" spans="1:16">
      <c r="A866" t="str">
        <f>INDEX([1]Calculation!$F:$F,ROW())</f>
        <v>US</v>
      </c>
      <c r="B866" t="str">
        <f>INDEX([1]Calculation!$D:$D,ROW())</f>
        <v>ABC News/Washington Post</v>
      </c>
      <c r="C866" t="str">
        <f>IF(INDEX([1]Calculation!$G:$G,ROW())=0,"-",INDEX([1]Calculation!$G:$G,ROW()))</f>
        <v>A+</v>
      </c>
      <c r="D866" t="str">
        <f>INDEX([1]Calculation!$J:$J,ROW())&amp;"  "&amp;INDEX([1]Calculation!$K:$K,ROW())</f>
        <v>460  a</v>
      </c>
      <c r="E866" s="20">
        <f>INDEX([1]Calculation!$I:$I,ROW())</f>
        <v>43647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18</v>
      </c>
      <c r="M866" s="8">
        <f>ROUND(INDEX([1]Calculation!R:R,ROW()),0)</f>
        <v>0</v>
      </c>
      <c r="N866" s="8">
        <f>ROUND(INDEX([1]Calculation!S:S,ROW()),0)</f>
        <v>9</v>
      </c>
      <c r="O866" s="8">
        <f>ROUND(INDEX([1]Calculation!T:T,ROW()),0)</f>
        <v>1</v>
      </c>
      <c r="P866" s="8" t="str">
        <f>INDEX([1]Calculation!CB:CB,ROW())</f>
        <v>https://www.washingtonpost.com/context/washington-post-abc-news-poll-june-28-july-1-2019/23419a67-9e70-42e3-a96d-65d92555e29b/</v>
      </c>
    </row>
    <row r="867" spans="1:16">
      <c r="A867" t="str">
        <f>INDEX([1]Calculation!$F:$F,ROW())</f>
        <v>US</v>
      </c>
      <c r="B867" t="str">
        <f>INDEX([1]Calculation!$D:$D,ROW())</f>
        <v>ABC News/Washington Post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397  rv</v>
      </c>
      <c r="E867" s="20">
        <f>INDEX([1]Calculation!$I:$I,ROW())</f>
        <v>43647</v>
      </c>
      <c r="F867" s="12">
        <f>ROUND(INDEX([1]Calculation!AL:AL,ROW()),1)</f>
        <v>0</v>
      </c>
      <c r="G867" s="8">
        <f>ROUND(INDEX([1]Calculation!L:L,ROW()),0)</f>
        <v>28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16</v>
      </c>
      <c r="M867" s="8">
        <f>ROUND(INDEX([1]Calculation!R:R,ROW()),0)</f>
        <v>0</v>
      </c>
      <c r="N867" s="8">
        <f>ROUND(INDEX([1]Calculation!S:S,ROW()),0)</f>
        <v>10</v>
      </c>
      <c r="O867" s="8">
        <f>ROUND(INDEX([1]Calculation!T:T,ROW()),0)</f>
        <v>1</v>
      </c>
      <c r="P867" s="8" t="str">
        <f>INDEX([1]Calculation!CB:CB,ROW())</f>
        <v>https://www.washingtonpost.com/context/washington-post-abc-news-poll-june-28-july-1-2019/23419a67-9e70-42e3-a96d-65d92555e29b/</v>
      </c>
    </row>
    <row r="868" spans="1:16">
      <c r="A868" t="str">
        <f>INDEX([1]Calculation!$F:$F,ROW())</f>
        <v>US</v>
      </c>
      <c r="B868" t="str">
        <f>INDEX([1]Calculation!$D:$D,ROW())</f>
        <v>Quinnipiac University</v>
      </c>
      <c r="C868" t="str">
        <f>IF(INDEX([1]Calculation!$G:$G,ROW())=0,"-",INDEX([1]Calculation!$G:$G,ROW()))</f>
        <v>A</v>
      </c>
      <c r="D868" t="str">
        <f>INDEX([1]Calculation!$J:$J,ROW())&amp;"  "&amp;INDEX([1]Calculation!$K:$K,ROW())</f>
        <v>554  rv</v>
      </c>
      <c r="E868" s="20">
        <f>INDEX([1]Calculation!$I:$I,ROW())</f>
        <v>43647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13</v>
      </c>
      <c r="M868" s="8">
        <f>ROUND(INDEX([1]Calculation!R:R,ROW()),0)</f>
        <v>0</v>
      </c>
      <c r="N868" s="8">
        <f>ROUND(INDEX([1]Calculation!S:S,ROW()),0)</f>
        <v>14</v>
      </c>
      <c r="O868" s="8">
        <f>ROUND(INDEX([1]Calculation!T:T,ROW()),0)</f>
        <v>1</v>
      </c>
      <c r="P868" s="8" t="str">
        <f>INDEX([1]Calculation!CB:CB,ROW())</f>
        <v>https://poll.qu.edu/national/release-detail?ReleaseID=2631</v>
      </c>
    </row>
    <row r="869" spans="1:16">
      <c r="A869" t="str">
        <f>INDEX([1]Calculation!$F:$F,ROW())</f>
        <v>Iowa</v>
      </c>
      <c r="B869" t="str">
        <f>INDEX([1]Calculation!$D:$D,ROW())</f>
        <v>Suffolk University</v>
      </c>
      <c r="C869" t="str">
        <f>IF(INDEX([1]Calculation!$G:$G,ROW())=0,"-",INDEX([1]Calculation!$G:$G,ROW()))</f>
        <v>A-</v>
      </c>
      <c r="D869" t="str">
        <f>INDEX([1]Calculation!$J:$J,ROW())&amp;"  "&amp;INDEX([1]Calculation!$K:$K,ROW())</f>
        <v>500  lv</v>
      </c>
      <c r="E869" s="20">
        <f>INDEX([1]Calculation!$I:$I,ROW())</f>
        <v>43647</v>
      </c>
      <c r="F869" s="12">
        <f>ROUND(INDEX([1]Calculation!AL:AL,ROW()),1)</f>
        <v>0.1</v>
      </c>
      <c r="G869" s="8">
        <f>ROUND(INDEX([1]Calculation!L:L,ROW()),0)</f>
        <v>24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6</v>
      </c>
      <c r="K869" s="8">
        <f>ROUND(INDEX([1]Calculation!P:P,ROW()),0)</f>
        <v>2</v>
      </c>
      <c r="L869" s="8">
        <f>ROUND(INDEX([1]Calculation!Q:Q,ROW()),0)</f>
        <v>9</v>
      </c>
      <c r="M869" s="8">
        <f>ROUND(INDEX([1]Calculation!R:R,ROW()),0)</f>
        <v>0</v>
      </c>
      <c r="N869" s="8">
        <f>ROUND(INDEX([1]Calculation!S:S,ROW()),0)</f>
        <v>13</v>
      </c>
      <c r="O869" s="8">
        <f>ROUND(INDEX([1]Calculation!T:T,ROW()),0)</f>
        <v>1</v>
      </c>
      <c r="P869" s="8" t="str">
        <f>INDEX([1]Calculation!CB:CB,ROW())</f>
        <v>https://www.suffolk.edu/-/media/suffolk/documents/academics/research-at-suffolk/suprc/polls/other-states/2019/7_2_2019_marginals_pdftxt.pdf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882  rv</v>
      </c>
      <c r="E870" s="20">
        <f>INDEX([1]Calculation!$I:$I,ROW())</f>
        <v>43647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https://scottrasmussen.com/crosstabs-june-29-july-1/</v>
      </c>
    </row>
    <row r="871" spans="1:16">
      <c r="A871" t="str">
        <f>INDEX([1]Calculation!$F:$F,ROW())</f>
        <v>California</v>
      </c>
      <c r="B871" t="str">
        <f>INDEX([1]Calculation!$D:$D,ROW())</f>
        <v>Capitol Weekly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703  lv</v>
      </c>
      <c r="E871" s="20">
        <f>INDEX([1]Calculation!$I:$I,ROW())</f>
        <v>43646</v>
      </c>
      <c r="F871" s="12">
        <f>ROUND(INDEX([1]Calculation!AL:AL,ROW()),1)</f>
        <v>0</v>
      </c>
      <c r="G871" s="8">
        <f>ROUND(INDEX([1]Calculation!L:L,ROW()),0)</f>
        <v>23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8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23</v>
      </c>
      <c r="O871" s="8">
        <f>ROUND(INDEX([1]Calculation!T:T,ROW()),0)</f>
        <v>2</v>
      </c>
      <c r="P871" s="8" t="str">
        <f>INDEX([1]Calculation!CB:CB,ROW())</f>
        <v>https://public.tableau.com/profile/capitol.weekly#!/vizhome/2020PrimaryTrackingSurvey_15626518585990/CA120POLLSTORY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909  rv</v>
      </c>
      <c r="E872" s="20">
        <f>INDEX([1]Calculation!$I:$I,ROW())</f>
        <v>43646</v>
      </c>
      <c r="F872" s="12">
        <f>ROUND(INDEX([1]Calculation!AL:AL,ROW()),1)</f>
        <v>0</v>
      </c>
      <c r="G872" s="8">
        <f>ROUND(INDEX([1]Calculation!L:L,ROW()),0)</f>
        <v>41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0</v>
      </c>
      <c r="K872" s="8">
        <f>ROUND(INDEX([1]Calculation!P:P,ROW()),0)</f>
        <v>0</v>
      </c>
      <c r="L872" s="8">
        <f>ROUND(INDEX([1]Calculation!Q:Q,ROW()),0)</f>
        <v>0</v>
      </c>
      <c r="M872" s="8">
        <f>ROUND(INDEX([1]Calculation!R:R,ROW()),0)</f>
        <v>0</v>
      </c>
      <c r="N872" s="8">
        <f>ROUND(INDEX([1]Calculation!S:S,ROW()),0)</f>
        <v>40</v>
      </c>
      <c r="O872" s="8">
        <f>ROUND(INDEX([1]Calculation!T:T,ROW()),0)</f>
        <v>0</v>
      </c>
      <c r="P872" s="8" t="str">
        <f>INDEX([1]Calculation!CB:CB,ROW())</f>
        <v>https://scottrasmussen.com/crosstabs-june-28-30-4/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449  rv</v>
      </c>
      <c r="E873" s="20">
        <f>INDEX([1]Calculation!$I:$I,ROW())</f>
        <v>43646</v>
      </c>
      <c r="F873" s="12">
        <f>ROUND(INDEX([1]Calculation!AL:AL,ROW()),1)</f>
        <v>0</v>
      </c>
      <c r="G873" s="8">
        <f>ROUND(INDEX([1]Calculation!L:L,ROW()),0)</f>
        <v>33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6</v>
      </c>
      <c r="K873" s="8">
        <f>ROUND(INDEX([1]Calculation!P:P,ROW()),0)</f>
        <v>0</v>
      </c>
      <c r="L873" s="8">
        <f>ROUND(INDEX([1]Calculation!Q:Q,ROW()),0)</f>
        <v>15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1</v>
      </c>
      <c r="P873" s="8" t="str">
        <f>INDEX([1]Calculation!CB:CB,ROW())</f>
        <v>https://thehill.com/hilltv/what-americas-thinking/451215-harris-surges-past-warren-to-claim-third-place-in-post-debate-poll</v>
      </c>
    </row>
    <row r="874" spans="1:16">
      <c r="A874" t="str">
        <f>INDEX([1]Calculation!$F:$F,ROW())</f>
        <v>US</v>
      </c>
      <c r="B874" t="str">
        <f>INDEX([1]Calculation!$D:$D,ROW())</f>
        <v>SSRS</v>
      </c>
      <c r="C874" t="str">
        <f>IF(INDEX([1]Calculation!$G:$G,ROW())=0,"-",INDEX([1]Calculation!$G:$G,ROW()))</f>
        <v>A/B</v>
      </c>
      <c r="D874" t="str">
        <f>INDEX([1]Calculation!$J:$J,ROW())&amp;"  "&amp;INDEX([1]Calculation!$K:$K,ROW())</f>
        <v>656  rv</v>
      </c>
      <c r="E874" s="20">
        <f>INDEX([1]Calculation!$I:$I,ROW())</f>
        <v>43646</v>
      </c>
      <c r="F874" s="12">
        <f>ROUND(INDEX([1]Calculation!AL:AL,ROW()),1)</f>
        <v>0</v>
      </c>
      <c r="G874" s="8">
        <f>ROUND(INDEX([1]Calculation!L:L,ROW()),0)</f>
        <v>22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4</v>
      </c>
      <c r="K874" s="8">
        <f>ROUND(INDEX([1]Calculation!P:P,ROW()),0)</f>
        <v>2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15</v>
      </c>
      <c r="O874" s="8">
        <f>ROUND(INDEX([1]Calculation!T:T,ROW()),0)</f>
        <v>1</v>
      </c>
      <c r="P874" s="8" t="str">
        <f>INDEX([1]Calculation!CB:CB,ROW())</f>
        <v>https://cdn.cnn.com/cnn/2019/images/07/01/rel8a.-.democrats.and.healthcare.pdf</v>
      </c>
    </row>
    <row r="875" spans="1:16">
      <c r="A875" t="str">
        <f>INDEX([1]Calculation!$F:$F,ROW())</f>
        <v>US</v>
      </c>
      <c r="B875" t="str">
        <f>INDEX([1]Calculation!$D:$D,ROW())</f>
        <v>Harris Insights &amp; Analytics</v>
      </c>
      <c r="C875" t="str">
        <f>IF(INDEX([1]Calculation!$G:$G,ROW())=0,"-",INDEX([1]Calculation!$G:$G,ROW()))</f>
        <v>C+</v>
      </c>
      <c r="D875" t="str">
        <f>INDEX([1]Calculation!$J:$J,ROW())&amp;"  "&amp;INDEX([1]Calculation!$K:$K,ROW())</f>
        <v>909  rv</v>
      </c>
      <c r="E875" s="20">
        <f>INDEX([1]Calculation!$I:$I,ROW())</f>
        <v>43646</v>
      </c>
      <c r="F875" s="12">
        <f>ROUND(INDEX([1]Calculation!AL:AL,ROW()),1)</f>
        <v>0</v>
      </c>
      <c r="G875" s="8">
        <f>ROUND(INDEX([1]Calculation!L:L,ROW()),0)</f>
        <v>0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41</v>
      </c>
      <c r="M875" s="8">
        <f>ROUND(INDEX([1]Calculation!R:R,ROW()),0)</f>
        <v>0</v>
      </c>
      <c r="N875" s="8">
        <f>ROUND(INDEX([1]Calculation!S:S,ROW()),0)</f>
        <v>36</v>
      </c>
      <c r="O875" s="8">
        <f>ROUND(INDEX([1]Calculation!T:T,ROW()),0)</f>
        <v>0</v>
      </c>
      <c r="P875" s="8" t="str">
        <f>INDEX([1]Calculation!CB:CB,ROW())</f>
        <v>https://scottrasmussen.com/crosstabs-june-28-30-4/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909  rv</v>
      </c>
      <c r="E876" s="20">
        <f>INDEX([1]Calculation!$I:$I,ROW())</f>
        <v>43646</v>
      </c>
      <c r="F876" s="12">
        <f>ROUND(INDEX([1]Calculation!AL:AL,ROW()),1)</f>
        <v>0</v>
      </c>
      <c r="G876" s="8">
        <f>ROUND(INDEX([1]Calculation!L:L,ROW()),0)</f>
        <v>41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40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  <c r="P876" s="8" t="str">
        <f>INDEX([1]Calculation!CB:CB,ROW())</f>
        <v>https://scottrasmussen.com/crosstabs-june-28-30-4/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909  rv</v>
      </c>
      <c r="E877" s="20">
        <f>INDEX([1]Calculation!$I:$I,ROW())</f>
        <v>43646</v>
      </c>
      <c r="F877" s="12">
        <f>ROUND(INDEX([1]Calculation!AL:AL,ROW()),1)</f>
        <v>0</v>
      </c>
      <c r="G877" s="8">
        <f>ROUND(INDEX([1]Calculation!L:L,ROW()),0)</f>
        <v>0</v>
      </c>
      <c r="H877" s="8">
        <f>ROUND(INDEX([1]Calculation!M:M,ROW()),0)</f>
        <v>0</v>
      </c>
      <c r="I877" s="8">
        <f>ROUND(INDEX([1]Calculation!N:N,ROW()),0)</f>
        <v>0</v>
      </c>
      <c r="J877" s="8">
        <f>ROUND(INDEX([1]Calculation!O:O,ROW()),0)</f>
        <v>0</v>
      </c>
      <c r="K877" s="8">
        <f>ROUND(INDEX([1]Calculation!P:P,ROW()),0)</f>
        <v>0</v>
      </c>
      <c r="L877" s="8">
        <f>ROUND(INDEX([1]Calculation!Q:Q,ROW()),0)</f>
        <v>0</v>
      </c>
      <c r="M877" s="8">
        <f>ROUND(INDEX([1]Calculation!R:R,ROW()),0)</f>
        <v>0</v>
      </c>
      <c r="N877" s="8">
        <f>ROUND(INDEX([1]Calculation!S:S,ROW()),0)</f>
        <v>35</v>
      </c>
      <c r="O877" s="8">
        <f>ROUND(INDEX([1]Calculation!T:T,ROW()),0)</f>
        <v>0</v>
      </c>
      <c r="P877" s="8" t="str">
        <f>INDEX([1]Calculation!CB:CB,ROW())</f>
        <v>https://scottrasmussen.com/crosstabs-june-28-30-4/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909  rv</v>
      </c>
      <c r="E878" s="20">
        <f>INDEX([1]Calculation!$I:$I,ROW())</f>
        <v>43646</v>
      </c>
      <c r="F878" s="12">
        <f>ROUND(INDEX([1]Calculation!AL:AL,ROW()),1)</f>
        <v>0</v>
      </c>
      <c r="G878" s="8">
        <f>ROUND(INDEX([1]Calculation!L:L,ROW()),0)</f>
        <v>0</v>
      </c>
      <c r="H878" s="8">
        <f>ROUND(INDEX([1]Calculation!M:M,ROW()),0)</f>
        <v>0</v>
      </c>
      <c r="I878" s="8">
        <f>ROUND(INDEX([1]Calculation!N:N,ROW()),0)</f>
        <v>0</v>
      </c>
      <c r="J878" s="8">
        <f>ROUND(INDEX([1]Calculation!O:O,ROW()),0)</f>
        <v>0</v>
      </c>
      <c r="K878" s="8">
        <f>ROUND(INDEX([1]Calculation!P:P,ROW()),0)</f>
        <v>0</v>
      </c>
      <c r="L878" s="8">
        <f>ROUND(INDEX([1]Calculation!Q:Q,ROW()),0)</f>
        <v>41</v>
      </c>
      <c r="M878" s="8">
        <f>ROUND(INDEX([1]Calculation!R:R,ROW()),0)</f>
        <v>0</v>
      </c>
      <c r="N878" s="8">
        <f>ROUND(INDEX([1]Calculation!S:S,ROW()),0)</f>
        <v>0</v>
      </c>
      <c r="O878" s="8">
        <f>ROUND(INDEX([1]Calculation!T:T,ROW()),0)</f>
        <v>0</v>
      </c>
      <c r="P878" s="8" t="str">
        <f>INDEX([1]Calculation!CB:CB,ROW())</f>
        <v>https://scottrasmussen.com/crosstabs-june-28-30-4/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909  rv</v>
      </c>
      <c r="E879" s="20">
        <f>INDEX([1]Calculation!$I:$I,ROW())</f>
        <v>43646</v>
      </c>
      <c r="F879" s="12">
        <f>ROUND(INDEX([1]Calculation!AL:AL,ROW()),1)</f>
        <v>0</v>
      </c>
      <c r="G879" s="8">
        <f>ROUND(INDEX([1]Calculation!L:L,ROW()),0)</f>
        <v>40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0</v>
      </c>
      <c r="M879" s="8">
        <f>ROUND(INDEX([1]Calculation!R:R,ROW()),0)</f>
        <v>0</v>
      </c>
      <c r="N879" s="8">
        <f>ROUND(INDEX([1]Calculation!S:S,ROW()),0)</f>
        <v>0</v>
      </c>
      <c r="O879" s="8">
        <f>ROUND(INDEX([1]Calculation!T:T,ROW()),0)</f>
        <v>0</v>
      </c>
      <c r="P879" s="8" t="str">
        <f>INDEX([1]Calculation!CB:CB,ROW())</f>
        <v>https://scottrasmussen.com/crosstabs-june-28-30-4/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909  rv</v>
      </c>
      <c r="E880" s="20">
        <f>INDEX([1]Calculation!$I:$I,ROW())</f>
        <v>43646</v>
      </c>
      <c r="F880" s="12">
        <f>ROUND(INDEX([1]Calculation!AL:AL,ROW()),1)</f>
        <v>0</v>
      </c>
      <c r="G880" s="8">
        <f>ROUND(INDEX([1]Calculation!L:L,ROW()),0)</f>
        <v>28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4</v>
      </c>
      <c r="K880" s="8">
        <f>ROUND(INDEX([1]Calculation!P:P,ROW()),0)</f>
        <v>1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8</v>
      </c>
      <c r="O880" s="8">
        <f>ROUND(INDEX([1]Calculation!T:T,ROW()),0)</f>
        <v>1</v>
      </c>
      <c r="P880" s="8" t="str">
        <f>INDEX([1]Calculation!CB:CB,ROW())</f>
        <v>https://scottrasmussen.com/crosstabs-june-28-30/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2485  lv</v>
      </c>
      <c r="E881" s="20">
        <f>INDEX([1]Calculation!$I:$I,ROW())</f>
        <v>43646</v>
      </c>
      <c r="F881" s="12">
        <f>ROUND(INDEX([1]Calculation!AL:AL,ROW()),1)</f>
        <v>0</v>
      </c>
      <c r="G881" s="8">
        <f>ROUND(INDEX([1]Calculation!L:L,ROW()),0)</f>
        <v>31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https://projects.fivethirtyeight.com/democratic-debate-poll/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845  rv</v>
      </c>
      <c r="E882" s="20">
        <f>INDEX([1]Calculation!$I:$I,ROW())</f>
        <v>43645</v>
      </c>
      <c r="F882" s="12">
        <f>ROUND(INDEX([1]Calculation!AL:AL,ROW()),1)</f>
        <v>0</v>
      </c>
      <c r="G882" s="8">
        <f>ROUND(INDEX([1]Calculation!L:L,ROW()),0)</f>
        <v>34</v>
      </c>
      <c r="H882" s="8">
        <f>ROUND(INDEX([1]Calculation!M:M,ROW()),0)</f>
        <v>1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0</v>
      </c>
      <c r="N882" s="8">
        <f>ROUND(INDEX([1]Calculation!S:S,ROW()),0)</f>
        <v>11</v>
      </c>
      <c r="O882" s="8">
        <f>ROUND(INDEX([1]Calculation!T:T,ROW()),0)</f>
        <v>1</v>
      </c>
      <c r="P882" s="8" t="str">
        <f>INDEX([1]Calculation!CB:CB,ROW())</f>
        <v>https://harvardharrispoll.com/wp-content/uploads/2019/07/HHP_June2019_RVs_Topline.pdf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903  rv</v>
      </c>
      <c r="E883" s="20">
        <f>INDEX([1]Calculation!$I:$I,ROW())</f>
        <v>43645</v>
      </c>
      <c r="F883" s="12">
        <f>ROUND(INDEX([1]Calculation!AL:AL,ROW()),1)</f>
        <v>0</v>
      </c>
      <c r="G883" s="8">
        <f>ROUND(INDEX([1]Calculation!L:L,ROW()),0)</f>
        <v>27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  <c r="P883" s="8" t="str">
        <f>INDEX([1]Calculation!CB:CB,ROW())</f>
        <v>https://scottrasmussen.com/crosstabs-june-27-29/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888  rv</v>
      </c>
      <c r="E884" s="20">
        <f>INDEX([1]Calculation!$I:$I,ROW())</f>
        <v>43644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20</v>
      </c>
      <c r="M884" s="8">
        <f>ROUND(INDEX([1]Calculation!R:R,ROW()),0)</f>
        <v>0</v>
      </c>
      <c r="N884" s="8">
        <f>ROUND(INDEX([1]Calculation!S:S,ROW()),0)</f>
        <v>10</v>
      </c>
      <c r="O884" s="8">
        <f>ROUND(INDEX([1]Calculation!T:T,ROW()),0)</f>
        <v>1</v>
      </c>
      <c r="P884" s="8" t="str">
        <f>INDEX([1]Calculation!CB:CB,ROW())</f>
        <v>https://scottrasmussen.com/crosstabs-june-26-28/</v>
      </c>
    </row>
    <row r="885" spans="1:16">
      <c r="A885" t="str">
        <f>INDEX([1]Calculation!$F:$F,ROW())</f>
        <v>US</v>
      </c>
      <c r="B885" t="str">
        <f>INDEX([1]Calculation!$D:$D,ROW())</f>
        <v>Morning Consult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2407  lv</v>
      </c>
      <c r="E885" s="20">
        <f>INDEX([1]Calculation!$I:$I,ROW())</f>
        <v>43644</v>
      </c>
      <c r="F885" s="12">
        <f>ROUND(INDEX([1]Calculation!AL:AL,ROW()),1)</f>
        <v>0</v>
      </c>
      <c r="G885" s="8">
        <f>ROUND(INDEX([1]Calculation!L:L,ROW()),0)</f>
        <v>33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6</v>
      </c>
      <c r="K885" s="8">
        <f>ROUND(INDEX([1]Calculation!P:P,ROW()),0)</f>
        <v>1</v>
      </c>
      <c r="L885" s="8">
        <f>ROUND(INDEX([1]Calculation!Q:Q,ROW()),0)</f>
        <v>19</v>
      </c>
      <c r="M885" s="8">
        <f>ROUND(INDEX([1]Calculation!R:R,ROW()),0)</f>
        <v>0</v>
      </c>
      <c r="N885" s="8">
        <f>ROUND(INDEX([1]Calculation!S:S,ROW()),0)</f>
        <v>12</v>
      </c>
      <c r="O885" s="8">
        <f>ROUND(INDEX([1]Calculation!T:T,ROW()),0)</f>
        <v>2</v>
      </c>
      <c r="P885" s="8" t="str">
        <f>INDEX([1]Calculation!CB:CB,ROW())</f>
        <v>https://morningconsult.com/2020-democratic-primary/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889  rv</v>
      </c>
      <c r="E886" s="20">
        <f>INDEX([1]Calculation!$I:$I,ROW())</f>
        <v>43643</v>
      </c>
      <c r="F886" s="12">
        <f>ROUND(INDEX([1]Calculation!AL:AL,ROW()),1)</f>
        <v>0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  <c r="P886" s="8" t="str">
        <f>INDEX([1]Calculation!CB:CB,ROW())</f>
        <v>https://scottrasmussen.com/crosstabs-june-25-27/</v>
      </c>
    </row>
    <row r="887" spans="1:16">
      <c r="A887" t="str">
        <f>INDEX([1]Calculation!$F:$F,ROW())</f>
        <v>US</v>
      </c>
      <c r="B887" t="str">
        <f>INDEX([1]Calculation!$D:$D,ROW())</f>
        <v>Morning Consult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2041  lv</v>
      </c>
      <c r="E887" s="20">
        <f>INDEX([1]Calculation!$I:$I,ROW())</f>
        <v>43643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4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17</v>
      </c>
      <c r="O887" s="8">
        <f>ROUND(INDEX([1]Calculation!T:T,ROW()),0)</f>
        <v>1</v>
      </c>
      <c r="P887" s="8" t="str">
        <f>INDEX([1]Calculation!CB:CB,ROW())</f>
        <v>https://projects.fivethirtyeight.com/democratic-debate-poll/</v>
      </c>
    </row>
    <row r="888" spans="1:16">
      <c r="A888" t="str">
        <f>INDEX([1]Calculation!$F:$F,ROW())</f>
        <v>US</v>
      </c>
      <c r="B888" t="str">
        <f>INDEX([1]Calculation!$D:$D,ROW())</f>
        <v>YouGov Blue/Data for Progress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1402  lv</v>
      </c>
      <c r="E888" s="20">
        <f>INDEX([1]Calculation!$I:$I,ROW())</f>
        <v>43642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16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https://www.dataforprogress.org/blog/2019/6/28/here-are-the-final-pre-debate-numbers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892  rv</v>
      </c>
      <c r="E889" s="20">
        <f>INDEX([1]Calculation!$I:$I,ROW())</f>
        <v>43642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3</v>
      </c>
      <c r="K889" s="8">
        <f>ROUND(INDEX([1]Calculation!P:P,ROW()),0)</f>
        <v>1</v>
      </c>
      <c r="L889" s="8">
        <f>ROUND(INDEX([1]Calculation!Q:Q,ROW()),0)</f>
        <v>17</v>
      </c>
      <c r="M889" s="8">
        <f>ROUND(INDEX([1]Calculation!R:R,ROW()),0)</f>
        <v>0</v>
      </c>
      <c r="N889" s="8">
        <f>ROUND(INDEX([1]Calculation!S:S,ROW()),0)</f>
        <v>9</v>
      </c>
      <c r="O889" s="8">
        <f>ROUND(INDEX([1]Calculation!T:T,ROW()),0)</f>
        <v>1</v>
      </c>
      <c r="P889" s="8" t="str">
        <f>INDEX([1]Calculation!CB:CB,ROW())</f>
        <v>https://scottrasmussen.com/pre-debate-poll-july-24-26/</v>
      </c>
    </row>
    <row r="890" spans="1:16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7150  lv</v>
      </c>
      <c r="E890" s="20">
        <f>INDEX([1]Calculation!$I:$I,ROW())</f>
        <v>43642</v>
      </c>
      <c r="F890" s="12">
        <f>ROUND(INDEX([1]Calculation!AL:AL,ROW()),1)</f>
        <v>0</v>
      </c>
      <c r="G890" s="8">
        <f>ROUND(INDEX([1]Calculation!L:L,ROW()),0)</f>
        <v>35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18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  <c r="P890" s="8" t="str">
        <f>INDEX([1]Calculation!CB:CB,ROW())</f>
        <v>https://projects.fivethirtyeight.com/democratic-debate-poll/</v>
      </c>
    </row>
    <row r="891" spans="1:16">
      <c r="A891" t="str">
        <f>INDEX([1]Calculation!$F:$F,ROW())</f>
        <v>US</v>
      </c>
      <c r="B891" t="str">
        <f>INDEX([1]Calculation!$D:$D,ROW())</f>
        <v>Echelon Insights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484  rv</v>
      </c>
      <c r="E891" s="20">
        <f>INDEX([1]Calculation!$I:$I,ROW())</f>
        <v>43641</v>
      </c>
      <c r="F891" s="12">
        <f>ROUND(INDEX([1]Calculation!AL:AL,ROW()),1)</f>
        <v>0</v>
      </c>
      <c r="G891" s="8">
        <f>ROUND(INDEX([1]Calculation!L:L,ROW()),0)</f>
        <v>56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26</v>
      </c>
      <c r="O891" s="8">
        <f>ROUND(INDEX([1]Calculation!T:T,ROW()),0)</f>
        <v>0</v>
      </c>
      <c r="P891" s="8" t="str">
        <f>INDEX([1]Calculation!CB:CB,ROW())</f>
        <v>http://echeloninsights.com/wp-content/uploads/Omnibus-June-2019_Dem-Primary-1.pdf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484  rv</v>
      </c>
      <c r="E892" s="20">
        <f>INDEX([1]Calculation!$I:$I,ROW())</f>
        <v>43641</v>
      </c>
      <c r="F892" s="12">
        <f>ROUND(INDEX([1]Calculation!AL:AL,ROW()),1)</f>
        <v>0</v>
      </c>
      <c r="G892" s="8">
        <f>ROUND(INDEX([1]Calculation!L:L,ROW()),0)</f>
        <v>57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27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  <c r="P892" s="8" t="str">
        <f>INDEX([1]Calculation!CB:CB,ROW())</f>
        <v>http://echeloninsights.com/wp-content/uploads/Omnibus-June-2019_Dem-Primary-1.pdf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484  rv</v>
      </c>
      <c r="E893" s="20">
        <f>INDEX([1]Calculation!$I:$I,ROW())</f>
        <v>43641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9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11</v>
      </c>
      <c r="O893" s="8">
        <f>ROUND(INDEX([1]Calculation!T:T,ROW()),0)</f>
        <v>1</v>
      </c>
      <c r="P893" s="8" t="str">
        <f>INDEX([1]Calculation!CB:CB,ROW())</f>
        <v>http://echeloninsights.com/wp-content/uploads/Omnibus-June-2019_Dem-Primary-1.pdf</v>
      </c>
    </row>
    <row r="894" spans="1:16">
      <c r="A894" t="str">
        <f>INDEX([1]Calculation!$F:$F,ROW())</f>
        <v>US</v>
      </c>
      <c r="B894" t="str">
        <f>INDEX([1]Calculation!$D:$D,ROW())</f>
        <v>YouGov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522  lv</v>
      </c>
      <c r="E894" s="20">
        <f>INDEX([1]Calculation!$I:$I,ROW())</f>
        <v>43641</v>
      </c>
      <c r="F894" s="12">
        <f>ROUND(INDEX([1]Calculation!AL:AL,ROW()),1)</f>
        <v>0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18</v>
      </c>
      <c r="O894" s="8">
        <f>ROUND(INDEX([1]Calculation!T:T,ROW()),0)</f>
        <v>1</v>
      </c>
      <c r="P894" s="8" t="str">
        <f>INDEX([1]Calculation!CB:CB,ROW())</f>
        <v>https://d25d2506sfb94s.cloudfront.net/cumulus_uploads/document/obzwo5cjei/econTabReport.pdf</v>
      </c>
    </row>
    <row r="895" spans="1:16">
      <c r="A895" t="str">
        <f>INDEX([1]Calculation!$F:$F,ROW())</f>
        <v>Maine</v>
      </c>
      <c r="B895" t="str">
        <f>INDEX([1]Calculation!$D:$D,ROW())</f>
        <v>Gravis Marketing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243  rv</v>
      </c>
      <c r="E895" s="20">
        <f>INDEX([1]Calculation!$I:$I,ROW())</f>
        <v>43640</v>
      </c>
      <c r="F895" s="12">
        <f>ROUND(INDEX([1]Calculation!AL:AL,ROW()),1)</f>
        <v>0.9</v>
      </c>
      <c r="G895" s="8">
        <f>ROUND(INDEX([1]Calculation!L:L,ROW()),0)</f>
        <v>25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8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17</v>
      </c>
      <c r="O895" s="8">
        <f>ROUND(INDEX([1]Calculation!T:T,ROW()),0)</f>
        <v>5</v>
      </c>
      <c r="P895" s="8" t="str">
        <f>INDEX([1]Calculation!CB:CB,ROW())</f>
        <v>http://orlando-politics.com/wp-content/uploads/2019/06/Maine-Jun-26-2019.pdf</v>
      </c>
    </row>
    <row r="896" spans="1:16">
      <c r="A896" t="str">
        <f>INDEX([1]Calculation!$F:$F,ROW())</f>
        <v>US</v>
      </c>
      <c r="B896" t="str">
        <f>INDEX([1]Calculation!$D:$D,ROW())</f>
        <v>McLaughlin &amp; Associates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459  lv</v>
      </c>
      <c r="E896" s="20">
        <f>INDEX([1]Calculation!$I:$I,ROW())</f>
        <v>43640</v>
      </c>
      <c r="F896" s="12">
        <f>ROUND(INDEX([1]Calculation!AL:AL,ROW()),1)</f>
        <v>0</v>
      </c>
      <c r="G896" s="8">
        <f>ROUND(INDEX([1]Calculation!L:L,ROW()),0)</f>
        <v>34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6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1</v>
      </c>
      <c r="P896" s="8" t="str">
        <f>INDEX([1]Calculation!CB:CB,ROW())</f>
        <v>https://mclaughlinonline.com/pols/wp-content/uploads/2019/06/National-Monthly-Omnibus-June-Release.pdf</v>
      </c>
    </row>
    <row r="897" spans="1:16">
      <c r="A897" t="str">
        <f>INDEX([1]Calculation!$F:$F,ROW())</f>
        <v>US</v>
      </c>
      <c r="B897" t="str">
        <f>INDEX([1]Calculation!$D:$D,ROW())</f>
        <v>Emerson College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457  lv</v>
      </c>
      <c r="E897" s="20">
        <f>INDEX([1]Calculation!$I:$I,ROW())</f>
        <v>43640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6</v>
      </c>
      <c r="K897" s="8">
        <f>ROUND(INDEX([1]Calculation!P:P,ROW()),0)</f>
        <v>1</v>
      </c>
      <c r="L897" s="8">
        <f>ROUND(INDEX([1]Calculation!Q:Q,ROW()),0)</f>
        <v>27</v>
      </c>
      <c r="M897" s="8">
        <f>ROUND(INDEX([1]Calculation!R:R,ROW()),0)</f>
        <v>0</v>
      </c>
      <c r="N897" s="8">
        <f>ROUND(INDEX([1]Calculation!S:S,ROW()),0)</f>
        <v>14</v>
      </c>
      <c r="O897" s="8">
        <f>ROUND(INDEX([1]Calculation!T:T,ROW()),0)</f>
        <v>1</v>
      </c>
      <c r="P897" s="8" t="str">
        <f>INDEX([1]Calculation!CB:CB,ROW())</f>
        <v>http://emersonpolling.com/2019/06/24/june-national-poll-all-eyes-on-the-democratic-debates-biden-sanders-and-warren-separate-from-the-field/</v>
      </c>
    </row>
    <row r="898" spans="1:16">
      <c r="A898" t="str">
        <f>INDEX([1]Calculation!$F:$F,ROW())</f>
        <v>Florida</v>
      </c>
      <c r="B898" t="str">
        <f>INDEX([1]Calculation!$D:$D,ROW())</f>
        <v>St. Pete Polls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2022  lv</v>
      </c>
      <c r="E898" s="20">
        <f>INDEX([1]Calculation!$I:$I,ROW())</f>
        <v>43639</v>
      </c>
      <c r="F898" s="12">
        <f>ROUND(INDEX([1]Calculation!AL:AL,ROW()),1)</f>
        <v>0</v>
      </c>
      <c r="G898" s="8">
        <f>ROUND(INDEX([1]Calculation!L:L,ROW()),0)</f>
        <v>47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8</v>
      </c>
      <c r="K898" s="8">
        <f>ROUND(INDEX([1]Calculation!P:P,ROW()),0)</f>
        <v>0</v>
      </c>
      <c r="L898" s="8">
        <f>ROUND(INDEX([1]Calculation!Q:Q,ROW()),0)</f>
        <v>8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0</v>
      </c>
      <c r="P898" s="8" t="str">
        <f>INDEX([1]Calculation!CB:CB,ROW())</f>
        <v>http://stpetepolls.org/files/StPetePolls_2019_State_DEM_Pres_June23_I63R.pdf</v>
      </c>
    </row>
    <row r="899" spans="1:16">
      <c r="A899" t="str">
        <f>INDEX([1]Calculation!$F:$F,ROW())</f>
        <v>US</v>
      </c>
      <c r="B899" t="str">
        <f>INDEX([1]Calculation!$D:$D,ROW())</f>
        <v>Morning Consult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16188  lv</v>
      </c>
      <c r="E899" s="20">
        <f>INDEX([1]Calculation!$I:$I,ROW())</f>
        <v>43639</v>
      </c>
      <c r="F899" s="12">
        <f>ROUND(INDEX([1]Calculation!AL:AL,ROW()),1)</f>
        <v>0</v>
      </c>
      <c r="G899" s="8">
        <f>ROUND(INDEX([1]Calculation!L:L,ROW()),0)</f>
        <v>38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13</v>
      </c>
      <c r="O899" s="8">
        <f>ROUND(INDEX([1]Calculation!T:T,ROW()),0)</f>
        <v>2</v>
      </c>
      <c r="P899" s="8" t="str">
        <f>INDEX([1]Calculation!CB:CB,ROW())</f>
        <v>https://morningconsult.com/2020-democratic-primary/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1071  lv</v>
      </c>
      <c r="E900" s="20">
        <f>INDEX([1]Calculation!$I:$I,ROW())</f>
        <v>43637</v>
      </c>
      <c r="F900" s="12">
        <f>ROUND(INDEX([1]Calculation!AL:AL,ROW()),1)</f>
        <v>0</v>
      </c>
      <c r="G900" s="8">
        <f>ROUND(INDEX([1]Calculation!L:L,ROW()),0)</f>
        <v>24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13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1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Mississippi</v>
      </c>
      <c r="B901" t="str">
        <f>INDEX([1]Calculation!$D:$D,ROW())</f>
        <v>Chism Strategies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523  lv</v>
      </c>
      <c r="E901" s="20">
        <f>INDEX([1]Calculation!$I:$I,ROW())</f>
        <v>43637</v>
      </c>
      <c r="F901" s="12">
        <f>ROUND(INDEX([1]Calculation!AL:AL,ROW()),1)</f>
        <v>1.1000000000000001</v>
      </c>
      <c r="G901" s="8">
        <f>ROUND(INDEX([1]Calculation!L:L,ROW()),0)</f>
        <v>50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2</v>
      </c>
      <c r="K901" s="8">
        <f>ROUND(INDEX([1]Calculation!P:P,ROW()),0)</f>
        <v>1</v>
      </c>
      <c r="L901" s="8">
        <f>ROUND(INDEX([1]Calculation!Q:Q,ROW()),0)</f>
        <v>7</v>
      </c>
      <c r="M901" s="8">
        <f>ROUND(INDEX([1]Calculation!R:R,ROW()),0)</f>
        <v>0</v>
      </c>
      <c r="N901" s="8">
        <f>ROUND(INDEX([1]Calculation!S:S,ROW()),0)</f>
        <v>7</v>
      </c>
      <c r="O901" s="8">
        <f>ROUND(INDEX([1]Calculation!T:T,ROW()),0)</f>
        <v>0</v>
      </c>
      <c r="P901" s="8" t="str">
        <f>INDEX([1]Calculation!CB:CB,ROW())</f>
        <v>http://www.millsaps.edu/_resources/documents/2019-june-millsaps-chism-pre-debate-survey.pdf</v>
      </c>
    </row>
    <row r="902" spans="1:16">
      <c r="A902" t="str">
        <f>INDEX([1]Calculation!$F:$F,ROW())</f>
        <v>South Carolina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308  lv</v>
      </c>
      <c r="E902" s="20">
        <f>INDEX([1]Calculation!$I:$I,ROW())</f>
        <v>43636</v>
      </c>
      <c r="F902" s="12">
        <f>ROUND(INDEX([1]Calculation!AL:AL,ROW()),1)</f>
        <v>0</v>
      </c>
      <c r="G902" s="8">
        <f>ROUND(INDEX([1]Calculation!L:L,ROW()),0)</f>
        <v>39</v>
      </c>
      <c r="H902" s="8">
        <f>ROUND(INDEX([1]Calculation!M:M,ROW()),0)</f>
        <v>0</v>
      </c>
      <c r="I902" s="8">
        <f>ROUND(INDEX([1]Calculation!N:N,ROW()),0)</f>
        <v>5</v>
      </c>
      <c r="J902" s="8">
        <f>ROUND(INDEX([1]Calculation!O:O,ROW()),0)</f>
        <v>11</v>
      </c>
      <c r="K902" s="8">
        <f>ROUND(INDEX([1]Calculation!P:P,ROW()),0)</f>
        <v>0</v>
      </c>
      <c r="L902" s="8">
        <f>ROUND(INDEX([1]Calculation!Q:Q,ROW()),0)</f>
        <v>13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2</v>
      </c>
      <c r="P902" s="8" t="str">
        <f>INDEX([1]Calculation!CB:CB,ROW())</f>
        <v>https://docs.google.com/spreadsheets/d/1LqfkQsESsQYMT7dpYqsRX4RRcJoX_uTjq-WgUOJPVh8/edit</v>
      </c>
    </row>
    <row r="903" spans="1:16">
      <c r="A903" t="str">
        <f>INDEX([1]Calculation!$F:$F,ROW())</f>
        <v>New Hampshire</v>
      </c>
      <c r="B903" t="str">
        <f>INDEX([1]Calculation!$D:$D,ROW())</f>
        <v>Change Research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308  lv</v>
      </c>
      <c r="E903" s="20">
        <f>INDEX([1]Calculation!$I:$I,ROW())</f>
        <v>43636</v>
      </c>
      <c r="F903" s="12">
        <f>ROUND(INDEX([1]Calculation!AL:AL,ROW()),1)</f>
        <v>0</v>
      </c>
      <c r="G903" s="8">
        <f>ROUND(INDEX([1]Calculation!L:L,ROW()),0)</f>
        <v>24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14</v>
      </c>
      <c r="K903" s="8">
        <f>ROUND(INDEX([1]Calculation!P:P,ROW()),0)</f>
        <v>1</v>
      </c>
      <c r="L903" s="8">
        <f>ROUND(INDEX([1]Calculation!Q:Q,ROW()),0)</f>
        <v>28</v>
      </c>
      <c r="M903" s="8">
        <f>ROUND(INDEX([1]Calculation!R:R,ROW()),0)</f>
        <v>0</v>
      </c>
      <c r="N903" s="8">
        <f>ROUND(INDEX([1]Calculation!S:S,ROW()),0)</f>
        <v>21</v>
      </c>
      <c r="O903" s="8">
        <f>ROUND(INDEX([1]Calculation!T:T,ROW()),0)</f>
        <v>1</v>
      </c>
      <c r="P903" s="8" t="str">
        <f>INDEX([1]Calculation!CB:CB,ROW())</f>
        <v>https://docs.google.com/spreadsheets/d/1LqfkQsESsQYMT7dpYqsRX4RRcJoX_uTjq-WgUOJPVh8/edit</v>
      </c>
    </row>
    <row r="904" spans="1:16">
      <c r="A904" t="str">
        <f>INDEX([1]Calculation!$F:$F,ROW())</f>
        <v>Iowa</v>
      </c>
      <c r="B904" t="str">
        <f>INDEX([1]Calculation!$D:$D,ROW())</f>
        <v>Change Research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308  lv</v>
      </c>
      <c r="E904" s="20">
        <f>INDEX([1]Calculation!$I:$I,ROW())</f>
        <v>43636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5</v>
      </c>
      <c r="J904" s="8">
        <f>ROUND(INDEX([1]Calculation!O:O,ROW()),0)</f>
        <v>17</v>
      </c>
      <c r="K904" s="8">
        <f>ROUND(INDEX([1]Calculation!P:P,ROW()),0)</f>
        <v>2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20</v>
      </c>
      <c r="O904" s="8">
        <f>ROUND(INDEX([1]Calculation!T:T,ROW()),0)</f>
        <v>1</v>
      </c>
      <c r="P904" s="8" t="str">
        <f>INDEX([1]Calculation!CB:CB,ROW())</f>
        <v>https://docs.google.com/spreadsheets/d/1LqfkQsESsQYMT7dpYqsRX4RRcJoX_uTjq-WgUOJPVh8/edit</v>
      </c>
    </row>
    <row r="905" spans="1:16">
      <c r="A905" t="str">
        <f>INDEX([1]Calculation!$F:$F,ROW())</f>
        <v>US</v>
      </c>
      <c r="B905" t="str">
        <f>INDEX([1]Calculation!$D:$D,ROW())</f>
        <v>Park Street Strategies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600  lv</v>
      </c>
      <c r="E905" s="20">
        <f>INDEX([1]Calculation!$I:$I,ROW())</f>
        <v>43620</v>
      </c>
      <c r="F905" s="12">
        <f>ROUND(INDEX([1]Calculation!AL:AL,ROW()),1)</f>
        <v>1.1000000000000001</v>
      </c>
      <c r="G905" s="8">
        <f>ROUND(INDEX([1]Calculation!L:L,ROW()),0)</f>
        <v>32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7</v>
      </c>
      <c r="K905" s="8">
        <f>ROUND(INDEX([1]Calculation!P:P,ROW()),0)</f>
        <v>2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13</v>
      </c>
      <c r="O905" s="8">
        <f>ROUND(INDEX([1]Calculation!T:T,ROW()),0)</f>
        <v>1</v>
      </c>
      <c r="P905" s="8" t="str">
        <f>INDEX([1]Calculation!CB:CB,ROW())</f>
        <v>https://www.scribd.com/document/413642865/Read-Park-Strategies-survey</v>
      </c>
    </row>
    <row r="906" spans="1:16">
      <c r="A906" t="str">
        <f>INDEX([1]Calculation!$F:$F,ROW())</f>
        <v>US</v>
      </c>
      <c r="B906" t="str">
        <f>INDEX([1]Calculation!$D:$D,ROW())</f>
        <v>Swayable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977  lv</v>
      </c>
      <c r="E906" s="20">
        <f>INDEX([1]Calculation!$I:$I,ROW())</f>
        <v>43619</v>
      </c>
      <c r="F906" s="12">
        <f>ROUND(INDEX([1]Calculation!AL:AL,ROW()),1)</f>
        <v>0</v>
      </c>
      <c r="G906" s="8">
        <f>ROUND(INDEX([1]Calculation!L:L,ROW()),0)</f>
        <v>40</v>
      </c>
      <c r="H906" s="8">
        <f>ROUND(INDEX([1]Calculation!M:M,ROW()),0)</f>
        <v>0</v>
      </c>
      <c r="I906" s="8">
        <f>ROUND(INDEX([1]Calculation!N:N,ROW()),0)</f>
        <v>4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20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0</v>
      </c>
      <c r="P906" s="8" t="str">
        <f>INDEX([1]Calculation!CB:CB,ROW())</f>
        <v>https://swayable.com/insights/primaries2019</v>
      </c>
    </row>
    <row r="907" spans="1:16">
      <c r="A907" t="str">
        <f>INDEX([1]Calculation!$F:$F,ROW())</f>
        <v>US</v>
      </c>
      <c r="B907" t="str">
        <f>INDEX([1]Calculation!$D:$D,ROW())</f>
        <v>Swayable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1961  a</v>
      </c>
      <c r="E907" s="20">
        <f>INDEX([1]Calculation!$I:$I,ROW())</f>
        <v>43619</v>
      </c>
      <c r="F907" s="12">
        <f>ROUND(INDEX([1]Calculation!AL:AL,ROW()),1)</f>
        <v>0</v>
      </c>
      <c r="G907" s="8">
        <f>ROUND(INDEX([1]Calculation!L:L,ROW()),0)</f>
        <v>36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22</v>
      </c>
      <c r="M907" s="8">
        <f>ROUND(INDEX([1]Calculation!R:R,ROW()),0)</f>
        <v>0</v>
      </c>
      <c r="N907" s="8">
        <f>ROUND(INDEX([1]Calculation!S:S,ROW()),0)</f>
        <v>6</v>
      </c>
      <c r="O907" s="8">
        <f>ROUND(INDEX([1]Calculation!T:T,ROW()),0)</f>
        <v>1</v>
      </c>
      <c r="P907" s="8" t="str">
        <f>INDEX([1]Calculation!CB:CB,ROW())</f>
        <v>https://swayable.com/insights/primaries2019</v>
      </c>
    </row>
    <row r="908" spans="1:16">
      <c r="A908" t="str">
        <f>INDEX([1]Calculation!$F:$F,ROW())</f>
        <v>US</v>
      </c>
      <c r="B908" t="str">
        <f>INDEX([1]Calculation!$D:$D,ROW())</f>
        <v>YouGov</v>
      </c>
      <c r="C908" t="str">
        <f>IF(INDEX([1]Calculation!$G:$G,ROW())=0,"-",INDEX([1]Calculation!$G:$G,ROW()))</f>
        <v>B-</v>
      </c>
      <c r="D908" t="str">
        <f>INDEX([1]Calculation!$J:$J,ROW())&amp;"  "&amp;INDEX([1]Calculation!$K:$K,ROW())</f>
        <v>576  lv</v>
      </c>
      <c r="E908" s="20">
        <f>INDEX([1]Calculation!$I:$I,ROW())</f>
        <v>43634</v>
      </c>
      <c r="F908" s="12">
        <f>ROUND(INDEX([1]Calculation!AL:AL,ROW()),1)</f>
        <v>0</v>
      </c>
      <c r="G908" s="8">
        <f>ROUND(INDEX([1]Calculation!L:L,ROW()),0)</f>
        <v>26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9</v>
      </c>
      <c r="K908" s="8">
        <f>ROUND(INDEX([1]Calculation!P:P,ROW()),0)</f>
        <v>1</v>
      </c>
      <c r="L908" s="8">
        <f>ROUND(INDEX([1]Calculation!Q:Q,ROW()),0)</f>
        <v>13</v>
      </c>
      <c r="M908" s="8">
        <f>ROUND(INDEX([1]Calculation!R:R,ROW()),0)</f>
        <v>0</v>
      </c>
      <c r="N908" s="8">
        <f>ROUND(INDEX([1]Calculation!S:S,ROW()),0)</f>
        <v>14</v>
      </c>
      <c r="O908" s="8">
        <f>ROUND(INDEX([1]Calculation!T:T,ROW()),0)</f>
        <v>1</v>
      </c>
      <c r="P908" s="8" t="str">
        <f>INDEX([1]Calculation!CB:CB,ROW())</f>
        <v>https://d25d2506sfb94s.cloudfront.net/cumulus_uploads/document/f0cbavpadc/econTabReport.pdf</v>
      </c>
    </row>
    <row r="909" spans="1:16">
      <c r="A909" t="str">
        <f>INDEX([1]Calculation!$F:$F,ROW())</f>
        <v>Florida</v>
      </c>
      <c r="B909" t="str">
        <f>INDEX([1]Calculation!$D:$D,ROW())</f>
        <v>Change Research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1130  lv</v>
      </c>
      <c r="E909" s="20">
        <f>INDEX([1]Calculation!$I:$I,ROW())</f>
        <v>43633</v>
      </c>
      <c r="F909" s="12">
        <f>ROUND(INDEX([1]Calculation!AL:AL,ROW()),1)</f>
        <v>1.4</v>
      </c>
      <c r="G909" s="8">
        <f>ROUND(INDEX([1]Calculation!L:L,ROW()),0)</f>
        <v>33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15</v>
      </c>
      <c r="K909" s="8">
        <f>ROUND(INDEX([1]Calculation!P:P,ROW()),0)</f>
        <v>2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15</v>
      </c>
      <c r="O909" s="8">
        <f>ROUND(INDEX([1]Calculation!T:T,ROW()),0)</f>
        <v>3</v>
      </c>
      <c r="P909" s="8" t="str">
        <f>INDEX([1]Calculation!CB:CB,ROW())</f>
        <v>https://www.changeresearch.com/florida-poll-june-16-17-2019</v>
      </c>
    </row>
    <row r="910" spans="1:16">
      <c r="A910" t="str">
        <f>INDEX([1]Calculation!$F:$F,ROW())</f>
        <v>US</v>
      </c>
      <c r="B910" t="str">
        <f>INDEX([1]Calculation!$D:$D,ROW())</f>
        <v>Monmouth University</v>
      </c>
      <c r="C910" t="str">
        <f>IF(INDEX([1]Calculation!$G:$G,ROW())=0,"-",INDEX([1]Calculation!$G:$G,ROW()))</f>
        <v>A+</v>
      </c>
      <c r="D910" t="str">
        <f>INDEX([1]Calculation!$J:$J,ROW())&amp;"  "&amp;INDEX([1]Calculation!$K:$K,ROW())</f>
        <v>306  rv</v>
      </c>
      <c r="E910" s="20">
        <f>INDEX([1]Calculation!$I:$I,ROW())</f>
        <v>43633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14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2</v>
      </c>
      <c r="P910" s="8" t="str">
        <f>INDEX([1]Calculation!CB:CB,ROW())</f>
        <v>https://www.monmouth.edu/polling-institute/documents/monmouthpoll_us_061919.pdf/</v>
      </c>
    </row>
    <row r="911" spans="1:16">
      <c r="A911" t="str">
        <f>INDEX([1]Calculation!$F:$F,ROW())</f>
        <v>Florida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417  rv</v>
      </c>
      <c r="E911" s="20">
        <f>INDEX([1]Calculation!$I:$I,ROW())</f>
        <v>43633</v>
      </c>
      <c r="F911" s="12">
        <f>ROUND(INDEX([1]Calculation!AL:AL,ROW()),1)</f>
        <v>3</v>
      </c>
      <c r="G911" s="8">
        <f>ROUND(INDEX([1]Calculation!L:L,ROW()),0)</f>
        <v>41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8</v>
      </c>
      <c r="K911" s="8">
        <f>ROUND(INDEX([1]Calculation!P:P,ROW()),0)</f>
        <v>1</v>
      </c>
      <c r="L911" s="8">
        <f>ROUND(INDEX([1]Calculation!Q:Q,ROW()),0)</f>
        <v>14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0</v>
      </c>
      <c r="P911" s="8" t="str">
        <f>INDEX([1]Calculation!CB:CB,ROW())</f>
        <v>https://poll.qu.edu/national/release-detail?ReleaseID=2629</v>
      </c>
    </row>
    <row r="912" spans="1:16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17226  lv</v>
      </c>
      <c r="E912" s="20">
        <f>INDEX([1]Calculation!$I:$I,ROW())</f>
        <v>43632</v>
      </c>
      <c r="F912" s="12">
        <f>ROUND(INDEX([1]Calculation!AL:AL,ROW()),1)</f>
        <v>0</v>
      </c>
      <c r="G912" s="8">
        <f>ROUND(INDEX([1]Calculation!L:L,ROW()),0)</f>
        <v>38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19</v>
      </c>
      <c r="M912" s="8">
        <f>ROUND(INDEX([1]Calculation!R:R,ROW()),0)</f>
        <v>0</v>
      </c>
      <c r="N912" s="8">
        <f>ROUND(INDEX([1]Calculation!S:S,ROW()),0)</f>
        <v>11</v>
      </c>
      <c r="O912" s="8">
        <f>ROUND(INDEX([1]Calculation!T:T,ROW()),0)</f>
        <v>1</v>
      </c>
      <c r="P912" s="8" t="str">
        <f>INDEX([1]Calculation!CB:CB,ROW())</f>
        <v>https://morningconsult.com/2020-democratic-primary/</v>
      </c>
    </row>
    <row r="913" spans="1:16">
      <c r="A913" t="str">
        <f>INDEX([1]Calculation!$F:$F,ROW())</f>
        <v>US</v>
      </c>
      <c r="B913" t="str">
        <f>INDEX([1]Calculation!$D:$D,ROW())</f>
        <v>Suffolk University</v>
      </c>
      <c r="C913" t="str">
        <f>IF(INDEX([1]Calculation!$G:$G,ROW())=0,"-",INDEX([1]Calculation!$G:$G,ROW()))</f>
        <v>A-</v>
      </c>
      <c r="D913" t="str">
        <f>INDEX([1]Calculation!$J:$J,ROW())&amp;"  "&amp;INDEX([1]Calculation!$K:$K,ROW())</f>
        <v>385  lv</v>
      </c>
      <c r="E913" s="20">
        <f>INDEX([1]Calculation!$I:$I,ROW())</f>
        <v>43631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9</v>
      </c>
      <c r="K913" s="8">
        <f>ROUND(INDEX([1]Calculation!P:P,ROW()),0)</f>
        <v>0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10</v>
      </c>
      <c r="O913" s="8">
        <f>ROUND(INDEX([1]Calculation!T:T,ROW()),0)</f>
        <v>1</v>
      </c>
      <c r="P913" s="8" t="str">
        <f>INDEX([1]Calculation!CB:CB,ROW())</f>
        <v>https://www.suffolk.edu/-/media/suffolk/documents/academics/research-at-suffolk/suprc/polls/national/2019/6_19_2019_marginals_pdftxt.pdf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424  rv</v>
      </c>
      <c r="E914" s="20">
        <f>INDEX([1]Calculation!$I:$I,ROW())</f>
        <v>43631</v>
      </c>
      <c r="F914" s="12">
        <f>ROUND(INDEX([1]Calculation!AL:AL,ROW()),1)</f>
        <v>0</v>
      </c>
      <c r="G914" s="8">
        <f>ROUND(INDEX([1]Calculation!L:L,ROW()),0)</f>
        <v>35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4</v>
      </c>
      <c r="K914" s="8">
        <f>ROUND(INDEX([1]Calculation!P:P,ROW()),0)</f>
        <v>1</v>
      </c>
      <c r="L914" s="8">
        <f>ROUND(INDEX([1]Calculation!Q:Q,ROW()),0)</f>
        <v>13</v>
      </c>
      <c r="M914" s="8">
        <f>ROUND(INDEX([1]Calculation!R:R,ROW()),0)</f>
        <v>0</v>
      </c>
      <c r="N914" s="8">
        <f>ROUND(INDEX([1]Calculation!S:S,ROW()),0)</f>
        <v>7</v>
      </c>
      <c r="O914" s="8">
        <f>ROUND(INDEX([1]Calculation!T:T,ROW()),0)</f>
        <v>0</v>
      </c>
      <c r="P914" s="8" t="str">
        <f>INDEX([1]Calculation!CB:CB,ROW())</f>
        <v>https://thehill.com/hilltv/what-americas-thinking/448910-poll-leads-Sanders-by-22-points</v>
      </c>
    </row>
    <row r="915" spans="1:16">
      <c r="A915" t="str">
        <f>INDEX([1]Calculation!$F:$F,ROW())</f>
        <v>South Carolina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933  lv</v>
      </c>
      <c r="E915" s="20">
        <f>INDEX([1]Calculation!$I:$I,ROW())</f>
        <v>43630</v>
      </c>
      <c r="F915" s="12">
        <f>ROUND(INDEX([1]Calculation!AL:AL,ROW()),1)</f>
        <v>0</v>
      </c>
      <c r="G915" s="8">
        <f>ROUND(INDEX([1]Calculation!L:L,ROW()),0)</f>
        <v>37</v>
      </c>
      <c r="H915" s="8">
        <f>ROUND(INDEX([1]Calculation!M:M,ROW()),0)</f>
        <v>0</v>
      </c>
      <c r="I915" s="8">
        <f>ROUND(INDEX([1]Calculation!N:N,ROW()),0)</f>
        <v>5</v>
      </c>
      <c r="J915" s="8">
        <f>ROUND(INDEX([1]Calculation!O:O,ROW()),0)</f>
        <v>11</v>
      </c>
      <c r="K915" s="8">
        <f>ROUND(INDEX([1]Calculation!P:P,ROW()),0)</f>
        <v>1</v>
      </c>
      <c r="L915" s="8">
        <f>ROUND(INDEX([1]Calculation!Q:Q,ROW()),0)</f>
        <v>9</v>
      </c>
      <c r="M915" s="8">
        <f>ROUND(INDEX([1]Calculation!R:R,ROW()),0)</f>
        <v>0</v>
      </c>
      <c r="N915" s="8">
        <f>ROUND(INDEX([1]Calculation!S:S,ROW()),0)</f>
        <v>17</v>
      </c>
      <c r="O915" s="8">
        <f>ROUND(INDEX([1]Calculation!T:T,ROW()),0)</f>
        <v>3</v>
      </c>
      <c r="P915" s="8" t="str">
        <f>INDEX([1]Calculation!CB:CB,ROW())</f>
        <v>https://www.changeresearch.com/south-carolina-poll-june-11-14-2019</v>
      </c>
    </row>
    <row r="916" spans="1:16">
      <c r="A916" t="str">
        <f>INDEX([1]Calculation!$F:$F,ROW())</f>
        <v>US</v>
      </c>
      <c r="B916" t="str">
        <f>INDEX([1]Calculation!$D:$D,ROW())</f>
        <v>WPA Intelligence (WPAi)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1000  lv</v>
      </c>
      <c r="E916" s="20">
        <f>INDEX([1]Calculation!$I:$I,ROW())</f>
        <v>43629</v>
      </c>
      <c r="F916" s="12">
        <f>ROUND(INDEX([1]Calculation!AL:AL,ROW()),1)</f>
        <v>1.9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0</v>
      </c>
      <c r="N916" s="8">
        <f>ROUND(INDEX([1]Calculation!S:S,ROW()),0)</f>
        <v>10</v>
      </c>
      <c r="O916" s="8">
        <f>ROUND(INDEX([1]Calculation!T:T,ROW()),0)</f>
        <v>1</v>
      </c>
      <c r="P916" s="8" t="str">
        <f>INDEX([1]Calculation!CB:CB,ROW())</f>
        <v>https://cdn.clubforgrowth.org/wp-content/uploads/2019/06/CFGp-WPAi-DEM-Primary-Poll-June-2019.pdf</v>
      </c>
    </row>
    <row r="917" spans="1:16">
      <c r="A917" t="str">
        <f>INDEX([1]Calculation!$F:$F,ROW())</f>
        <v>South Carolina</v>
      </c>
      <c r="B917" t="str">
        <f>INDEX([1]Calculation!$D:$D,ROW())</f>
        <v>YouGov</v>
      </c>
      <c r="C917" t="str">
        <f>IF(INDEX([1]Calculation!$G:$G,ROW())=0,"-",INDEX([1]Calculation!$G:$G,ROW()))</f>
        <v>B-</v>
      </c>
      <c r="D917" t="str">
        <f>INDEX([1]Calculation!$J:$J,ROW())&amp;"  "&amp;INDEX([1]Calculation!$K:$K,ROW())</f>
        <v>559  lv</v>
      </c>
      <c r="E917" s="20">
        <f>INDEX([1]Calculation!$I:$I,ROW())</f>
        <v>43628</v>
      </c>
      <c r="F917" s="12">
        <f>ROUND(INDEX([1]Calculation!AL:AL,ROW()),1)</f>
        <v>0</v>
      </c>
      <c r="G917" s="8">
        <f>ROUND(INDEX([1]Calculation!L:L,ROW()),0)</f>
        <v>45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8</v>
      </c>
      <c r="O917" s="8">
        <f>ROUND(INDEX([1]Calculation!T:T,ROW()),0)</f>
        <v>1</v>
      </c>
      <c r="P917" s="8" t="str">
        <f>INDEX([1]Calculation!CB:CB,ROW())</f>
        <v>https://drive.google.com/file/d/0ByVu4fDHYJgVNFB2S3h5MUQzUzVDNjBQaExTdkZDQ0RGcTU4/view</v>
      </c>
    </row>
    <row r="918" spans="1:16">
      <c r="A918" t="str">
        <f>INDEX([1]Calculation!$F:$F,ROW())</f>
        <v>New Hampshire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448  lv</v>
      </c>
      <c r="E918" s="20">
        <f>INDEX([1]Calculation!$I:$I,ROW())</f>
        <v>43628</v>
      </c>
      <c r="F918" s="12">
        <f>ROUND(INDEX([1]Calculation!AL:AL,ROW()),1)</f>
        <v>0</v>
      </c>
      <c r="G918" s="8">
        <f>ROUND(INDEX([1]Calculation!L:L,ROW()),0)</f>
        <v>33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10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17</v>
      </c>
      <c r="O918" s="8">
        <f>ROUND(INDEX([1]Calculation!T:T,ROW()),0)</f>
        <v>1</v>
      </c>
      <c r="P918" s="8" t="str">
        <f>INDEX([1]Calculation!CB:CB,ROW())</f>
        <v>https://drive.google.com/file/d/0ByVu4fDHYJgVSm5SVnVXZHBkOVpPQXpXX0pPWF9YSHhVb1g0/view</v>
      </c>
    </row>
    <row r="919" spans="1:16">
      <c r="A919" t="str">
        <f>INDEX([1]Calculation!$F:$F,ROW())</f>
        <v>Iowa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441  lv</v>
      </c>
      <c r="E919" s="20">
        <f>INDEX([1]Calculation!$I:$I,ROW())</f>
        <v>43628</v>
      </c>
      <c r="F919" s="12">
        <f>ROUND(INDEX([1]Calculation!AL:AL,ROW()),1)</f>
        <v>0</v>
      </c>
      <c r="G919" s="8">
        <f>ROUND(INDEX([1]Calculation!L:L,ROW()),0)</f>
        <v>30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11</v>
      </c>
      <c r="K919" s="8">
        <f>ROUND(INDEX([1]Calculation!P:P,ROW()),0)</f>
        <v>4</v>
      </c>
      <c r="L919" s="8">
        <f>ROUND(INDEX([1]Calculation!Q:Q,ROW()),0)</f>
        <v>22</v>
      </c>
      <c r="M919" s="8">
        <f>ROUND(INDEX([1]Calculation!R:R,ROW()),0)</f>
        <v>0</v>
      </c>
      <c r="N919" s="8">
        <f>ROUND(INDEX([1]Calculation!S:S,ROW()),0)</f>
        <v>12</v>
      </c>
      <c r="O919" s="8">
        <f>ROUND(INDEX([1]Calculation!T:T,ROW()),0)</f>
        <v>0</v>
      </c>
      <c r="P919" s="8" t="str">
        <f>INDEX([1]Calculation!CB:CB,ROW())</f>
        <v>https://drive.google.com/file/d/0ByVu4fDHYJgVSm5SVnVXZHBkOVpPQXpXX0pPWF9YSHhVb1g0/view</v>
      </c>
    </row>
    <row r="920" spans="1:16">
      <c r="A920" t="str">
        <f>INDEX([1]Calculation!$F:$F,ROW())</f>
        <v>US</v>
      </c>
      <c r="B920" t="str">
        <f>INDEX([1]Calculation!$D:$D,ROW())</f>
        <v>Fox News/Beacon Research/Shaw &amp; Co. Research</v>
      </c>
      <c r="C920" t="str">
        <f>IF(INDEX([1]Calculation!$G:$G,ROW())=0,"-",INDEX([1]Calculation!$G:$G,ROW()))</f>
        <v>A-</v>
      </c>
      <c r="D920" t="str">
        <f>INDEX([1]Calculation!$J:$J,ROW())&amp;"  "&amp;INDEX([1]Calculation!$K:$K,ROW())</f>
        <v>449  lv</v>
      </c>
      <c r="E920" s="20">
        <f>INDEX([1]Calculation!$I:$I,ROW())</f>
        <v>43628</v>
      </c>
      <c r="F920" s="12">
        <f>ROUND(INDEX([1]Calculation!AL:AL,ROW()),1)</f>
        <v>0</v>
      </c>
      <c r="G920" s="8">
        <f>ROUND(INDEX([1]Calculation!L:L,ROW()),0)</f>
        <v>32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8</v>
      </c>
      <c r="K920" s="8">
        <f>ROUND(INDEX([1]Calculation!P:P,ROW()),0)</f>
        <v>2</v>
      </c>
      <c r="L920" s="8">
        <f>ROUND(INDEX([1]Calculation!Q:Q,ROW()),0)</f>
        <v>13</v>
      </c>
      <c r="M920" s="8">
        <f>ROUND(INDEX([1]Calculation!R:R,ROW()),0)</f>
        <v>0</v>
      </c>
      <c r="N920" s="8">
        <f>ROUND(INDEX([1]Calculation!S:S,ROW()),0)</f>
        <v>9</v>
      </c>
      <c r="O920" s="8">
        <f>ROUND(INDEX([1]Calculation!T:T,ROW()),0)</f>
        <v>2</v>
      </c>
      <c r="P920" s="8" t="str">
        <f>INDEX([1]Calculation!CB:CB,ROW())</f>
        <v>https://www.foxnews.com/politics/fox-news-poll-6-16</v>
      </c>
    </row>
    <row r="921" spans="1:16">
      <c r="A921" t="str">
        <f>INDEX([1]Calculation!$F:$F,ROW())</f>
        <v>Minnesota</v>
      </c>
      <c r="B921" t="str">
        <f>INDEX([1]Calculation!$D:$D,ROW())</f>
        <v>Change Research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772  lv</v>
      </c>
      <c r="E921" s="20">
        <f>INDEX([1]Calculation!$I:$I,ROW())</f>
        <v>43628</v>
      </c>
      <c r="F921" s="12">
        <f>ROUND(INDEX([1]Calculation!AL:AL,ROW()),1)</f>
        <v>1.2</v>
      </c>
      <c r="G921" s="8">
        <f>ROUND(INDEX([1]Calculation!L:L,ROW()),0)</f>
        <v>20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11</v>
      </c>
      <c r="K921" s="8">
        <f>ROUND(INDEX([1]Calculation!P:P,ROW()),0)</f>
        <v>16</v>
      </c>
      <c r="L921" s="8">
        <f>ROUND(INDEX([1]Calculation!Q:Q,ROW()),0)</f>
        <v>19</v>
      </c>
      <c r="M921" s="8">
        <f>ROUND(INDEX([1]Calculation!R:R,ROW()),0)</f>
        <v>0</v>
      </c>
      <c r="N921" s="8">
        <f>ROUND(INDEX([1]Calculation!S:S,ROW()),0)</f>
        <v>21</v>
      </c>
      <c r="O921" s="8">
        <f>ROUND(INDEX([1]Calculation!T:T,ROW()),0)</f>
        <v>2</v>
      </c>
      <c r="P921" s="8" t="str">
        <f>INDEX([1]Calculation!CB:CB,ROW())</f>
        <v>https://www.changeresearch.com/minnesota-poll-june-8-12-2019</v>
      </c>
    </row>
    <row r="922" spans="1:16">
      <c r="A922" t="str">
        <f>INDEX([1]Calculation!$F:$F,ROW())</f>
        <v>Florida</v>
      </c>
      <c r="B922" t="str">
        <f>INDEX([1]Calculation!$D:$D,ROW())</f>
        <v>Climate Nexus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676  rv</v>
      </c>
      <c r="E922" s="20">
        <f>INDEX([1]Calculation!$I:$I,ROW())</f>
        <v>43627</v>
      </c>
      <c r="F922" s="12">
        <f>ROUND(INDEX([1]Calculation!AL:AL,ROW()),1)</f>
        <v>1</v>
      </c>
      <c r="G922" s="8">
        <f>ROUND(INDEX([1]Calculation!L:L,ROW()),0)</f>
        <v>32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2</v>
      </c>
      <c r="P922" s="8" t="str">
        <f>INDEX([1]Calculation!CB:CB,ROW())</f>
        <v>https://climatenexus.org/wp-content/uploads/Florida-Poll-Toplines-6_17_19.pdf</v>
      </c>
    </row>
    <row r="923" spans="1:16">
      <c r="A923" t="str">
        <f>INDEX([1]Calculation!$F:$F,ROW())</f>
        <v>Nevada</v>
      </c>
      <c r="B923" t="str">
        <f>INDEX([1]Calculation!$D:$D,ROW())</f>
        <v>Monmouth University</v>
      </c>
      <c r="C923" t="str">
        <f>IF(INDEX([1]Calculation!$G:$G,ROW())=0,"-",INDEX([1]Calculation!$G:$G,ROW()))</f>
        <v>A+</v>
      </c>
      <c r="D923" t="str">
        <f>INDEX([1]Calculation!$J:$J,ROW())&amp;"  "&amp;INDEX([1]Calculation!$K:$K,ROW())</f>
        <v>370  lv</v>
      </c>
      <c r="E923" s="20">
        <f>INDEX([1]Calculation!$I:$I,ROW())</f>
        <v>43627</v>
      </c>
      <c r="F923" s="12">
        <f>ROUND(INDEX([1]Calculation!AL:AL,ROW()),1)</f>
        <v>3.7</v>
      </c>
      <c r="G923" s="8">
        <f>ROUND(INDEX([1]Calculation!L:L,ROW()),0)</f>
        <v>36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7</v>
      </c>
      <c r="K923" s="8">
        <f>ROUND(INDEX([1]Calculation!P:P,ROW()),0)</f>
        <v>1</v>
      </c>
      <c r="L923" s="8">
        <f>ROUND(INDEX([1]Calculation!Q:Q,ROW()),0)</f>
        <v>13</v>
      </c>
      <c r="M923" s="8">
        <f>ROUND(INDEX([1]Calculation!R:R,ROW()),0)</f>
        <v>0</v>
      </c>
      <c r="N923" s="8">
        <f>ROUND(INDEX([1]Calculation!S:S,ROW()),0)</f>
        <v>19</v>
      </c>
      <c r="O923" s="8">
        <f>ROUND(INDEX([1]Calculation!T:T,ROW()),0)</f>
        <v>2</v>
      </c>
      <c r="P923" s="8" t="str">
        <f>INDEX([1]Calculation!CB:CB,ROW())</f>
        <v>https://www.monmouth.edu/polling-institute/documents/monmouthpoll_nv_061219.pdf/</v>
      </c>
    </row>
    <row r="924" spans="1:16">
      <c r="A924" t="str">
        <f>INDEX([1]Calculation!$F:$F,ROW())</f>
        <v>US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513  lv</v>
      </c>
      <c r="E924" s="20">
        <f>INDEX([1]Calculation!$I:$I,ROW())</f>
        <v>43627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8</v>
      </c>
      <c r="K924" s="8">
        <f>ROUND(INDEX([1]Calculation!P:P,ROW()),0)</f>
        <v>1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16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https://d25d2506sfb94s.cloudfront.net/cumulus_uploads/document/b0wzlf9avh/econTabReport.pdf</v>
      </c>
    </row>
    <row r="925" spans="1:16">
      <c r="A925" t="str">
        <f>INDEX([1]Calculation!$F:$F,ROW())</f>
        <v>California</v>
      </c>
      <c r="B925" t="str">
        <f>INDEX([1]Calculation!$D:$D,ROW())</f>
        <v>University of California, Berkeley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2131  lv</v>
      </c>
      <c r="E925" s="20">
        <f>INDEX([1]Calculation!$I:$I,ROW())</f>
        <v>43626</v>
      </c>
      <c r="F925" s="12">
        <f>ROUND(INDEX([1]Calculation!AL:AL,ROW()),1)</f>
        <v>0</v>
      </c>
      <c r="G925" s="8">
        <f>ROUND(INDEX([1]Calculation!L:L,ROW()),0)</f>
        <v>22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10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1</v>
      </c>
      <c r="P925" s="8" t="str">
        <f>INDEX([1]Calculation!CB:CB,ROW())</f>
        <v>https://escholarship.org/uc/item/1g43j6tj</v>
      </c>
    </row>
    <row r="926" spans="1:16">
      <c r="A926" t="str">
        <f>INDEX([1]Calculation!$F:$F,ROW())</f>
        <v>US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1621  lv</v>
      </c>
      <c r="E926" s="20">
        <f>INDEX([1]Calculation!$I:$I,ROW())</f>
        <v>43626</v>
      </c>
      <c r="F926" s="12">
        <f>ROUND(INDEX([1]Calculation!AL:AL,ROW()),1)</f>
        <v>0</v>
      </c>
      <c r="G926" s="8">
        <f>ROUND(INDEX([1]Calculation!L:L,ROW()),0)</f>
        <v>26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14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19</v>
      </c>
      <c r="O926" s="8">
        <f>ROUND(INDEX([1]Calculation!T:T,ROW()),0)</f>
        <v>1</v>
      </c>
      <c r="P926" s="8" t="str">
        <f>INDEX([1]Calculation!CB:CB,ROW())</f>
        <v>https://www.changeresearch.com/climate-change-poll-june-5-10-2019</v>
      </c>
    </row>
    <row r="927" spans="1:16">
      <c r="A927" t="str">
        <f>INDEX([1]Calculation!$F:$F,ROW())</f>
        <v>US</v>
      </c>
      <c r="B927" t="str">
        <f>INDEX([1]Calculation!$D:$D,ROW())</f>
        <v>Quinnipiac University</v>
      </c>
      <c r="C927" t="str">
        <f>IF(INDEX([1]Calculation!$G:$G,ROW())=0,"-",INDEX([1]Calculation!$G:$G,ROW()))</f>
        <v>A</v>
      </c>
      <c r="D927" t="str">
        <f>INDEX([1]Calculation!$J:$J,ROW())&amp;"  "&amp;INDEX([1]Calculation!$K:$K,ROW())</f>
        <v>503  rv</v>
      </c>
      <c r="E927" s="20">
        <f>INDEX([1]Calculation!$I:$I,ROW())</f>
        <v>43626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8</v>
      </c>
      <c r="K927" s="8">
        <f>ROUND(INDEX([1]Calculation!P:P,ROW()),0)</f>
        <v>1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15</v>
      </c>
      <c r="O927" s="8">
        <f>ROUND(INDEX([1]Calculation!T:T,ROW()),0)</f>
        <v>1</v>
      </c>
      <c r="P927" s="8" t="str">
        <f>INDEX([1]Calculation!CB:CB,ROW())</f>
        <v>https://poll.qu.edu/national/release-detail?ReleaseID=2627</v>
      </c>
    </row>
    <row r="928" spans="1:16">
      <c r="A928" t="str">
        <f>INDEX([1]Calculation!$F:$F,ROW())</f>
        <v>Texas</v>
      </c>
      <c r="B928" t="str">
        <f>INDEX([1]Calculation!$D:$D,ROW())</f>
        <v>YouGov</v>
      </c>
      <c r="C928" t="str">
        <f>IF(INDEX([1]Calculation!$G:$G,ROW())=0,"-",INDEX([1]Calculation!$G:$G,ROW()))</f>
        <v>B-</v>
      </c>
      <c r="D928" t="str">
        <f>INDEX([1]Calculation!$J:$J,ROW())&amp;"  "&amp;INDEX([1]Calculation!$K:$K,ROW())</f>
        <v>483  lv</v>
      </c>
      <c r="E928" s="20">
        <f>INDEX([1]Calculation!$I:$I,ROW())</f>
        <v>43625</v>
      </c>
      <c r="F928" s="12">
        <f>ROUND(INDEX([1]Calculation!AL:AL,ROW()),1)</f>
        <v>0</v>
      </c>
      <c r="G928" s="8">
        <f>ROUND(INDEX([1]Calculation!L:L,ROW()),0)</f>
        <v>23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8</v>
      </c>
      <c r="K928" s="8">
        <f>ROUND(INDEX([1]Calculation!P:P,ROW()),0)</f>
        <v>1</v>
      </c>
      <c r="L928" s="8">
        <f>ROUND(INDEX([1]Calculation!Q:Q,ROW()),0)</f>
        <v>12</v>
      </c>
      <c r="M928" s="8">
        <f>ROUND(INDEX([1]Calculation!R:R,ROW()),0)</f>
        <v>0</v>
      </c>
      <c r="N928" s="8">
        <f>ROUND(INDEX([1]Calculation!S:S,ROW()),0)</f>
        <v>14</v>
      </c>
      <c r="O928" s="8">
        <f>ROUND(INDEX([1]Calculation!T:T,ROW()),0)</f>
        <v>0</v>
      </c>
      <c r="P928" s="8" t="str">
        <f>INDEX([1]Calculation!CB:CB,ROW())</f>
        <v>https://www.texastribune.org/2019/06/17/trump-reelection-50-50-biden-orourke-lead-democrats-ut-tt-poll/</v>
      </c>
    </row>
    <row r="929" spans="1:16">
      <c r="A929" t="str">
        <f>INDEX([1]Calculation!$F:$F,ROW())</f>
        <v>Massachusetts</v>
      </c>
      <c r="B929" t="str">
        <f>INDEX([1]Calculation!$D:$D,ROW())</f>
        <v>Suffolk University</v>
      </c>
      <c r="C929" t="str">
        <f>IF(INDEX([1]Calculation!$G:$G,ROW())=0,"-",INDEX([1]Calculation!$G:$G,ROW()))</f>
        <v>A-</v>
      </c>
      <c r="D929" t="str">
        <f>INDEX([1]Calculation!$J:$J,ROW())&amp;"  "&amp;INDEX([1]Calculation!$K:$K,ROW())</f>
        <v>370  lv</v>
      </c>
      <c r="E929" s="20">
        <f>INDEX([1]Calculation!$I:$I,ROW())</f>
        <v>43625</v>
      </c>
      <c r="F929" s="12">
        <f>ROUND(INDEX([1]Calculation!AL:AL,ROW()),1)</f>
        <v>0.3</v>
      </c>
      <c r="G929" s="8">
        <f>ROUND(INDEX([1]Calculation!L:L,ROW()),0)</f>
        <v>22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8</v>
      </c>
      <c r="K929" s="8">
        <f>ROUND(INDEX([1]Calculation!P:P,ROW()),0)</f>
        <v>0</v>
      </c>
      <c r="L929" s="8">
        <f>ROUND(INDEX([1]Calculation!Q:Q,ROW()),0)</f>
        <v>6</v>
      </c>
      <c r="M929" s="8">
        <f>ROUND(INDEX([1]Calculation!R:R,ROW()),0)</f>
        <v>0</v>
      </c>
      <c r="N929" s="8">
        <f>ROUND(INDEX([1]Calculation!S:S,ROW()),0)</f>
        <v>10</v>
      </c>
      <c r="O929" s="8">
        <f>ROUND(INDEX([1]Calculation!T:T,ROW()),0)</f>
        <v>1</v>
      </c>
      <c r="P929" s="8" t="str">
        <f>INDEX([1]Calculation!CB:CB,ROW())</f>
        <v>https://www.suffolk.edu/-/media/suffolk/documents/academics/research-at-suffolk/suprc/polls/massachusetts2/2019/6_11_2019_marginals_pdftxt.pdf</v>
      </c>
    </row>
    <row r="930" spans="1:16">
      <c r="A930" t="str">
        <f>INDEX([1]Calculation!$F:$F,ROW())</f>
        <v>US</v>
      </c>
      <c r="B930" t="str">
        <f>INDEX([1]Calculation!$D:$D,ROW())</f>
        <v>Morning Consult</v>
      </c>
      <c r="C930" t="str">
        <f>IF(INDEX([1]Calculation!$G:$G,ROW())=0,"-",INDEX([1]Calculation!$G:$G,ROW()))</f>
        <v>B/C</v>
      </c>
      <c r="D930" t="str">
        <f>INDEX([1]Calculation!$J:$J,ROW())&amp;"  "&amp;INDEX([1]Calculation!$K:$K,ROW())</f>
        <v>17012  lv</v>
      </c>
      <c r="E930" s="20">
        <f>INDEX([1]Calculation!$I:$I,ROW())</f>
        <v>43625</v>
      </c>
      <c r="F930" s="12">
        <f>ROUND(INDEX([1]Calculation!AL:AL,ROW()),1)</f>
        <v>0</v>
      </c>
      <c r="G930" s="8">
        <f>ROUND(INDEX([1]Calculation!L:L,ROW()),0)</f>
        <v>37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2</v>
      </c>
      <c r="L930" s="8">
        <f>ROUND(INDEX([1]Calculation!Q:Q,ROW()),0)</f>
        <v>19</v>
      </c>
      <c r="M930" s="8">
        <f>ROUND(INDEX([1]Calculation!R:R,ROW()),0)</f>
        <v>0</v>
      </c>
      <c r="N930" s="8">
        <f>ROUND(INDEX([1]Calculation!S:S,ROW()),0)</f>
        <v>11</v>
      </c>
      <c r="O930" s="8">
        <f>ROUND(INDEX([1]Calculation!T:T,ROW()),0)</f>
        <v>1</v>
      </c>
      <c r="P930" s="8" t="str">
        <f>INDEX([1]Calculation!CB:CB,ROW())</f>
        <v>https://morningconsult.com/2020-democratic-primary/</v>
      </c>
    </row>
    <row r="931" spans="1:16">
      <c r="A931" t="str">
        <f>INDEX([1]Calculation!$F:$F,ROW())</f>
        <v>Virginia</v>
      </c>
      <c r="B931" t="str">
        <f>INDEX([1]Calculation!$D:$D,ROW())</f>
        <v>Hampton University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1126  rv</v>
      </c>
      <c r="E931" s="20">
        <f>INDEX([1]Calculation!$I:$I,ROW())</f>
        <v>43622</v>
      </c>
      <c r="F931" s="12">
        <f>ROUND(INDEX([1]Calculation!AL:AL,ROW()),1)</f>
        <v>1.7</v>
      </c>
      <c r="G931" s="8">
        <f>ROUND(INDEX([1]Calculation!L:L,ROW()),0)</f>
        <v>36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11</v>
      </c>
      <c r="K931" s="8">
        <f>ROUND(INDEX([1]Calculation!P:P,ROW()),0)</f>
        <v>0</v>
      </c>
      <c r="L931" s="8">
        <f>ROUND(INDEX([1]Calculation!Q:Q,ROW()),0)</f>
        <v>17</v>
      </c>
      <c r="M931" s="8">
        <f>ROUND(INDEX([1]Calculation!R:R,ROW()),0)</f>
        <v>0</v>
      </c>
      <c r="N931" s="8">
        <f>ROUND(INDEX([1]Calculation!S:S,ROW()),0)</f>
        <v>13</v>
      </c>
      <c r="O931" s="8">
        <f>ROUND(INDEX([1]Calculation!T:T,ROW()),0)</f>
        <v>1</v>
      </c>
      <c r="P931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32" spans="1:16">
      <c r="A932" t="str">
        <f>INDEX([1]Calculation!$F:$F,ROW())</f>
        <v>New York</v>
      </c>
      <c r="B932" t="str">
        <f>INDEX([1]Calculation!$D:$D,ROW())</f>
        <v>Siena College</v>
      </c>
      <c r="C932" t="str">
        <f>IF(INDEX([1]Calculation!$G:$G,ROW())=0,"-",INDEX([1]Calculation!$G:$G,ROW()))</f>
        <v>A-</v>
      </c>
      <c r="D932" t="str">
        <f>INDEX([1]Calculation!$J:$J,ROW())&amp;"  "&amp;INDEX([1]Calculation!$K:$K,ROW())</f>
        <v>385  rv</v>
      </c>
      <c r="E932" s="20">
        <f>INDEX([1]Calculation!$I:$I,ROW())</f>
        <v>43622</v>
      </c>
      <c r="F932" s="12">
        <f>ROUND(INDEX([1]Calculation!AL:AL,ROW()),1)</f>
        <v>0</v>
      </c>
      <c r="G932" s="8">
        <f>ROUND(INDEX([1]Calculation!L:L,ROW()),0)</f>
        <v>0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0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  <c r="P932" s="8" t="str">
        <f>INDEX([1]Calculation!CB:CB,ROW())</f>
        <v>https://scri.siena.edu/wp-content/uploads/2019/06/SNY0619-Crosstabs061019.pdf</v>
      </c>
    </row>
    <row r="933" spans="1:16">
      <c r="A933" t="str">
        <f>INDEX([1]Calculation!$F:$F,ROW())</f>
        <v>Iowa</v>
      </c>
      <c r="B933" t="str">
        <f>INDEX([1]Calculation!$D:$D,ROW())</f>
        <v>Selzer &amp; Co.</v>
      </c>
      <c r="C933" t="str">
        <f>IF(INDEX([1]Calculation!$G:$G,ROW())=0,"-",INDEX([1]Calculation!$G:$G,ROW()))</f>
        <v>A+</v>
      </c>
      <c r="D933" t="str">
        <f>INDEX([1]Calculation!$J:$J,ROW())&amp;"  "&amp;INDEX([1]Calculation!$K:$K,ROW())</f>
        <v>600  lv</v>
      </c>
      <c r="E933" s="20">
        <f>INDEX([1]Calculation!$I:$I,ROW())</f>
        <v>43621</v>
      </c>
      <c r="F933" s="12">
        <f>ROUND(INDEX([1]Calculation!AL:AL,ROW()),1)</f>
        <v>0.1</v>
      </c>
      <c r="G933" s="8">
        <f>ROUND(INDEX([1]Calculation!L:L,ROW()),0)</f>
        <v>24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14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15</v>
      </c>
      <c r="O933" s="8">
        <f>ROUND(INDEX([1]Calculation!T:T,ROW()),0)</f>
        <v>1</v>
      </c>
      <c r="P933" s="8" t="str">
        <f>INDEX([1]Calculation!CB:CB,ROW())</f>
        <v>https://cdn.cnn.com/cnn/2019/images/06/07/top2_ia_saturday.pdf</v>
      </c>
    </row>
    <row r="934" spans="1:16">
      <c r="A934" t="str">
        <f>INDEX([1]Calculation!$F:$F,ROW())</f>
        <v>US</v>
      </c>
      <c r="B934" t="str">
        <f>INDEX([1]Calculation!$D:$D,ROW())</f>
        <v>Ipsos</v>
      </c>
      <c r="C934" t="str">
        <f>IF(INDEX([1]Calculation!$G:$G,ROW())=0,"-",INDEX([1]Calculation!$G:$G,ROW()))</f>
        <v>B+</v>
      </c>
      <c r="D934" t="str">
        <f>INDEX([1]Calculation!$J:$J,ROW())&amp;"  "&amp;INDEX([1]Calculation!$K:$K,ROW())</f>
        <v>2271  rv</v>
      </c>
      <c r="E934" s="20">
        <f>INDEX([1]Calculation!$I:$I,ROW())</f>
        <v>43621</v>
      </c>
      <c r="F934" s="12">
        <f>ROUND(INDEX([1]Calculation!AL:AL,ROW()),1)</f>
        <v>0</v>
      </c>
      <c r="G934" s="8">
        <f>ROUND(INDEX([1]Calculation!L:L,ROW()),0)</f>
        <v>31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5</v>
      </c>
      <c r="K934" s="8">
        <f>ROUND(INDEX([1]Calculation!P:P,ROW()),0)</f>
        <v>2</v>
      </c>
      <c r="L934" s="8">
        <f>ROUND(INDEX([1]Calculation!Q:Q,ROW()),0)</f>
        <v>14</v>
      </c>
      <c r="M934" s="8">
        <f>ROUND(INDEX([1]Calculation!R:R,ROW()),0)</f>
        <v>0</v>
      </c>
      <c r="N934" s="8">
        <f>ROUND(INDEX([1]Calculation!S:S,ROW()),0)</f>
        <v>9</v>
      </c>
      <c r="O934" s="8">
        <f>ROUND(INDEX([1]Calculation!T:T,ROW()),0)</f>
        <v>1</v>
      </c>
      <c r="P934" s="8" t="str">
        <f>INDEX([1]Calculation!CB:CB,ROW())</f>
        <v>https://fingfx.thomsonreuters.com/gfx/mkt/12/1525/1504/2019%20Reuters%20Tracking%20-%20Democratic%20Primary%20Poll%2006%2005%202019.pdf</v>
      </c>
    </row>
    <row r="935" spans="1:16">
      <c r="A935" t="str">
        <f>INDEX([1]Calculation!$F:$F,ROW())</f>
        <v>US</v>
      </c>
      <c r="B935" t="str">
        <f>INDEX([1]Calculation!$D:$D,ROW())</f>
        <v>Ipsos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2525  a</v>
      </c>
      <c r="E935" s="20">
        <f>INDEX([1]Calculation!$I:$I,ROW())</f>
        <v>43621</v>
      </c>
      <c r="F935" s="12">
        <f>ROUND(INDEX([1]Calculation!AL:AL,ROW()),1)</f>
        <v>0</v>
      </c>
      <c r="G935" s="8">
        <f>ROUND(INDEX([1]Calculation!L:L,ROW()),0)</f>
        <v>30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15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1</v>
      </c>
      <c r="P935" s="8" t="str">
        <f>INDEX([1]Calculation!CB:CB,ROW())</f>
        <v>https://fingfx.thomsonreuters.com/gfx/mkt/12/1525/1504/2019%20Reuters%20Tracking%20-%20Democratic%20Primary%20Poll%2006%2005%202019.pdf</v>
      </c>
    </row>
    <row r="936" spans="1:16">
      <c r="A936" t="str">
        <f>INDEX([1]Calculation!$F:$F,ROW())</f>
        <v>US</v>
      </c>
      <c r="B936" t="str">
        <f>INDEX([1]Calculation!$D:$D,ROW())</f>
        <v>Avalanche Strategy</v>
      </c>
      <c r="C936" t="str">
        <f>IF(INDEX([1]Calculation!$G:$G,ROW())=0,"-",INDEX([1]Calculation!$G:$G,ROW()))</f>
        <v>-</v>
      </c>
      <c r="D936" t="str">
        <f>INDEX([1]Calculation!$J:$J,ROW())&amp;"  "&amp;INDEX([1]Calculation!$K:$K,ROW())</f>
        <v>1109  lv</v>
      </c>
      <c r="E936" s="20">
        <f>INDEX([1]Calculation!$I:$I,ROW())</f>
        <v>43619</v>
      </c>
      <c r="F936" s="12">
        <f>ROUND(INDEX([1]Calculation!AL:AL,ROW()),1)</f>
        <v>0.1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13</v>
      </c>
      <c r="K936" s="8">
        <f>ROUND(INDEX([1]Calculation!P:P,ROW()),0)</f>
        <v>0</v>
      </c>
      <c r="L936" s="8">
        <f>ROUND(INDEX([1]Calculation!Q:Q,ROW()),0)</f>
        <v>17</v>
      </c>
      <c r="M936" s="8">
        <f>ROUND(INDEX([1]Calculation!R:R,ROW()),0)</f>
        <v>0</v>
      </c>
      <c r="N936" s="8">
        <f>ROUND(INDEX([1]Calculation!S:S,ROW()),0)</f>
        <v>16</v>
      </c>
      <c r="O936" s="8">
        <f>ROUND(INDEX([1]Calculation!T:T,ROW()),0)</f>
        <v>0</v>
      </c>
      <c r="P936" s="8" t="str">
        <f>INDEX([1]Calculation!CB:CB,ROW())</f>
        <v>https://www.avalanchestrategy.com/electability</v>
      </c>
    </row>
    <row r="937" spans="1:16">
      <c r="A937" t="str">
        <f>INDEX([1]Calculation!$F:$F,ROW())</f>
        <v>Texas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1218  lv</v>
      </c>
      <c r="E937" s="20">
        <f>INDEX([1]Calculation!$I:$I,ROW())</f>
        <v>43619</v>
      </c>
      <c r="F937" s="12">
        <f>ROUND(INDEX([1]Calculation!AL:AL,ROW()),1)</f>
        <v>1.4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8</v>
      </c>
      <c r="K937" s="8">
        <f>ROUND(INDEX([1]Calculation!P:P,ROW()),0)</f>
        <v>1</v>
      </c>
      <c r="L937" s="8">
        <f>ROUND(INDEX([1]Calculation!Q:Q,ROW()),0)</f>
        <v>13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1</v>
      </c>
      <c r="P937" s="8" t="str">
        <f>INDEX([1]Calculation!CB:CB,ROW())</f>
        <v>https://www.changeresearch.com/texas-poll-may-30-june-3-2019</v>
      </c>
    </row>
    <row r="938" spans="1:16">
      <c r="A938" t="str">
        <f>INDEX([1]Calculation!$F:$F,ROW())</f>
        <v>California</v>
      </c>
      <c r="B938" t="str">
        <f>INDEX([1]Calculation!$D:$D,ROW())</f>
        <v>Capitol Weekly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951  lv</v>
      </c>
      <c r="E938" s="20">
        <f>INDEX([1]Calculation!$I:$I,ROW())</f>
        <v>43616</v>
      </c>
      <c r="F938" s="12">
        <f>ROUND(INDEX([1]Calculation!AL:AL,ROW()),1)</f>
        <v>0</v>
      </c>
      <c r="G938" s="8">
        <f>ROUND(INDEX([1]Calculation!L:L,ROW()),0)</f>
        <v>29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0</v>
      </c>
      <c r="P938" s="8" t="str">
        <f>INDEX([1]Calculation!CB:CB,ROW())</f>
        <v>https://public.tableau.com/profile/capitol.weekly#!/vizhome/2020PrimaryTrackingSurvey_15626518585990/CA120POLLSTORY</v>
      </c>
    </row>
    <row r="939" spans="1:16">
      <c r="A939" t="str">
        <f>INDEX([1]Calculation!$F:$F,ROW())</f>
        <v>Texas</v>
      </c>
      <c r="B939" t="str">
        <f>INDEX([1]Calculation!$D:$D,ROW())</f>
        <v>Quinnipiac University</v>
      </c>
      <c r="C939" t="str">
        <f>IF(INDEX([1]Calculation!$G:$G,ROW())=0,"-",INDEX([1]Calculation!$G:$G,ROW()))</f>
        <v>A</v>
      </c>
      <c r="D939" t="str">
        <f>INDEX([1]Calculation!$J:$J,ROW())&amp;"  "&amp;INDEX([1]Calculation!$K:$K,ROW())</f>
        <v>407  rv</v>
      </c>
      <c r="E939" s="20">
        <f>INDEX([1]Calculation!$I:$I,ROW())</f>
        <v>43620</v>
      </c>
      <c r="F939" s="12">
        <f>ROUND(INDEX([1]Calculation!AL:AL,ROW()),1)</f>
        <v>0.4</v>
      </c>
      <c r="G939" s="8">
        <f>ROUND(INDEX([1]Calculation!L:L,ROW()),0)</f>
        <v>30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3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11</v>
      </c>
      <c r="O939" s="8">
        <f>ROUND(INDEX([1]Calculation!T:T,ROW()),0)</f>
        <v>1</v>
      </c>
      <c r="P939" s="8" t="str">
        <f>INDEX([1]Calculation!CB:CB,ROW())</f>
        <v>https://poll.qu.edu/texas/release-detail?ReleaseID=2625</v>
      </c>
    </row>
    <row r="940" spans="1:16">
      <c r="A940" t="str">
        <f>INDEX([1]Calculation!$F:$F,ROW())</f>
        <v>US</v>
      </c>
      <c r="B940" t="str">
        <f>INDEX([1]Calculation!$D:$D,ROW())</f>
        <v>YouGov</v>
      </c>
      <c r="C940" t="str">
        <f>IF(INDEX([1]Calculation!$G:$G,ROW())=0,"-",INDEX([1]Calculation!$G:$G,ROW()))</f>
        <v>B-</v>
      </c>
      <c r="D940" t="str">
        <f>INDEX([1]Calculation!$J:$J,ROW())&amp;"  "&amp;INDEX([1]Calculation!$K:$K,ROW())</f>
        <v>550  lv</v>
      </c>
      <c r="E940" s="20">
        <f>INDEX([1]Calculation!$I:$I,ROW())</f>
        <v>43620</v>
      </c>
      <c r="F940" s="12">
        <f>ROUND(INDEX([1]Calculation!AL:AL,ROW()),1)</f>
        <v>0</v>
      </c>
      <c r="G940" s="8">
        <f>ROUND(INDEX([1]Calculation!L:L,ROW()),0)</f>
        <v>27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9</v>
      </c>
      <c r="K940" s="8">
        <f>ROUND(INDEX([1]Calculation!P:P,ROW()),0)</f>
        <v>1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11</v>
      </c>
      <c r="O940" s="8">
        <f>ROUND(INDEX([1]Calculation!T:T,ROW()),0)</f>
        <v>1</v>
      </c>
      <c r="P940" s="8" t="str">
        <f>INDEX([1]Calculation!CB:CB,ROW())</f>
        <v>https://d25d2506sfb94s.cloudfront.net/cumulus_uploads/document/c4ndc02jx7/econTabReport.pdf</v>
      </c>
    </row>
    <row r="941" spans="1:16">
      <c r="A941" t="str">
        <f>INDEX([1]Calculation!$F:$F,ROW())</f>
        <v>North Carolina</v>
      </c>
      <c r="B941" t="str">
        <f>INDEX([1]Calculation!$D:$D,ROW())</f>
        <v>Emerson College</v>
      </c>
      <c r="C941" t="str">
        <f>IF(INDEX([1]Calculation!$G:$G,ROW())=0,"-",INDEX([1]Calculation!$G:$G,ROW()))</f>
        <v>B-</v>
      </c>
      <c r="D941" t="str">
        <f>INDEX([1]Calculation!$J:$J,ROW())&amp;"  "&amp;INDEX([1]Calculation!$K:$K,ROW())</f>
        <v>397  lv</v>
      </c>
      <c r="E941" s="20">
        <f>INDEX([1]Calculation!$I:$I,ROW())</f>
        <v>43619</v>
      </c>
      <c r="F941" s="12">
        <f>ROUND(INDEX([1]Calculation!AL:AL,ROW()),1)</f>
        <v>1.4</v>
      </c>
      <c r="G941" s="8">
        <f>ROUND(INDEX([1]Calculation!L:L,ROW()),0)</f>
        <v>39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8</v>
      </c>
      <c r="K941" s="8">
        <f>ROUND(INDEX([1]Calculation!P:P,ROW()),0)</f>
        <v>1</v>
      </c>
      <c r="L941" s="8">
        <f>ROUND(INDEX([1]Calculation!Q:Q,ROW()),0)</f>
        <v>22</v>
      </c>
      <c r="M941" s="8">
        <f>ROUND(INDEX([1]Calculation!R:R,ROW()),0)</f>
        <v>0</v>
      </c>
      <c r="N941" s="8">
        <f>ROUND(INDEX([1]Calculation!S:S,ROW()),0)</f>
        <v>15</v>
      </c>
      <c r="O941" s="8">
        <f>ROUND(INDEX([1]Calculation!T:T,ROW()),0)</f>
        <v>1</v>
      </c>
      <c r="P941" s="8" t="str">
        <f>INDEX([1]Calculation!CB:CB,ROW())</f>
        <v>http://emersonpolling.com/2019/06/04/north-carolina-2020-biden-with-early-lead-on-trump-and-democratic-primary-field/</v>
      </c>
    </row>
    <row r="942" spans="1:16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16587  lv</v>
      </c>
      <c r="E942" s="20">
        <f>INDEX([1]Calculation!$I:$I,ROW())</f>
        <v>43618</v>
      </c>
      <c r="F942" s="12">
        <f>ROUND(INDEX([1]Calculation!AL:AL,ROW()),1)</f>
        <v>0</v>
      </c>
      <c r="G942" s="8">
        <f>ROUND(INDEX([1]Calculation!L:L,ROW()),0)</f>
        <v>38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19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1</v>
      </c>
      <c r="P942" s="8" t="str">
        <f>INDEX([1]Calculation!CB:CB,ROW())</f>
        <v>https://morningconsult.com/2020-democratic-primary/</v>
      </c>
    </row>
    <row r="943" spans="1:16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431  rv</v>
      </c>
      <c r="E943" s="20">
        <f>INDEX([1]Calculation!$I:$I,ROW())</f>
        <v>43618</v>
      </c>
      <c r="F943" s="12">
        <f>ROUND(INDEX([1]Calculation!AL:AL,ROW()),1)</f>
        <v>0</v>
      </c>
      <c r="G943" s="8">
        <f>ROUND(INDEX([1]Calculation!L:L,ROW()),0)</f>
        <v>35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8</v>
      </c>
      <c r="K943" s="8">
        <f>ROUND(INDEX([1]Calculation!P:P,ROW()),0)</f>
        <v>1</v>
      </c>
      <c r="L943" s="8">
        <f>ROUND(INDEX([1]Calculation!Q:Q,ROW()),0)</f>
        <v>16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0</v>
      </c>
      <c r="P943" s="8" t="str">
        <f>INDEX([1]Calculation!CB:CB,ROW())</f>
        <v>https://thehill.com/hilltv/what-americas-thinking/446652-biden-remains-well-in-front-of-democratic-pack-with-35-percent</v>
      </c>
    </row>
    <row r="944" spans="1:16">
      <c r="A944" t="str">
        <f>INDEX([1]Calculation!$F:$F,ROW())</f>
        <v>Wisconsin</v>
      </c>
      <c r="B944" t="str">
        <f>INDEX([1]Calculation!$D:$D,ROW())</f>
        <v>Zogby Interactive/JZ Analytics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238  lv</v>
      </c>
      <c r="E944" s="20">
        <f>INDEX([1]Calculation!$I:$I,ROW())</f>
        <v>43614</v>
      </c>
      <c r="F944" s="12">
        <f>ROUND(INDEX([1]Calculation!AL:AL,ROW()),1)</f>
        <v>0.8</v>
      </c>
      <c r="G944" s="8">
        <f>ROUND(INDEX([1]Calculation!L:L,ROW()),0)</f>
        <v>28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7</v>
      </c>
      <c r="K944" s="8">
        <f>ROUND(INDEX([1]Calculation!P:P,ROW()),0)</f>
        <v>3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14</v>
      </c>
      <c r="O944" s="8">
        <f>ROUND(INDEX([1]Calculation!T:T,ROW()),0)</f>
        <v>0</v>
      </c>
      <c r="P944" s="8" t="str">
        <f>INDEX([1]Calculation!CB:CB,ROW())</f>
        <v>https://projects.fivethirtyeight.com/polls/20190615_National.xlsx</v>
      </c>
    </row>
    <row r="945" spans="1:16">
      <c r="A945" t="str">
        <f>INDEX([1]Calculation!$F:$F,ROW())</f>
        <v>South Carolina</v>
      </c>
      <c r="B945" t="str">
        <f>INDEX([1]Calculation!$D:$D,ROW())</f>
        <v>Zogby Interactive/JZ Analytics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183  lv</v>
      </c>
      <c r="E945" s="20">
        <f>INDEX([1]Calculation!$I:$I,ROW())</f>
        <v>43614</v>
      </c>
      <c r="F945" s="12">
        <f>ROUND(INDEX([1]Calculation!AL:AL,ROW()),1)</f>
        <v>0.1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7</v>
      </c>
      <c r="K945" s="8">
        <f>ROUND(INDEX([1]Calculation!P:P,ROW()),0)</f>
        <v>0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12</v>
      </c>
      <c r="O945" s="8">
        <f>ROUND(INDEX([1]Calculation!T:T,ROW()),0)</f>
        <v>0</v>
      </c>
      <c r="P945" s="8" t="str">
        <f>INDEX([1]Calculation!CB:CB,ROW())</f>
        <v>https://projects.fivethirtyeight.com/polls/20190615_National.xlsx</v>
      </c>
    </row>
    <row r="946" spans="1:16">
      <c r="A946" t="str">
        <f>INDEX([1]Calculation!$F:$F,ROW())</f>
        <v>Pennsylvania</v>
      </c>
      <c r="B946" t="str">
        <f>INDEX([1]Calculation!$D:$D,ROW())</f>
        <v>Zogby Interactive/JZ Analytics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246  lv</v>
      </c>
      <c r="E946" s="20">
        <f>INDEX([1]Calculation!$I:$I,ROW())</f>
        <v>43614</v>
      </c>
      <c r="F946" s="12">
        <f>ROUND(INDEX([1]Calculation!AL:AL,ROW()),1)</f>
        <v>0.8</v>
      </c>
      <c r="G946" s="8">
        <f>ROUND(INDEX([1]Calculation!L:L,ROW()),0)</f>
        <v>46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0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8</v>
      </c>
      <c r="O946" s="8">
        <f>ROUND(INDEX([1]Calculation!T:T,ROW()),0)</f>
        <v>1</v>
      </c>
      <c r="P946" s="8" t="str">
        <f>INDEX([1]Calculation!CB:CB,ROW())</f>
        <v>https://projects.fivethirtyeight.com/polls/20190615_National.xlsx</v>
      </c>
    </row>
    <row r="947" spans="1:16">
      <c r="A947" t="str">
        <f>INDEX([1]Calculation!$F:$F,ROW())</f>
        <v>Ohio</v>
      </c>
      <c r="B947" t="str">
        <f>INDEX([1]Calculation!$D:$D,ROW())</f>
        <v>Zogby Interactive/JZ Analytics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222  lv</v>
      </c>
      <c r="E947" s="20">
        <f>INDEX([1]Calculation!$I:$I,ROW())</f>
        <v>43614</v>
      </c>
      <c r="F947" s="12">
        <f>ROUND(INDEX([1]Calculation!AL:AL,ROW()),1)</f>
        <v>0.7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3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3</v>
      </c>
      <c r="P947" s="8" t="str">
        <f>INDEX([1]Calculation!CB:CB,ROW())</f>
        <v>https://projects.fivethirtyeight.com/polls/20190615_National.xlsx</v>
      </c>
    </row>
    <row r="948" spans="1:16">
      <c r="A948" t="str">
        <f>INDEX([1]Calculation!$F:$F,ROW())</f>
        <v>Michigan</v>
      </c>
      <c r="B948" t="str">
        <f>INDEX([1]Calculation!$D:$D,ROW())</f>
        <v>Zogby Interactive/JZ Analytics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268  lv</v>
      </c>
      <c r="E948" s="20">
        <f>INDEX([1]Calculation!$I:$I,ROW())</f>
        <v>43614</v>
      </c>
      <c r="F948" s="12">
        <f>ROUND(INDEX([1]Calculation!AL:AL,ROW()),1)</f>
        <v>0.8</v>
      </c>
      <c r="G948" s="8">
        <f>ROUND(INDEX([1]Calculation!L:L,ROW()),0)</f>
        <v>27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9</v>
      </c>
      <c r="K948" s="8">
        <f>ROUND(INDEX([1]Calculation!P:P,ROW()),0)</f>
        <v>1</v>
      </c>
      <c r="L948" s="8">
        <f>ROUND(INDEX([1]Calculation!Q:Q,ROW()),0)</f>
        <v>18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2</v>
      </c>
      <c r="P948" s="8" t="str">
        <f>INDEX([1]Calculation!CB:CB,ROW())</f>
        <v>https://projects.fivethirtyeight.com/polls/20190615_National.xlsx</v>
      </c>
    </row>
    <row r="949" spans="1:16">
      <c r="A949" t="str">
        <f>INDEX([1]Calculation!$F:$F,ROW())</f>
        <v>Florida</v>
      </c>
      <c r="B949" t="str">
        <f>INDEX([1]Calculation!$D:$D,ROW())</f>
        <v>Zogby Interactive/JZ Analytics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228  lv</v>
      </c>
      <c r="E949" s="20">
        <f>INDEX([1]Calculation!$I:$I,ROW())</f>
        <v>43614</v>
      </c>
      <c r="F949" s="12">
        <f>ROUND(INDEX([1]Calculation!AL:AL,ROW()),1)</f>
        <v>0.7</v>
      </c>
      <c r="G949" s="8">
        <f>ROUND(INDEX([1]Calculation!L:L,ROW()),0)</f>
        <v>34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6</v>
      </c>
      <c r="K949" s="8">
        <f>ROUND(INDEX([1]Calculation!P:P,ROW()),0)</f>
        <v>1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1</v>
      </c>
      <c r="P949" s="8" t="str">
        <f>INDEX([1]Calculation!CB:CB,ROW())</f>
        <v>https://projects.fivethirtyeight.com/polls/20190615_National.xlsx</v>
      </c>
    </row>
    <row r="950" spans="1:16">
      <c r="A950" t="str">
        <f>INDEX([1]Calculation!$F:$F,ROW())</f>
        <v>Arizona</v>
      </c>
      <c r="B950" t="str">
        <f>INDEX([1]Calculation!$D:$D,ROW())</f>
        <v>Zogby Interactive/JZ Analytics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197  lv</v>
      </c>
      <c r="E950" s="20">
        <f>INDEX([1]Calculation!$I:$I,ROW())</f>
        <v>43614</v>
      </c>
      <c r="F950" s="12">
        <f>ROUND(INDEX([1]Calculation!AL:AL,ROW()),1)</f>
        <v>0.7</v>
      </c>
      <c r="G950" s="8">
        <f>ROUND(INDEX([1]Calculation!L:L,ROW()),0)</f>
        <v>35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6</v>
      </c>
      <c r="K950" s="8">
        <f>ROUND(INDEX([1]Calculation!P:P,ROW()),0)</f>
        <v>0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10</v>
      </c>
      <c r="O950" s="8">
        <f>ROUND(INDEX([1]Calculation!T:T,ROW()),0)</f>
        <v>0</v>
      </c>
      <c r="P950" s="8" t="str">
        <f>INDEX([1]Calculation!CB:CB,ROW())</f>
        <v>https://projects.fivethirtyeight.com/polls/20190615_National.xlsx</v>
      </c>
    </row>
    <row r="951" spans="1:16">
      <c r="A951" t="str">
        <f>INDEX([1]Calculation!$F:$F,ROW())</f>
        <v>US</v>
      </c>
      <c r="B951" t="str">
        <f>INDEX([1]Calculation!$D:$D,ROW())</f>
        <v>SSRS</v>
      </c>
      <c r="C951" t="str">
        <f>IF(INDEX([1]Calculation!$G:$G,ROW())=0,"-",INDEX([1]Calculation!$G:$G,ROW()))</f>
        <v>A/B</v>
      </c>
      <c r="D951" t="str">
        <f>INDEX([1]Calculation!$J:$J,ROW())&amp;"  "&amp;INDEX([1]Calculation!$K:$K,ROW())</f>
        <v>412  rv</v>
      </c>
      <c r="E951" s="20">
        <f>INDEX([1]Calculation!$I:$I,ROW())</f>
        <v>43616</v>
      </c>
      <c r="F951" s="12">
        <f>ROUND(INDEX([1]Calculation!AL:AL,ROW()),1)</f>
        <v>0</v>
      </c>
      <c r="G951" s="8">
        <f>ROUND(INDEX([1]Calculation!L:L,ROW()),0)</f>
        <v>32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5</v>
      </c>
      <c r="K951" s="8">
        <f>ROUND(INDEX([1]Calculation!P:P,ROW()),0)</f>
        <v>2</v>
      </c>
      <c r="L951" s="8">
        <f>ROUND(INDEX([1]Calculation!Q:Q,ROW()),0)</f>
        <v>18</v>
      </c>
      <c r="M951" s="8">
        <f>ROUND(INDEX([1]Calculation!R:R,ROW()),0)</f>
        <v>0</v>
      </c>
      <c r="N951" s="8">
        <f>ROUND(INDEX([1]Calculation!S:S,ROW()),0)</f>
        <v>7</v>
      </c>
      <c r="O951" s="8">
        <f>ROUND(INDEX([1]Calculation!T:T,ROW()),0)</f>
        <v>1</v>
      </c>
      <c r="P951" s="8" t="str">
        <f>INDEX([1]Calculation!CB:CB,ROW())</f>
        <v>https://cdn.cnn.com/cnn/2019/images/06/03/rel7b.-.democrats.2020.pdf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471  rv</v>
      </c>
      <c r="E952" s="20">
        <f>INDEX([1]Calculation!$I:$I,ROW())</f>
        <v>43615</v>
      </c>
      <c r="F952" s="12">
        <f>ROUND(INDEX([1]Calculation!AL:AL,ROW()),1)</f>
        <v>0</v>
      </c>
      <c r="G952" s="8">
        <f>ROUND(INDEX([1]Calculation!L:L,ROW()),0)</f>
        <v>36</v>
      </c>
      <c r="H952" s="8">
        <f>ROUND(INDEX([1]Calculation!M:M,ROW()),0)</f>
        <v>1</v>
      </c>
      <c r="I952" s="8">
        <f>ROUND(INDEX([1]Calculation!N:N,ROW()),0)</f>
        <v>3</v>
      </c>
      <c r="J952" s="8">
        <f>ROUND(INDEX([1]Calculation!O:O,ROW()),0)</f>
        <v>5</v>
      </c>
      <c r="K952" s="8">
        <f>ROUND(INDEX([1]Calculation!P:P,ROW()),0)</f>
        <v>0</v>
      </c>
      <c r="L952" s="8">
        <f>ROUND(INDEX([1]Calculation!Q:Q,ROW()),0)</f>
        <v>17</v>
      </c>
      <c r="M952" s="8">
        <f>ROUND(INDEX([1]Calculation!R:R,ROW()),0)</f>
        <v>0</v>
      </c>
      <c r="N952" s="8">
        <f>ROUND(INDEX([1]Calculation!S:S,ROW()),0)</f>
        <v>5</v>
      </c>
      <c r="O952" s="8">
        <f>ROUND(INDEX([1]Calculation!T:T,ROW()),0)</f>
        <v>1</v>
      </c>
      <c r="P952" s="8" t="str">
        <f>INDEX([1]Calculation!CB:CB,ROW())</f>
        <v>https://harvardharrispoll.com/wp-content/uploads/2019/05/HHP_May2019_RegisteredVoters_Topline.pdf</v>
      </c>
    </row>
    <row r="953" spans="1:16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881  rv</v>
      </c>
      <c r="E953" s="20">
        <f>INDEX([1]Calculation!$I:$I,ROW())</f>
        <v>43615</v>
      </c>
      <c r="F953" s="12">
        <f>ROUND(INDEX([1]Calculation!AL:AL,ROW()),1)</f>
        <v>0</v>
      </c>
      <c r="G953" s="8">
        <f>ROUND(INDEX([1]Calculation!L:L,ROW()),0)</f>
        <v>0</v>
      </c>
      <c r="H953" s="8">
        <f>ROUND(INDEX([1]Calculation!M:M,ROW()),0)</f>
        <v>0</v>
      </c>
      <c r="I953" s="8">
        <f>ROUND(INDEX([1]Calculation!N:N,ROW()),0)</f>
        <v>0</v>
      </c>
      <c r="J953" s="8">
        <f>ROUND(INDEX([1]Calculation!O:O,ROW()),0)</f>
        <v>0</v>
      </c>
      <c r="K953" s="8">
        <f>ROUND(INDEX([1]Calculation!P:P,ROW()),0)</f>
        <v>0</v>
      </c>
      <c r="L953" s="8">
        <f>ROUND(INDEX([1]Calculation!Q:Q,ROW()),0)</f>
        <v>42</v>
      </c>
      <c r="M953" s="8">
        <f>ROUND(INDEX([1]Calculation!R:R,ROW()),0)</f>
        <v>0</v>
      </c>
      <c r="N953" s="8">
        <f>ROUND(INDEX([1]Calculation!S:S,ROW()),0)</f>
        <v>0</v>
      </c>
      <c r="O953" s="8">
        <f>ROUND(INDEX([1]Calculation!T:T,ROW()),0)</f>
        <v>0</v>
      </c>
      <c r="P953" s="8" t="str">
        <f>INDEX([1]Calculation!CB:CB,ROW())</f>
        <v>https://scottrasmussen.com/crosstabs-may-28-30/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881  rv</v>
      </c>
      <c r="E954" s="20">
        <f>INDEX([1]Calculation!$I:$I,ROW())</f>
        <v>43615</v>
      </c>
      <c r="F954" s="12">
        <f>ROUND(INDEX([1]Calculation!AL:AL,ROW()),1)</f>
        <v>0</v>
      </c>
      <c r="G954" s="8">
        <f>ROUND(INDEX([1]Calculation!L:L,ROW()),0)</f>
        <v>41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0</v>
      </c>
      <c r="K954" s="8">
        <f>ROUND(INDEX([1]Calculation!P:P,ROW()),0)</f>
        <v>0</v>
      </c>
      <c r="L954" s="8">
        <f>ROUND(INDEX([1]Calculation!Q:Q,ROW()),0)</f>
        <v>0</v>
      </c>
      <c r="M954" s="8">
        <f>ROUND(INDEX([1]Calculation!R:R,ROW()),0)</f>
        <v>0</v>
      </c>
      <c r="N954" s="8">
        <f>ROUND(INDEX([1]Calculation!S:S,ROW()),0)</f>
        <v>0</v>
      </c>
      <c r="O954" s="8">
        <f>ROUND(INDEX([1]Calculation!T:T,ROW()),0)</f>
        <v>0</v>
      </c>
      <c r="P954" s="8" t="str">
        <f>INDEX([1]Calculation!CB:CB,ROW())</f>
        <v>https://scottrasmussen.com/crosstabs-may-28-30/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881  rv</v>
      </c>
      <c r="E955" s="20">
        <f>INDEX([1]Calculation!$I:$I,ROW())</f>
        <v>43615</v>
      </c>
      <c r="F955" s="12">
        <f>ROUND(INDEX([1]Calculation!AL:AL,ROW()),1)</f>
        <v>0</v>
      </c>
      <c r="G955" s="8">
        <f>ROUND(INDEX([1]Calculation!L:L,ROW()),0)</f>
        <v>43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41</v>
      </c>
      <c r="M955" s="8">
        <f>ROUND(INDEX([1]Calculation!R:R,ROW()),0)</f>
        <v>0</v>
      </c>
      <c r="N955" s="8">
        <f>ROUND(INDEX([1]Calculation!S:S,ROW()),0)</f>
        <v>0</v>
      </c>
      <c r="O955" s="8">
        <f>ROUND(INDEX([1]Calculation!T:T,ROW()),0)</f>
        <v>0</v>
      </c>
      <c r="P955" s="8" t="str">
        <f>INDEX([1]Calculation!CB:CB,ROW())</f>
        <v>https://scottrasmussen.com/crosstabs-may-28-30/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881  rv</v>
      </c>
      <c r="E956" s="20">
        <f>INDEX([1]Calculation!$I:$I,ROW())</f>
        <v>43615</v>
      </c>
      <c r="F956" s="12">
        <f>ROUND(INDEX([1]Calculation!AL:AL,ROW()),1)</f>
        <v>0</v>
      </c>
      <c r="G956" s="8">
        <f>ROUND(INDEX([1]Calculation!L:L,ROW()),0)</f>
        <v>0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37</v>
      </c>
      <c r="M956" s="8">
        <f>ROUND(INDEX([1]Calculation!R:R,ROW()),0)</f>
        <v>0</v>
      </c>
      <c r="N956" s="8">
        <f>ROUND(INDEX([1]Calculation!S:S,ROW()),0)</f>
        <v>40</v>
      </c>
      <c r="O956" s="8">
        <f>ROUND(INDEX([1]Calculation!T:T,ROW()),0)</f>
        <v>0</v>
      </c>
      <c r="P956" s="8" t="str">
        <f>INDEX([1]Calculation!CB:CB,ROW())</f>
        <v>https://scottrasmussen.com/crosstabs-may-28-30/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881  rv</v>
      </c>
      <c r="E957" s="20">
        <f>INDEX([1]Calculation!$I:$I,ROW())</f>
        <v>43615</v>
      </c>
      <c r="F957" s="12">
        <f>ROUND(INDEX([1]Calculation!AL:AL,ROW()),1)</f>
        <v>0</v>
      </c>
      <c r="G957" s="8">
        <f>ROUND(INDEX([1]Calculation!L:L,ROW()),0)</f>
        <v>39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0</v>
      </c>
      <c r="M957" s="8">
        <f>ROUND(INDEX([1]Calculation!R:R,ROW()),0)</f>
        <v>0</v>
      </c>
      <c r="N957" s="8">
        <f>ROUND(INDEX([1]Calculation!S:S,ROW()),0)</f>
        <v>41</v>
      </c>
      <c r="O957" s="8">
        <f>ROUND(INDEX([1]Calculation!T:T,ROW()),0)</f>
        <v>0</v>
      </c>
      <c r="P957" s="8" t="str">
        <f>INDEX([1]Calculation!CB:CB,ROW())</f>
        <v>https://scottrasmussen.com/crosstabs-may-28-30/</v>
      </c>
    </row>
    <row r="958" spans="1:16">
      <c r="A958" t="str">
        <f>INDEX([1]Calculation!$F:$F,ROW())</f>
        <v>California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1649  lv</v>
      </c>
      <c r="E958" s="20">
        <f>INDEX([1]Calculation!$I:$I,ROW())</f>
        <v>43613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12</v>
      </c>
      <c r="K958" s="8">
        <f>ROUND(INDEX([1]Calculation!P:P,ROW()),0)</f>
        <v>0</v>
      </c>
      <c r="L958" s="8">
        <f>ROUND(INDEX([1]Calculation!Q:Q,ROW()),0)</f>
        <v>23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1</v>
      </c>
      <c r="P958" s="8" t="str">
        <f>INDEX([1]Calculation!CB:CB,ROW())</f>
        <v>https://www.changeresearch.com/california-poll-may-25-28-2019</v>
      </c>
    </row>
    <row r="959" spans="1:16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16368  lv</v>
      </c>
      <c r="E959" s="20">
        <f>INDEX([1]Calculation!$I:$I,ROW())</f>
        <v>43611</v>
      </c>
      <c r="F959" s="12">
        <f>ROUND(INDEX([1]Calculation!AL:AL,ROW()),1)</f>
        <v>0</v>
      </c>
      <c r="G959" s="8">
        <f>ROUND(INDEX([1]Calculation!L:L,ROW()),0)</f>
        <v>38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7</v>
      </c>
      <c r="K959" s="8">
        <f>ROUND(INDEX([1]Calculation!P:P,ROW()),0)</f>
        <v>1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  <c r="P959" s="8" t="str">
        <f>INDEX([1]Calculation!CB:CB,ROW())</f>
        <v>https://morningconsult.com/2020-democratic-primary/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881  rv</v>
      </c>
      <c r="E960" s="20">
        <f>INDEX([1]Calculation!$I:$I,ROW())</f>
        <v>43610</v>
      </c>
      <c r="F960" s="12">
        <f>ROUND(INDEX([1]Calculation!AL:AL,ROW()),1)</f>
        <v>0</v>
      </c>
      <c r="G960" s="8">
        <f>ROUND(INDEX([1]Calculation!L:L,ROW()),0)</f>
        <v>33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  <c r="P960" s="8" t="str">
        <f>INDEX([1]Calculation!CB:CB,ROW())</f>
        <v>https://scottrasmussen.com/crosstabs-may-23-25/</v>
      </c>
    </row>
    <row r="961" spans="1:16">
      <c r="A961" t="str">
        <f>INDEX([1]Calculation!$F:$F,ROW())</f>
        <v>South Carolina</v>
      </c>
      <c r="B961" t="str">
        <f>INDEX([1]Calculation!$D:$D,ROW())</f>
        <v>Tel Opinion Research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600  lv</v>
      </c>
      <c r="E961" s="20">
        <f>INDEX([1]Calculation!$I:$I,ROW())</f>
        <v>43609</v>
      </c>
      <c r="F961" s="12">
        <f>ROUND(INDEX([1]Calculation!AL:AL,ROW()),1)</f>
        <v>0</v>
      </c>
      <c r="G961" s="8">
        <f>ROUND(INDEX([1]Calculation!L:L,ROW()),0)</f>
        <v>37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3</v>
      </c>
      <c r="K961" s="8">
        <f>ROUND(INDEX([1]Calculation!P:P,ROW()),0)</f>
        <v>0</v>
      </c>
      <c r="L961" s="8">
        <f>ROUND(INDEX([1]Calculation!Q:Q,ROW()),0)</f>
        <v>10</v>
      </c>
      <c r="M961" s="8">
        <f>ROUND(INDEX([1]Calculation!R:R,ROW()),0)</f>
        <v>0</v>
      </c>
      <c r="N961" s="8">
        <f>ROUND(INDEX([1]Calculation!S:S,ROW()),0)</f>
        <v>8</v>
      </c>
      <c r="O961" s="8">
        <f>ROUND(INDEX([1]Calculation!T:T,ROW()),0)</f>
        <v>0</v>
      </c>
      <c r="P961" s="8" t="str">
        <f>INDEX([1]Calculation!CB:CB,ROW())</f>
        <v>https://docs.wixstatic.com/ugd/2e96a7_f06831243ccb412695c7e2a6bf887f1d.pdf</v>
      </c>
    </row>
    <row r="962" spans="1:16">
      <c r="A962" t="str">
        <f>INDEX([1]Calculation!$F:$F,ROW())</f>
        <v>South Carolina</v>
      </c>
      <c r="B962" t="str">
        <f>INDEX([1]Calculation!$D:$D,ROW())</f>
        <v>Tel Opinion Research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600  lv</v>
      </c>
      <c r="E962" s="20">
        <f>INDEX([1]Calculation!$I:$I,ROW())</f>
        <v>43609</v>
      </c>
      <c r="F962" s="12">
        <f>ROUND(INDEX([1]Calculation!AL:AL,ROW()),1)</f>
        <v>0</v>
      </c>
      <c r="G962" s="8">
        <f>ROUND(INDEX([1]Calculation!L:L,ROW()),0)</f>
        <v>70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15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https://docs.wixstatic.com/ugd/2e96a7_f06831243ccb412695c7e2a6bf887f1d.pdf</v>
      </c>
    </row>
    <row r="963" spans="1:16">
      <c r="A963" t="str">
        <f>INDEX([1]Calculation!$F:$F,ROW())</f>
        <v>South Carolina</v>
      </c>
      <c r="B963" t="str">
        <f>INDEX([1]Calculation!$D:$D,ROW())</f>
        <v>Tel Opinion Research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600  lv</v>
      </c>
      <c r="E963" s="20">
        <f>INDEX([1]Calculation!$I:$I,ROW())</f>
        <v>43609</v>
      </c>
      <c r="F963" s="12">
        <f>ROUND(INDEX([1]Calculation!AL:AL,ROW()),1)</f>
        <v>0</v>
      </c>
      <c r="G963" s="8">
        <f>ROUND(INDEX([1]Calculation!L:L,ROW()),0)</f>
        <v>71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10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https://docs.wixstatic.com/ugd/2e96a7_f06831243ccb412695c7e2a6bf887f1d.pdf</v>
      </c>
    </row>
    <row r="964" spans="1:16">
      <c r="A964" t="str">
        <f>INDEX([1]Calculation!$F:$F,ROW())</f>
        <v>South Carolina</v>
      </c>
      <c r="B964" t="str">
        <f>INDEX([1]Calculation!$D:$D,ROW())</f>
        <v>Tel Opinion Research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600  lv</v>
      </c>
      <c r="E964" s="20">
        <f>INDEX([1]Calculation!$I:$I,ROW())</f>
        <v>43609</v>
      </c>
      <c r="F964" s="12">
        <f>ROUND(INDEX([1]Calculation!AL:AL,ROW()),1)</f>
        <v>0</v>
      </c>
      <c r="G964" s="8">
        <f>ROUND(INDEX([1]Calculation!L:L,ROW()),0)</f>
        <v>67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15</v>
      </c>
      <c r="O964" s="8">
        <f>ROUND(INDEX([1]Calculation!T:T,ROW()),0)</f>
        <v>0</v>
      </c>
      <c r="P964" s="8" t="str">
        <f>INDEX([1]Calculation!CB:CB,ROW())</f>
        <v>https://docs.wixstatic.com/ugd/2e96a7_f06831243ccb412695c7e2a6bf887f1d.pdf</v>
      </c>
    </row>
    <row r="965" spans="1:16">
      <c r="A965" t="str">
        <f>INDEX([1]Calculation!$F:$F,ROW())</f>
        <v>New Hampshire</v>
      </c>
      <c r="B965" t="str">
        <f>INDEX([1]Calculation!$D:$D,ROW())</f>
        <v>Tel Opinion Research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600  lv</v>
      </c>
      <c r="E965" s="20">
        <f>INDEX([1]Calculation!$I:$I,ROW())</f>
        <v>43607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7</v>
      </c>
      <c r="K965" s="8">
        <f>ROUND(INDEX([1]Calculation!P:P,ROW()),0)</f>
        <v>0</v>
      </c>
      <c r="L965" s="8">
        <f>ROUND(INDEX([1]Calculation!Q:Q,ROW()),0)</f>
        <v>12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0</v>
      </c>
      <c r="P965" s="8" t="str">
        <f>INDEX([1]Calculation!CB:CB,ROW())</f>
        <v>https://docs.wixstatic.com/ugd/2e96a7_51128be1fd0d499cb97d72e306ff9a04.pdf</v>
      </c>
    </row>
    <row r="966" spans="1:16">
      <c r="A966" t="str">
        <f>INDEX([1]Calculation!$F:$F,ROW())</f>
        <v>New Hampshire</v>
      </c>
      <c r="B966" t="str">
        <f>INDEX([1]Calculation!$D:$D,ROW())</f>
        <v>Tel Opinion Research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600  lv</v>
      </c>
      <c r="E966" s="20">
        <f>INDEX([1]Calculation!$I:$I,ROW())</f>
        <v>43607</v>
      </c>
      <c r="F966" s="12">
        <f>ROUND(INDEX([1]Calculation!AL:AL,ROW()),1)</f>
        <v>0</v>
      </c>
      <c r="G966" s="8">
        <f>ROUND(INDEX([1]Calculation!L:L,ROW()),0)</f>
        <v>63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21</v>
      </c>
      <c r="K966" s="8">
        <f>ROUND(INDEX([1]Calculation!P:P,ROW()),0)</f>
        <v>0</v>
      </c>
      <c r="L966" s="8">
        <f>ROUND(INDEX([1]Calculation!Q:Q,ROW()),0)</f>
        <v>0</v>
      </c>
      <c r="M966" s="8">
        <f>ROUND(INDEX([1]Calculation!R:R,ROW()),0)</f>
        <v>0</v>
      </c>
      <c r="N966" s="8">
        <f>ROUND(INDEX([1]Calculation!S:S,ROW()),0)</f>
        <v>0</v>
      </c>
      <c r="O966" s="8">
        <f>ROUND(INDEX([1]Calculation!T:T,ROW()),0)</f>
        <v>0</v>
      </c>
      <c r="P966" s="8" t="str">
        <f>INDEX([1]Calculation!CB:CB,ROW())</f>
        <v>https://docs.wixstatic.com/ugd/2e96a7_51128be1fd0d499cb97d72e306ff9a04.pdf</v>
      </c>
    </row>
    <row r="967" spans="1:16">
      <c r="A967" t="str">
        <f>INDEX([1]Calculation!$F:$F,ROW())</f>
        <v>New Hampshire</v>
      </c>
      <c r="B967" t="str">
        <f>INDEX([1]Calculation!$D:$D,ROW())</f>
        <v>Tel Opinion Research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600  lv</v>
      </c>
      <c r="E967" s="20">
        <f>INDEX([1]Calculation!$I:$I,ROW())</f>
        <v>43607</v>
      </c>
      <c r="F967" s="12">
        <f>ROUND(INDEX([1]Calculation!AL:AL,ROW()),1)</f>
        <v>0</v>
      </c>
      <c r="G967" s="8">
        <f>ROUND(INDEX([1]Calculation!L:L,ROW()),0)</f>
        <v>58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29</v>
      </c>
      <c r="O967" s="8">
        <f>ROUND(INDEX([1]Calculation!T:T,ROW()),0)</f>
        <v>0</v>
      </c>
      <c r="P967" s="8" t="str">
        <f>INDEX([1]Calculation!CB:CB,ROW())</f>
        <v>https://docs.wixstatic.com/ugd/2e96a7_51128be1fd0d499cb97d72e306ff9a04.pdf</v>
      </c>
    </row>
    <row r="968" spans="1:16">
      <c r="A968" t="str">
        <f>INDEX([1]Calculation!$F:$F,ROW())</f>
        <v>New Hampshire</v>
      </c>
      <c r="B968" t="str">
        <f>INDEX([1]Calculation!$D:$D,ROW())</f>
        <v>Tel Opinion Research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600  lv</v>
      </c>
      <c r="E968" s="20">
        <f>INDEX([1]Calculation!$I:$I,ROW())</f>
        <v>43607</v>
      </c>
      <c r="F968" s="12">
        <f>ROUND(INDEX([1]Calculation!AL:AL,ROW()),1)</f>
        <v>0</v>
      </c>
      <c r="G968" s="8">
        <f>ROUND(INDEX([1]Calculation!L:L,ROW()),0)</f>
        <v>66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22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https://docs.wixstatic.com/ugd/2e96a7_51128be1fd0d499cb97d72e306ff9a04.pdf</v>
      </c>
    </row>
    <row r="969" spans="1:16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1420  lv</v>
      </c>
      <c r="E969" s="20">
        <f>INDEX([1]Calculation!$I:$I,ROW())</f>
        <v>43606</v>
      </c>
      <c r="F969" s="12">
        <f>ROUND(INDEX([1]Calculation!AL:AL,ROW()),1)</f>
        <v>0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9</v>
      </c>
      <c r="K969" s="8">
        <f>ROUND(INDEX([1]Calculation!P:P,ROW()),0)</f>
        <v>1</v>
      </c>
      <c r="L969" s="8">
        <f>ROUND(INDEX([1]Calculation!Q:Q,ROW()),0)</f>
        <v>22</v>
      </c>
      <c r="M969" s="8">
        <f>ROUND(INDEX([1]Calculation!R:R,ROW()),0)</f>
        <v>0</v>
      </c>
      <c r="N969" s="8">
        <f>ROUND(INDEX([1]Calculation!S:S,ROW()),0)</f>
        <v>15</v>
      </c>
      <c r="O969" s="8">
        <f>ROUND(INDEX([1]Calculation!T:T,ROW()),0)</f>
        <v>2</v>
      </c>
      <c r="P969" s="8" t="str">
        <f>INDEX([1]Calculation!CB:CB,ROW())</f>
        <v>https://www.changeresearch.com/nationalpoll-may18-21-2019</v>
      </c>
    </row>
    <row r="970" spans="1:16">
      <c r="A970" t="str">
        <f>INDEX([1]Calculation!$F:$F,ROW())</f>
        <v>US</v>
      </c>
      <c r="B970" t="str">
        <f>INDEX([1]Calculation!$D:$D,ROW())</f>
        <v>Echelon Insights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447  rv</v>
      </c>
      <c r="E970" s="20">
        <f>INDEX([1]Calculation!$I:$I,ROW())</f>
        <v>43606</v>
      </c>
      <c r="F970" s="12">
        <f>ROUND(INDEX([1]Calculation!AL:AL,ROW()),1)</f>
        <v>0</v>
      </c>
      <c r="G970" s="8">
        <f>ROUND(INDEX([1]Calculation!L:L,ROW()),0)</f>
        <v>66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19</v>
      </c>
      <c r="O970" s="8">
        <f>ROUND(INDEX([1]Calculation!T:T,ROW()),0)</f>
        <v>0</v>
      </c>
      <c r="P970" s="8" t="str">
        <f>INDEX([1]Calculation!CB:CB,ROW())</f>
        <v>http://echeloninsights.com/wp-content/uploads/Omnibus-May-2019_Dem-Primary.pdf</v>
      </c>
    </row>
    <row r="971" spans="1:16">
      <c r="A971" t="str">
        <f>INDEX([1]Calculation!$F:$F,ROW())</f>
        <v>US</v>
      </c>
      <c r="B971" t="str">
        <f>INDEX([1]Calculation!$D:$D,ROW())</f>
        <v>Echelon Insights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447  rv</v>
      </c>
      <c r="E971" s="20">
        <f>INDEX([1]Calculation!$I:$I,ROW())</f>
        <v>43606</v>
      </c>
      <c r="F971" s="12">
        <f>ROUND(INDEX([1]Calculation!AL:AL,ROW()),1)</f>
        <v>0</v>
      </c>
      <c r="G971" s="8">
        <f>ROUND(INDEX([1]Calculation!L:L,ROW()),0)</f>
        <v>65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17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http://echeloninsights.com/wp-content/uploads/Omnibus-May-2019_Dem-Primary.pdf</v>
      </c>
    </row>
    <row r="972" spans="1:16">
      <c r="A972" t="str">
        <f>INDEX([1]Calculation!$F:$F,ROW())</f>
        <v>US</v>
      </c>
      <c r="B972" t="str">
        <f>INDEX([1]Calculation!$D:$D,ROW())</f>
        <v>Echelon Insights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447  rv</v>
      </c>
      <c r="E972" s="20">
        <f>INDEX([1]Calculation!$I:$I,ROW())</f>
        <v>43606</v>
      </c>
      <c r="F972" s="12">
        <f>ROUND(INDEX([1]Calculation!AL:AL,ROW()),1)</f>
        <v>0</v>
      </c>
      <c r="G972" s="8">
        <f>ROUND(INDEX([1]Calculation!L:L,ROW()),0)</f>
        <v>63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0</v>
      </c>
      <c r="L972" s="8">
        <f>ROUND(INDEX([1]Calculation!Q:Q,ROW()),0)</f>
        <v>0</v>
      </c>
      <c r="M972" s="8">
        <f>ROUND(INDEX([1]Calculation!R:R,ROW()),0)</f>
        <v>0</v>
      </c>
      <c r="N972" s="8">
        <f>ROUND(INDEX([1]Calculation!S:S,ROW()),0)</f>
        <v>0</v>
      </c>
      <c r="O972" s="8">
        <f>ROUND(INDEX([1]Calculation!T:T,ROW()),0)</f>
        <v>0</v>
      </c>
      <c r="P972" s="8" t="str">
        <f>INDEX([1]Calculation!CB:CB,ROW())</f>
        <v>http://echeloninsights.com/wp-content/uploads/Omnibus-May-2019_Dem-Primary.pdf</v>
      </c>
    </row>
    <row r="973" spans="1:16">
      <c r="A973" t="str">
        <f>INDEX([1]Calculation!$F:$F,ROW())</f>
        <v>US</v>
      </c>
      <c r="B973" t="str">
        <f>INDEX([1]Calculation!$D:$D,ROW())</f>
        <v>Echelon Insights</v>
      </c>
      <c r="C973" t="str">
        <f>IF(INDEX([1]Calculation!$G:$G,ROW())=0,"-",INDEX([1]Calculation!$G:$G,ROW()))</f>
        <v>-</v>
      </c>
      <c r="D973" t="str">
        <f>INDEX([1]Calculation!$J:$J,ROW())&amp;"  "&amp;INDEX([1]Calculation!$K:$K,ROW())</f>
        <v>447  rv</v>
      </c>
      <c r="E973" s="20">
        <f>INDEX([1]Calculation!$I:$I,ROW())</f>
        <v>43606</v>
      </c>
      <c r="F973" s="12">
        <f>ROUND(INDEX([1]Calculation!AL:AL,ROW()),1)</f>
        <v>0</v>
      </c>
      <c r="G973" s="8">
        <f>ROUND(INDEX([1]Calculation!L:L,ROW()),0)</f>
        <v>61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25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http://echeloninsights.com/wp-content/uploads/Omnibus-May-2019_Dem-Primary.pdf</v>
      </c>
    </row>
    <row r="974" spans="1:16">
      <c r="A974" t="str">
        <f>INDEX([1]Calculation!$F:$F,ROW())</f>
        <v>US</v>
      </c>
      <c r="B974" t="str">
        <f>INDEX([1]Calculation!$D:$D,ROW())</f>
        <v>Echelon Insights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447  rv</v>
      </c>
      <c r="E974" s="20">
        <f>INDEX([1]Calculation!$I:$I,ROW())</f>
        <v>43606</v>
      </c>
      <c r="F974" s="12">
        <f>ROUND(INDEX([1]Calculation!AL:AL,ROW()),1)</f>
        <v>0</v>
      </c>
      <c r="G974" s="8">
        <f>ROUND(INDEX([1]Calculation!L:L,ROW()),0)</f>
        <v>38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5</v>
      </c>
      <c r="K974" s="8">
        <f>ROUND(INDEX([1]Calculation!P:P,ROW()),0)</f>
        <v>2</v>
      </c>
      <c r="L974" s="8">
        <f>ROUND(INDEX([1]Calculation!Q:Q,ROW()),0)</f>
        <v>16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  <c r="P974" s="8" t="str">
        <f>INDEX([1]Calculation!CB:CB,ROW())</f>
        <v>http://echeloninsights.com/wp-content/uploads/Omnibus-May-2019_Dem-Primary.pdf</v>
      </c>
    </row>
    <row r="975" spans="1:16">
      <c r="A975" t="str">
        <f>INDEX([1]Calculation!$F:$F,ROW())</f>
        <v>US</v>
      </c>
      <c r="B975" t="str">
        <f>INDEX([1]Calculation!$D:$D,ROW())</f>
        <v>Monmouth University</v>
      </c>
      <c r="C975" t="str">
        <f>IF(INDEX([1]Calculation!$G:$G,ROW())=0,"-",INDEX([1]Calculation!$G:$G,ROW()))</f>
        <v>A+</v>
      </c>
      <c r="D975" t="str">
        <f>INDEX([1]Calculation!$J:$J,ROW())&amp;"  "&amp;INDEX([1]Calculation!$K:$K,ROW())</f>
        <v>334  rv</v>
      </c>
      <c r="E975" s="20">
        <f>INDEX([1]Calculation!$I:$I,ROW())</f>
        <v>43605</v>
      </c>
      <c r="F975" s="12">
        <f>ROUND(INDEX([1]Calculation!AL:AL,ROW()),1)</f>
        <v>0</v>
      </c>
      <c r="G975" s="8">
        <f>ROUND(INDEX([1]Calculation!L:L,ROW()),0)</f>
        <v>33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6</v>
      </c>
      <c r="K975" s="8">
        <f>ROUND(INDEX([1]Calculation!P:P,ROW()),0)</f>
        <v>3</v>
      </c>
      <c r="L975" s="8">
        <f>ROUND(INDEX([1]Calculation!Q:Q,ROW()),0)</f>
        <v>15</v>
      </c>
      <c r="M975" s="8">
        <f>ROUND(INDEX([1]Calculation!R:R,ROW()),0)</f>
        <v>0</v>
      </c>
      <c r="N975" s="8">
        <f>ROUND(INDEX([1]Calculation!S:S,ROW()),0)</f>
        <v>10</v>
      </c>
      <c r="O975" s="8">
        <f>ROUND(INDEX([1]Calculation!T:T,ROW()),0)</f>
        <v>1</v>
      </c>
      <c r="P975" s="8" t="str">
        <f>INDEX([1]Calculation!CB:CB,ROW())</f>
        <v>https://www.monmouth.edu/polling-institute/documents/monmouthpoll_us_052319.pdf/</v>
      </c>
    </row>
    <row r="976" spans="1:16">
      <c r="A976" t="str">
        <f>INDEX([1]Calculation!$F:$F,ROW())</f>
        <v>US</v>
      </c>
      <c r="B976" t="str">
        <f>INDEX([1]Calculation!$D:$D,ROW())</f>
        <v>Quinnipiac University</v>
      </c>
      <c r="C976" t="str">
        <f>IF(INDEX([1]Calculation!$G:$G,ROW())=0,"-",INDEX([1]Calculation!$G:$G,ROW()))</f>
        <v>A</v>
      </c>
      <c r="D976" t="str">
        <f>INDEX([1]Calculation!$J:$J,ROW())&amp;"  "&amp;INDEX([1]Calculation!$K:$K,ROW())</f>
        <v>454  rv</v>
      </c>
      <c r="E976" s="20">
        <f>INDEX([1]Calculation!$I:$I,ROW())</f>
        <v>43605</v>
      </c>
      <c r="F976" s="12">
        <f>ROUND(INDEX([1]Calculation!AL:AL,ROW()),1)</f>
        <v>0</v>
      </c>
      <c r="G976" s="8">
        <f>ROUND(INDEX([1]Calculation!L:L,ROW()),0)</f>
        <v>35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5</v>
      </c>
      <c r="K976" s="8">
        <f>ROUND(INDEX([1]Calculation!P:P,ROW()),0)</f>
        <v>2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13</v>
      </c>
      <c r="O976" s="8">
        <f>ROUND(INDEX([1]Calculation!T:T,ROW()),0)</f>
        <v>1</v>
      </c>
      <c r="P976" s="8" t="str">
        <f>INDEX([1]Calculation!CB:CB,ROW())</f>
        <v>https://poll.qu.edu/national/release-detail?ReleaseID=2622</v>
      </c>
    </row>
    <row r="977" spans="1:16">
      <c r="A977" t="str">
        <f>INDEX([1]Calculation!$F:$F,ROW())</f>
        <v>Florida</v>
      </c>
      <c r="B977" t="str">
        <f>INDEX([1]Calculation!$D:$D,ROW())</f>
        <v>Florida Atlantic University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403  lv</v>
      </c>
      <c r="E977" s="20">
        <f>INDEX([1]Calculation!$I:$I,ROW())</f>
        <v>43604</v>
      </c>
      <c r="F977" s="12">
        <f>ROUND(INDEX([1]Calculation!AL:AL,ROW()),1)</f>
        <v>0</v>
      </c>
      <c r="G977" s="8">
        <f>ROUND(INDEX([1]Calculation!L:L,ROW()),0)</f>
        <v>39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9</v>
      </c>
      <c r="K977" s="8">
        <f>ROUND(INDEX([1]Calculation!P:P,ROW()),0)</f>
        <v>1</v>
      </c>
      <c r="L977" s="8">
        <f>ROUND(INDEX([1]Calculation!Q:Q,ROW()),0)</f>
        <v>12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1</v>
      </c>
      <c r="P977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978" spans="1:16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14830  lv</v>
      </c>
      <c r="E978" s="20">
        <f>INDEX([1]Calculation!$I:$I,ROW())</f>
        <v>43604</v>
      </c>
      <c r="F978" s="12">
        <f>ROUND(INDEX([1]Calculation!AL:AL,ROW()),1)</f>
        <v>0</v>
      </c>
      <c r="G978" s="8">
        <f>ROUND(INDEX([1]Calculation!L:L,ROW()),0)</f>
        <v>39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6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1</v>
      </c>
      <c r="P978" s="8" t="str">
        <f>INDEX([1]Calculation!CB:CB,ROW())</f>
        <v>https://morningconsult.com/2020-democratic-primary/</v>
      </c>
    </row>
    <row r="979" spans="1:16">
      <c r="A979" t="str">
        <f>INDEX([1]Calculation!$F:$F,ROW())</f>
        <v>Iowa</v>
      </c>
      <c r="B979" t="str">
        <f>INDEX([1]Calculation!$D:$D,ROW())</f>
        <v>Change Research</v>
      </c>
      <c r="C979" t="str">
        <f>IF(INDEX([1]Calculation!$G:$G,ROW())=0,"-",INDEX([1]Calculation!$G:$G,ROW()))</f>
        <v>C</v>
      </c>
      <c r="D979" t="str">
        <f>INDEX([1]Calculation!$J:$J,ROW())&amp;"  "&amp;INDEX([1]Calculation!$K:$K,ROW())</f>
        <v>615  lv</v>
      </c>
      <c r="E979" s="20">
        <f>INDEX([1]Calculation!$I:$I,ROW())</f>
        <v>43604</v>
      </c>
      <c r="F979" s="12">
        <f>ROUND(INDEX([1]Calculation!AL:AL,ROW()),1)</f>
        <v>0</v>
      </c>
      <c r="G979" s="8">
        <f>ROUND(INDEX([1]Calculation!L:L,ROW()),0)</f>
        <v>24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14</v>
      </c>
      <c r="K979" s="8">
        <f>ROUND(INDEX([1]Calculation!P:P,ROW()),0)</f>
        <v>2</v>
      </c>
      <c r="L979" s="8">
        <f>ROUND(INDEX([1]Calculation!Q:Q,ROW()),0)</f>
        <v>24</v>
      </c>
      <c r="M979" s="8">
        <f>ROUND(INDEX([1]Calculation!R:R,ROW()),0)</f>
        <v>0</v>
      </c>
      <c r="N979" s="8">
        <f>ROUND(INDEX([1]Calculation!S:S,ROW()),0)</f>
        <v>12</v>
      </c>
      <c r="O979" s="8">
        <f>ROUND(INDEX([1]Calculation!T:T,ROW()),0)</f>
        <v>2</v>
      </c>
      <c r="P979" s="8" t="str">
        <f>INDEX([1]Calculation!CB:CB,ROW())</f>
        <v>https://docsend.com/view/2w7jm89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448  rv</v>
      </c>
      <c r="E980" s="20">
        <f>INDEX([1]Calculation!$I:$I,ROW())</f>
        <v>43603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1</v>
      </c>
      <c r="J980" s="8">
        <f>ROUND(INDEX([1]Calculation!O:O,ROW()),0)</f>
        <v>6</v>
      </c>
      <c r="K980" s="8">
        <f>ROUND(INDEX([1]Calculation!P:P,ROW()),0)</f>
        <v>1</v>
      </c>
      <c r="L980" s="8">
        <f>ROUND(INDEX([1]Calculation!Q:Q,ROW()),0)</f>
        <v>14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https://thehill.com/hilltv/what-americas-thinking/445053-biden-retains-large-lead-over-sanders-other-2020-dems-in-new</v>
      </c>
    </row>
    <row r="981" spans="1:16">
      <c r="A981" t="str">
        <f>INDEX([1]Calculation!$F:$F,ROW())</f>
        <v>South Carolina</v>
      </c>
      <c r="B981" t="str">
        <f>INDEX([1]Calculation!$D:$D,ROW())</f>
        <v>Crantford Research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381  lv</v>
      </c>
      <c r="E981" s="20">
        <f>INDEX([1]Calculation!$I:$I,ROW())</f>
        <v>43601</v>
      </c>
      <c r="F981" s="12">
        <f>ROUND(INDEX([1]Calculation!AL:AL,ROW()),1)</f>
        <v>0.8</v>
      </c>
      <c r="G981" s="8">
        <f>ROUND(INDEX([1]Calculation!L:L,ROW()),0)</f>
        <v>42</v>
      </c>
      <c r="H981" s="8">
        <f>ROUND(INDEX([1]Calculation!M:M,ROW()),0)</f>
        <v>0</v>
      </c>
      <c r="I981" s="8">
        <f>ROUND(INDEX([1]Calculation!N:N,ROW()),0)</f>
        <v>4</v>
      </c>
      <c r="J981" s="8">
        <f>ROUND(INDEX([1]Calculation!O:O,ROW()),0)</f>
        <v>8</v>
      </c>
      <c r="K981" s="8">
        <f>ROUND(INDEX([1]Calculation!P:P,ROW()),0)</f>
        <v>0</v>
      </c>
      <c r="L981" s="8">
        <f>ROUND(INDEX([1]Calculation!Q:Q,ROW()),0)</f>
        <v>7</v>
      </c>
      <c r="M981" s="8">
        <f>ROUND(INDEX([1]Calculation!R:R,ROW()),0)</f>
        <v>0</v>
      </c>
      <c r="N981" s="8">
        <f>ROUND(INDEX([1]Calculation!S:S,ROW()),0)</f>
        <v>8</v>
      </c>
      <c r="O981" s="8">
        <f>ROUND(INDEX([1]Calculation!T:T,ROW()),0)</f>
        <v>0</v>
      </c>
      <c r="P981" s="8" t="str">
        <f>INDEX([1]Calculation!CB:CB,ROW())</f>
        <v>https://www.thestate.com/news/politics-government/article230531019.html</v>
      </c>
    </row>
    <row r="982" spans="1:16">
      <c r="A982" t="str">
        <f>INDEX([1]Calculation!$F:$F,ROW())</f>
        <v>US</v>
      </c>
      <c r="B982" t="str">
        <f>INDEX([1]Calculation!$D:$D,ROW())</f>
        <v>Fox News/Beacon Research/Shaw &amp; Co. Research</v>
      </c>
      <c r="C982" t="str">
        <f>IF(INDEX([1]Calculation!$G:$G,ROW())=0,"-",INDEX([1]Calculation!$G:$G,ROW()))</f>
        <v>A-</v>
      </c>
      <c r="D982" t="str">
        <f>INDEX([1]Calculation!$J:$J,ROW())&amp;"  "&amp;INDEX([1]Calculation!$K:$K,ROW())</f>
        <v>469  lv</v>
      </c>
      <c r="E982" s="20">
        <f>INDEX([1]Calculation!$I:$I,ROW())</f>
        <v>43599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2</v>
      </c>
      <c r="L982" s="8">
        <f>ROUND(INDEX([1]Calculation!Q:Q,ROW()),0)</f>
        <v>17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1</v>
      </c>
      <c r="P982" s="8" t="str">
        <f>INDEX([1]Calculation!CB:CB,ROW())</f>
        <v>https://www.foxnews.com/politics/fox-news-poll-5-16</v>
      </c>
    </row>
    <row r="983" spans="1:16">
      <c r="A983" t="str">
        <f>INDEX([1]Calculation!$F:$F,ROW())</f>
        <v>Pennsylvania</v>
      </c>
      <c r="B983" t="str">
        <f>INDEX([1]Calculation!$D:$D,ROW())</f>
        <v>Quinnipiac University</v>
      </c>
      <c r="C983" t="str">
        <f>IF(INDEX([1]Calculation!$G:$G,ROW())=0,"-",INDEX([1]Calculation!$G:$G,ROW()))</f>
        <v>A</v>
      </c>
      <c r="D983" t="str">
        <f>INDEX([1]Calculation!$J:$J,ROW())&amp;"  "&amp;INDEX([1]Calculation!$K:$K,ROW())</f>
        <v>431  rv</v>
      </c>
      <c r="E983" s="20">
        <f>INDEX([1]Calculation!$I:$I,ROW())</f>
        <v>43599</v>
      </c>
      <c r="F983" s="12">
        <f>ROUND(INDEX([1]Calculation!AL:AL,ROW()),1)</f>
        <v>2.7</v>
      </c>
      <c r="G983" s="8">
        <f>ROUND(INDEX([1]Calculation!L:L,ROW()),0)</f>
        <v>39</v>
      </c>
      <c r="H983" s="8">
        <f>ROUND(INDEX([1]Calculation!M:M,ROW()),0)</f>
        <v>0</v>
      </c>
      <c r="I983" s="8">
        <f>ROUND(INDEX([1]Calculation!N:N,ROW()),0)</f>
        <v>5</v>
      </c>
      <c r="J983" s="8">
        <f>ROUND(INDEX([1]Calculation!O:O,ROW()),0)</f>
        <v>6</v>
      </c>
      <c r="K983" s="8">
        <f>ROUND(INDEX([1]Calculation!P:P,ROW()),0)</f>
        <v>1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0</v>
      </c>
      <c r="P983" s="8" t="str">
        <f>INDEX([1]Calculation!CB:CB,ROW())</f>
        <v>https://poll.qu.edu/pennsylvania/release-detail?ReleaseID=2620</v>
      </c>
    </row>
    <row r="984" spans="1:16">
      <c r="A984" t="str">
        <f>INDEX([1]Calculation!$F:$F,ROW())</f>
        <v>US</v>
      </c>
      <c r="B984" t="str">
        <f>INDEX([1]Calculation!$D:$D,ROW())</f>
        <v>Ipsos</v>
      </c>
      <c r="C984" t="str">
        <f>IF(INDEX([1]Calculation!$G:$G,ROW())=0,"-",INDEX([1]Calculation!$G:$G,ROW()))</f>
        <v>B+</v>
      </c>
      <c r="D984" t="str">
        <f>INDEX([1]Calculation!$J:$J,ROW())&amp;"  "&amp;INDEX([1]Calculation!$K:$K,ROW())</f>
        <v>964  rv</v>
      </c>
      <c r="E984" s="20">
        <f>INDEX([1]Calculation!$I:$I,ROW())</f>
        <v>43599</v>
      </c>
      <c r="F984" s="12">
        <f>ROUND(INDEX([1]Calculation!AL:AL,ROW()),1)</f>
        <v>0</v>
      </c>
      <c r="G984" s="8">
        <f>ROUND(INDEX([1]Calculation!L:L,ROW()),0)</f>
        <v>32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4</v>
      </c>
      <c r="K984" s="8">
        <f>ROUND(INDEX([1]Calculation!P:P,ROW()),0)</f>
        <v>1</v>
      </c>
      <c r="L984" s="8">
        <f>ROUND(INDEX([1]Calculation!Q:Q,ROW()),0)</f>
        <v>14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1</v>
      </c>
      <c r="P984" s="8" t="str">
        <f>INDEX([1]Calculation!CB:CB,ROW())</f>
        <v>https://fingfx.thomsonreuters.com/gfx/mkt/12/441/440/2019%20Reuters%20Tracking%20-%20Democratic%20Primary%20Poll%2005%2015%202019.pdf</v>
      </c>
    </row>
    <row r="985" spans="1:16">
      <c r="A985" t="str">
        <f>INDEX([1]Calculation!$F:$F,ROW())</f>
        <v>US</v>
      </c>
      <c r="B985" t="str">
        <f>INDEX([1]Calculation!$D:$D,ROW())</f>
        <v>Ipsos</v>
      </c>
      <c r="C985" t="str">
        <f>IF(INDEX([1]Calculation!$G:$G,ROW())=0,"-",INDEX([1]Calculation!$G:$G,ROW()))</f>
        <v>B+</v>
      </c>
      <c r="D985" t="str">
        <f>INDEX([1]Calculation!$J:$J,ROW())&amp;"  "&amp;INDEX([1]Calculation!$K:$K,ROW())</f>
        <v>1132  a</v>
      </c>
      <c r="E985" s="20">
        <f>INDEX([1]Calculation!$I:$I,ROW())</f>
        <v>43599</v>
      </c>
      <c r="F985" s="12">
        <f>ROUND(INDEX([1]Calculation!AL:AL,ROW()),1)</f>
        <v>0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4</v>
      </c>
      <c r="K985" s="8">
        <f>ROUND(INDEX([1]Calculation!P:P,ROW()),0)</f>
        <v>1</v>
      </c>
      <c r="L985" s="8">
        <f>ROUND(INDEX([1]Calculation!Q:Q,ROW()),0)</f>
        <v>13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1</v>
      </c>
      <c r="P985" s="8" t="str">
        <f>INDEX([1]Calculation!CB:CB,ROW())</f>
        <v>https://fingfx.thomsonreuters.com/gfx/mkt/12/441/440/2019%20Reuters%20Tracking%20-%20Democratic%20Primary%20Poll%2005%2015%202019.pdf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2207  rv</v>
      </c>
      <c r="E986" s="20">
        <f>INDEX([1]Calculation!$I:$I,ROW())</f>
        <v>43598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5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1</v>
      </c>
      <c r="P986" s="8" t="str">
        <f>INDEX([1]Calculation!CB:CB,ROW())</f>
        <v>https://scottrasmussen.com/crosstabs-may-8-13-2/</v>
      </c>
    </row>
    <row r="987" spans="1:16">
      <c r="A987" t="str">
        <f>INDEX([1]Calculation!$F:$F,ROW())</f>
        <v>US</v>
      </c>
      <c r="B987" t="str">
        <f>INDEX([1]Calculation!$D:$D,ROW())</f>
        <v>Emerson College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429  lv</v>
      </c>
      <c r="E987" s="20">
        <f>INDEX([1]Calculation!$I:$I,ROW())</f>
        <v>43598</v>
      </c>
      <c r="F987" s="12">
        <f>ROUND(INDEX([1]Calculation!AL:AL,ROW()),1)</f>
        <v>0</v>
      </c>
      <c r="G987" s="8">
        <f>ROUND(INDEX([1]Calculation!L:L,ROW()),0)</f>
        <v>33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8</v>
      </c>
      <c r="K987" s="8">
        <f>ROUND(INDEX([1]Calculation!P:P,ROW()),0)</f>
        <v>1</v>
      </c>
      <c r="L987" s="8">
        <f>ROUND(INDEX([1]Calculation!Q:Q,ROW()),0)</f>
        <v>25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1</v>
      </c>
      <c r="P987" s="8" t="str">
        <f>INDEX([1]Calculation!CB:CB,ROW())</f>
        <v>http://emersonpolling.com/2019/05/13/may-national-poll-biden-back-in-the-lead-for-the-democratic-nomination/</v>
      </c>
    </row>
    <row r="988" spans="1:16">
      <c r="A988" t="str">
        <f>INDEX([1]Calculation!$F:$F,ROW())</f>
        <v>Nevada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389  lv</v>
      </c>
      <c r="E988" s="20">
        <f>INDEX([1]Calculation!$I:$I,ROW())</f>
        <v>43597</v>
      </c>
      <c r="F988" s="12">
        <f>ROUND(INDEX([1]Calculation!AL:AL,ROW()),1)</f>
        <v>0.1</v>
      </c>
      <c r="G988" s="8">
        <f>ROUND(INDEX([1]Calculation!L:L,ROW()),0)</f>
        <v>29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13</v>
      </c>
      <c r="K988" s="8">
        <f>ROUND(INDEX([1]Calculation!P:P,ROW()),0)</f>
        <v>1</v>
      </c>
      <c r="L988" s="8">
        <f>ROUND(INDEX([1]Calculation!Q:Q,ROW()),0)</f>
        <v>24</v>
      </c>
      <c r="M988" s="8">
        <f>ROUND(INDEX([1]Calculation!R:R,ROW()),0)</f>
        <v>0</v>
      </c>
      <c r="N988" s="8">
        <f>ROUND(INDEX([1]Calculation!S:S,ROW()),0)</f>
        <v>12</v>
      </c>
      <c r="O988" s="8">
        <f>ROUND(INDEX([1]Calculation!T:T,ROW()),0)</f>
        <v>1</v>
      </c>
      <c r="P988" s="8" t="str">
        <f>INDEX([1]Calculation!CB:CB,ROW())</f>
        <v>https://docsend.com/view/p3ksbjg</v>
      </c>
    </row>
    <row r="989" spans="1:16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15342  lv</v>
      </c>
      <c r="E989" s="20">
        <f>INDEX([1]Calculation!$I:$I,ROW())</f>
        <v>43597</v>
      </c>
      <c r="F989" s="12">
        <f>ROUND(INDEX([1]Calculation!AL:AL,ROW()),1)</f>
        <v>0</v>
      </c>
      <c r="G989" s="8">
        <f>ROUND(INDEX([1]Calculation!L:L,ROW()),0)</f>
        <v>39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2</v>
      </c>
      <c r="L989" s="8">
        <f>ROUND(INDEX([1]Calculation!Q:Q,ROW()),0)</f>
        <v>19</v>
      </c>
      <c r="M989" s="8">
        <f>ROUND(INDEX([1]Calculation!R:R,ROW()),0)</f>
        <v>0</v>
      </c>
      <c r="N989" s="8">
        <f>ROUND(INDEX([1]Calculation!S:S,ROW()),0)</f>
        <v>8</v>
      </c>
      <c r="O989" s="8">
        <f>ROUND(INDEX([1]Calculation!T:T,ROW()),0)</f>
        <v>1</v>
      </c>
      <c r="P989" s="8" t="str">
        <f>INDEX([1]Calculation!CB:CB,ROW())</f>
        <v>https://morningconsult.com/wp-content/uploads/2019/05/Political-Intelligence-5.13.19.pdf</v>
      </c>
    </row>
    <row r="990" spans="1:16">
      <c r="A990" t="str">
        <f>INDEX([1]Calculation!$F:$F,ROW())</f>
        <v>US</v>
      </c>
      <c r="B990" t="str">
        <f>INDEX([1]Calculation!$D:$D,ROW())</f>
        <v>McLaughlin &amp; Associates</v>
      </c>
      <c r="C990" t="str">
        <f>IF(INDEX([1]Calculation!$G:$G,ROW())=0,"-",INDEX([1]Calculation!$G:$G,ROW()))</f>
        <v>C/D</v>
      </c>
      <c r="D990" t="str">
        <f>INDEX([1]Calculation!$J:$J,ROW())&amp;"  "&amp;INDEX([1]Calculation!$K:$K,ROW())</f>
        <v>360  lv</v>
      </c>
      <c r="E990" s="20">
        <f>INDEX([1]Calculation!$I:$I,ROW())</f>
        <v>43596</v>
      </c>
      <c r="F990" s="12">
        <f>ROUND(INDEX([1]Calculation!AL:AL,ROW()),1)</f>
        <v>0</v>
      </c>
      <c r="G990" s="8">
        <f>ROUND(INDEX([1]Calculation!L:L,ROW()),0)</f>
        <v>30</v>
      </c>
      <c r="H990" s="8">
        <f>ROUND(INDEX([1]Calculation!M:M,ROW()),0)</f>
        <v>0</v>
      </c>
      <c r="I990" s="8">
        <f>ROUND(INDEX([1]Calculation!N:N,ROW()),0)</f>
        <v>5</v>
      </c>
      <c r="J990" s="8">
        <f>ROUND(INDEX([1]Calculation!O:O,ROW()),0)</f>
        <v>4</v>
      </c>
      <c r="K990" s="8">
        <f>ROUND(INDEX([1]Calculation!P:P,ROW()),0)</f>
        <v>2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2</v>
      </c>
      <c r="P990" s="8" t="str">
        <f>INDEX([1]Calculation!CB:CB,ROW())</f>
        <v>http://mclaughlinonline.com/pols/wp-content/uploads/2019/05/National-Monthly-Omnibus-May-RELEASE.pdf</v>
      </c>
    </row>
    <row r="991" spans="1:16">
      <c r="A991" t="str">
        <f>INDEX([1]Calculation!$F:$F,ROW())</f>
        <v>Michigan</v>
      </c>
      <c r="B991" t="str">
        <f>INDEX([1]Calculation!$D:$D,ROW())</f>
        <v>Denno Research</v>
      </c>
      <c r="C991" t="str">
        <f>IF(INDEX([1]Calculation!$G:$G,ROW())=0,"-",INDEX([1]Calculation!$G:$G,ROW()))</f>
        <v>-</v>
      </c>
      <c r="D991" t="str">
        <f>INDEX([1]Calculation!$J:$J,ROW())&amp;"  "&amp;INDEX([1]Calculation!$K:$K,ROW())</f>
        <v>235  lv</v>
      </c>
      <c r="E991" s="20">
        <f>INDEX([1]Calculation!$I:$I,ROW())</f>
        <v>43595</v>
      </c>
      <c r="F991" s="12">
        <f>ROUND(INDEX([1]Calculation!AL:AL,ROW()),1)</f>
        <v>0.1</v>
      </c>
      <c r="G991" s="8">
        <f>ROUND(INDEX([1]Calculation!L:L,ROW()),0)</f>
        <v>37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5</v>
      </c>
      <c r="K991" s="8">
        <f>ROUND(INDEX([1]Calculation!P:P,ROW()),0)</f>
        <v>1</v>
      </c>
      <c r="L991" s="8">
        <f>ROUND(INDEX([1]Calculation!Q:Q,ROW()),0)</f>
        <v>16</v>
      </c>
      <c r="M991" s="8">
        <f>ROUND(INDEX([1]Calculation!R:R,ROW()),0)</f>
        <v>0</v>
      </c>
      <c r="N991" s="8">
        <f>ROUND(INDEX([1]Calculation!S:S,ROW()),0)</f>
        <v>9</v>
      </c>
      <c r="O991" s="8">
        <f>ROUND(INDEX([1]Calculation!T:T,ROW()),0)</f>
        <v>0</v>
      </c>
      <c r="P991" s="8" t="str">
        <f>INDEX([1]Calculation!CB:CB,ROW())</f>
        <v>https://projects.fivethirtyeight.com/polls/20190603_MI.docx</v>
      </c>
    </row>
    <row r="992" spans="1:16">
      <c r="A992" t="str">
        <f>INDEX([1]Calculation!$F:$F,ROW())</f>
        <v>US</v>
      </c>
      <c r="B992" t="str">
        <f>INDEX([1]Calculation!$D:$D,ROW())</f>
        <v>Zogby Interactive/JZ Analytics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463  lv</v>
      </c>
      <c r="E992" s="20">
        <f>INDEX([1]Calculation!$I:$I,ROW())</f>
        <v>43594</v>
      </c>
      <c r="F992" s="12">
        <f>ROUND(INDEX([1]Calculation!AL:AL,ROW()),1)</f>
        <v>0</v>
      </c>
      <c r="G992" s="8">
        <f>ROUND(INDEX([1]Calculation!L:L,ROW()),0)</f>
        <v>37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7</v>
      </c>
      <c r="K992" s="8">
        <f>ROUND(INDEX([1]Calculation!P:P,ROW()),0)</f>
        <v>2</v>
      </c>
      <c r="L992" s="8">
        <f>ROUND(INDEX([1]Calculation!Q:Q,ROW()),0)</f>
        <v>15</v>
      </c>
      <c r="M992" s="8">
        <f>ROUND(INDEX([1]Calculation!R:R,ROW()),0)</f>
        <v>0</v>
      </c>
      <c r="N992" s="8">
        <f>ROUND(INDEX([1]Calculation!S:S,ROW()),0)</f>
        <v>6</v>
      </c>
      <c r="O992" s="8">
        <f>ROUND(INDEX([1]Calculation!T:T,ROW()),0)</f>
        <v>2</v>
      </c>
      <c r="P992" s="8" t="str">
        <f>INDEX([1]Calculation!CB:CB,ROW())</f>
        <v>https://www.rljcompanies.com/wp-content/uploads/2019/05/RLJ-Third-Nationwide-African-American-Survey-Report-May-2019.pdf</v>
      </c>
    </row>
    <row r="993" spans="1:16">
      <c r="A993" t="str">
        <f>INDEX([1]Calculation!$F:$F,ROW())</f>
        <v>South Carolina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595  lv</v>
      </c>
      <c r="E993" s="20">
        <f>INDEX([1]Calculation!$I:$I,ROW())</f>
        <v>43594</v>
      </c>
      <c r="F993" s="12">
        <f>ROUND(INDEX([1]Calculation!AL:AL,ROW()),1)</f>
        <v>0</v>
      </c>
      <c r="G993" s="8">
        <f>ROUND(INDEX([1]Calculation!L:L,ROW()),0)</f>
        <v>46</v>
      </c>
      <c r="H993" s="8">
        <f>ROUND(INDEX([1]Calculation!M:M,ROW()),0)</f>
        <v>0</v>
      </c>
      <c r="I993" s="8">
        <f>ROUND(INDEX([1]Calculation!N:N,ROW()),0)</f>
        <v>4</v>
      </c>
      <c r="J993" s="8">
        <f>ROUND(INDEX([1]Calculation!O:O,ROW()),0)</f>
        <v>8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8</v>
      </c>
      <c r="O993" s="8">
        <f>ROUND(INDEX([1]Calculation!T:T,ROW()),0)</f>
        <v>2</v>
      </c>
      <c r="P993" s="8" t="str">
        <f>INDEX([1]Calculation!CB:CB,ROW())</f>
        <v>https://docsend.com/view/5eniwwe</v>
      </c>
    </row>
    <row r="994" spans="1:16">
      <c r="A994" t="str">
        <f>INDEX([1]Calculation!$F:$F,ROW())</f>
        <v>Florida</v>
      </c>
      <c r="B994" t="str">
        <f>INDEX([1]Calculation!$D:$D,ROW())</f>
        <v>Tel Opinion Research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800  lv</v>
      </c>
      <c r="E994" s="20">
        <f>INDEX([1]Calculation!$I:$I,ROW())</f>
        <v>43593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1</v>
      </c>
      <c r="J994" s="8">
        <f>ROUND(INDEX([1]Calculation!O:O,ROW()),0)</f>
        <v>3</v>
      </c>
      <c r="K994" s="8">
        <f>ROUND(INDEX([1]Calculation!P:P,ROW()),0)</f>
        <v>1</v>
      </c>
      <c r="L994" s="8">
        <f>ROUND(INDEX([1]Calculation!Q:Q,ROW()),0)</f>
        <v>16</v>
      </c>
      <c r="M994" s="8">
        <f>ROUND(INDEX([1]Calculation!R:R,ROW()),0)</f>
        <v>0</v>
      </c>
      <c r="N994" s="8">
        <f>ROUND(INDEX([1]Calculation!S:S,ROW()),0)</f>
        <v>5</v>
      </c>
      <c r="O994" s="8">
        <f>ROUND(INDEX([1]Calculation!T:T,ROW()),0)</f>
        <v>0</v>
      </c>
      <c r="P994" s="8" t="str">
        <f>INDEX([1]Calculation!CB:CB,ROW())</f>
        <v>https://www.politico.com/f/?id=0000016a-a480-dbd0-ad7e-e6ef4b840001</v>
      </c>
    </row>
    <row r="995" spans="1:16">
      <c r="A995" t="str">
        <f>INDEX([1]Calculation!$F:$F,ROW())</f>
        <v>New Hampshire</v>
      </c>
      <c r="B995" t="str">
        <f>INDEX([1]Calculation!$D:$D,ROW())</f>
        <v>Monmouth University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376  lv</v>
      </c>
      <c r="E995" s="20">
        <f>INDEX([1]Calculation!$I:$I,ROW())</f>
        <v>43592</v>
      </c>
      <c r="F995" s="12">
        <f>ROUND(INDEX([1]Calculation!AL:AL,ROW()),1)</f>
        <v>0</v>
      </c>
      <c r="G995" s="8">
        <f>ROUND(INDEX([1]Calculation!L:L,ROW()),0)</f>
        <v>36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9</v>
      </c>
      <c r="K995" s="8">
        <f>ROUND(INDEX([1]Calculation!P:P,ROW()),0)</f>
        <v>2</v>
      </c>
      <c r="L995" s="8">
        <f>ROUND(INDEX([1]Calculation!Q:Q,ROW()),0)</f>
        <v>18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  <c r="P995" s="8" t="str">
        <f>INDEX([1]Calculation!CB:CB,ROW())</f>
        <v>https://www.monmouth.edu/polling-institute/documents/monmouthpoll_nh_050919.pdf/</v>
      </c>
    </row>
    <row r="996" spans="1:16">
      <c r="A996" t="str">
        <f>INDEX([1]Calculation!$F:$F,ROW())</f>
        <v>US</v>
      </c>
      <c r="B996" t="str">
        <f>INDEX([1]Calculation!$D:$D,ROW())</f>
        <v>GBAO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800  lv</v>
      </c>
      <c r="E996" s="20">
        <f>INDEX([1]Calculation!$I:$I,ROW())</f>
        <v>43590</v>
      </c>
      <c r="F996" s="12">
        <f>ROUND(INDEX([1]Calculation!AL:AL,ROW()),1)</f>
        <v>1.4</v>
      </c>
      <c r="G996" s="8">
        <f>ROUND(INDEX([1]Calculation!L:L,ROW()),0)</f>
        <v>36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5</v>
      </c>
      <c r="K996" s="8">
        <f>ROUND(INDEX([1]Calculation!P:P,ROW()),0)</f>
        <v>1</v>
      </c>
      <c r="L996" s="8">
        <f>ROUND(INDEX([1]Calculation!Q:Q,ROW()),0)</f>
        <v>13</v>
      </c>
      <c r="M996" s="8">
        <f>ROUND(INDEX([1]Calculation!R:R,ROW()),0)</f>
        <v>0</v>
      </c>
      <c r="N996" s="8">
        <f>ROUND(INDEX([1]Calculation!S:S,ROW()),0)</f>
        <v>8</v>
      </c>
      <c r="O996" s="8">
        <f>ROUND(INDEX([1]Calculation!T:T,ROW()),0)</f>
        <v>0</v>
      </c>
      <c r="P996" s="8" t="str">
        <f>INDEX([1]Calculation!CB:CB,ROW())</f>
        <v>https://jstreet.org/press-releases/new-poll-democratic-primary-voters-pro-israel-and-simultaneously-critical-of-israeli-government-policies/</v>
      </c>
    </row>
    <row r="997" spans="1:16">
      <c r="A997" t="str">
        <f>INDEX([1]Calculation!$F:$F,ROW())</f>
        <v>California</v>
      </c>
      <c r="B997" t="str">
        <f>INDEX([1]Calculation!$D:$D,ROW())</f>
        <v>Capitol Weekly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1041  lv</v>
      </c>
      <c r="E997" s="20">
        <f>INDEX([1]Calculation!$I:$I,ROW())</f>
        <v>43585</v>
      </c>
      <c r="F997" s="12">
        <f>ROUND(INDEX([1]Calculation!AL:AL,ROW()),1)</f>
        <v>0</v>
      </c>
      <c r="G997" s="8">
        <f>ROUND(INDEX([1]Calculation!L:L,ROW()),0)</f>
        <v>20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19</v>
      </c>
      <c r="K997" s="8">
        <f>ROUND(INDEX([1]Calculation!P:P,ROW()),0)</f>
        <v>3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0</v>
      </c>
      <c r="P997" s="8" t="str">
        <f>INDEX([1]Calculation!CB:CB,ROW())</f>
        <v>https://public.tableau.com/profile/capitol.weekly#!/vizhome/2020PrimaryTrackingSurvey_15626518585990/CA120POLLSTORY</v>
      </c>
    </row>
    <row r="998" spans="1:16">
      <c r="A998" t="str">
        <f>INDEX([1]Calculation!$F:$F,ROW())</f>
        <v>Indiana</v>
      </c>
      <c r="B998" t="str">
        <f>INDEX([1]Calculation!$D:$D,ROW())</f>
        <v>We Ask America</v>
      </c>
      <c r="C998" t="str">
        <f>IF(INDEX([1]Calculation!$G:$G,ROW())=0,"-",INDEX([1]Calculation!$G:$G,ROW()))</f>
        <v>C-</v>
      </c>
      <c r="D998" t="str">
        <f>INDEX([1]Calculation!$J:$J,ROW())&amp;"  "&amp;INDEX([1]Calculation!$K:$K,ROW())</f>
        <v>280  lv</v>
      </c>
      <c r="E998" s="20">
        <f>INDEX([1]Calculation!$I:$I,ROW())</f>
        <v>43590</v>
      </c>
      <c r="F998" s="12">
        <f>ROUND(INDEX([1]Calculation!AL:AL,ROW()),1)</f>
        <v>0.6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20</v>
      </c>
      <c r="K998" s="8">
        <f>ROUND(INDEX([1]Calculation!P:P,ROW()),0)</f>
        <v>0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2</v>
      </c>
      <c r="O998" s="8">
        <f>ROUND(INDEX([1]Calculation!T:T,ROW()),0)</f>
        <v>0</v>
      </c>
      <c r="P998" s="8" t="str">
        <f>INDEX([1]Calculation!CB:CB,ROW())</f>
        <v>http://www.weaskamerica.com/surveys/2019/5/9/indiana-statewide-survey-of-registered-voters</v>
      </c>
    </row>
    <row r="999" spans="1:16">
      <c r="A999" t="str">
        <f>INDEX([1]Calculation!$F:$F,ROW())</f>
        <v>New Hampshire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864  lv</v>
      </c>
      <c r="E999" s="20">
        <f>INDEX([1]Calculation!$I:$I,ROW())</f>
        <v>43590</v>
      </c>
      <c r="F999" s="12">
        <f>ROUND(INDEX([1]Calculation!AL:AL,ROW()),1)</f>
        <v>0</v>
      </c>
      <c r="G999" s="8">
        <f>ROUND(INDEX([1]Calculation!L:L,ROW()),0)</f>
        <v>26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12</v>
      </c>
      <c r="K999" s="8">
        <f>ROUND(INDEX([1]Calculation!P:P,ROW()),0)</f>
        <v>1</v>
      </c>
      <c r="L999" s="8">
        <f>ROUND(INDEX([1]Calculation!Q:Q,ROW()),0)</f>
        <v>30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2</v>
      </c>
      <c r="P999" s="8" t="str">
        <f>INDEX([1]Calculation!CB:CB,ROW())</f>
        <v>https://docsend.com/view/rsit6pt</v>
      </c>
    </row>
    <row r="1000" spans="1:16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15770  lv</v>
      </c>
      <c r="E1000" s="20">
        <f>INDEX([1]Calculation!$I:$I,ROW())</f>
        <v>43590</v>
      </c>
      <c r="F1000" s="12">
        <f>ROUND(INDEX([1]Calculation!AL:AL,ROW()),1)</f>
        <v>0</v>
      </c>
      <c r="G1000" s="8">
        <f>ROUND(INDEX([1]Calculation!L:L,ROW()),0)</f>
        <v>40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6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  <c r="P1000" s="8" t="str">
        <f>INDEX([1]Calculation!CB:CB,ROW())</f>
        <v>https://morningconsult.com/2020-democratic-primary/</v>
      </c>
    </row>
    <row r="1001" spans="1:16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440  rv</v>
      </c>
      <c r="E1001" s="20">
        <f>INDEX([1]Calculation!$I:$I,ROW())</f>
        <v>43589</v>
      </c>
      <c r="F1001" s="12">
        <f>ROUND(INDEX([1]Calculation!AL:AL,ROW()),1)</f>
        <v>0</v>
      </c>
      <c r="G1001" s="8">
        <f>ROUND(INDEX([1]Calculation!L:L,ROW()),0)</f>
        <v>46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8</v>
      </c>
      <c r="K1001" s="8">
        <f>ROUND(INDEX([1]Calculation!P:P,ROW()),0)</f>
        <v>0</v>
      </c>
      <c r="L1001" s="8">
        <f>ROUND(INDEX([1]Calculation!Q:Q,ROW()),0)</f>
        <v>14</v>
      </c>
      <c r="M1001" s="8">
        <f>ROUND(INDEX([1]Calculation!R:R,ROW()),0)</f>
        <v>0</v>
      </c>
      <c r="N1001" s="8">
        <f>ROUND(INDEX([1]Calculation!S:S,ROW()),0)</f>
        <v>7</v>
      </c>
      <c r="O1001" s="8">
        <f>ROUND(INDEX([1]Calculation!T:T,ROW()),0)</f>
        <v>1</v>
      </c>
      <c r="P1001" s="8" t="str">
        <f>INDEX([1]Calculation!CB:CB,ROW())</f>
        <v>https://thehill.com/hilltv/what-americas-thinking/442310-joe-biden</v>
      </c>
    </row>
    <row r="1002" spans="1:16">
      <c r="A1002" t="str">
        <f>INDEX([1]Calculation!$F:$F,ROW())</f>
        <v>South Carolina</v>
      </c>
      <c r="B1002" t="str">
        <f>INDEX([1]Calculation!$D:$D,ROW())</f>
        <v>Optimus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568  lv</v>
      </c>
      <c r="E1002" s="20">
        <f>INDEX([1]Calculation!$I:$I,ROW())</f>
        <v>43587</v>
      </c>
      <c r="F1002" s="12">
        <f>ROUND(INDEX([1]Calculation!AL:AL,ROW()),1)</f>
        <v>0</v>
      </c>
      <c r="G1002" s="8">
        <f>ROUND(INDEX([1]Calculation!L:L,ROW()),0)</f>
        <v>48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12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0</v>
      </c>
      <c r="P1002" s="8" t="str">
        <f>INDEX([1]Calculation!CB:CB,ROW())</f>
        <v>http://firehousestrategies.com/analysis/may-2019-survey/</v>
      </c>
    </row>
    <row r="1003" spans="1:16">
      <c r="A1003" t="str">
        <f>INDEX([1]Calculation!$F:$F,ROW())</f>
        <v>New Hampshire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551  lv</v>
      </c>
      <c r="E1003" s="20">
        <f>INDEX([1]Calculation!$I:$I,ROW())</f>
        <v>43587</v>
      </c>
      <c r="F1003" s="12">
        <f>ROUND(INDEX([1]Calculation!AL:AL,ROW()),1)</f>
        <v>0</v>
      </c>
      <c r="G1003" s="8">
        <f>ROUND(INDEX([1]Calculation!L:L,ROW()),0)</f>
        <v>34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10</v>
      </c>
      <c r="K1003" s="8">
        <f>ROUND(INDEX([1]Calculation!P:P,ROW()),0)</f>
        <v>1</v>
      </c>
      <c r="L1003" s="8">
        <f>ROUND(INDEX([1]Calculation!Q:Q,ROW()),0)</f>
        <v>16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0</v>
      </c>
      <c r="P1003" s="8" t="str">
        <f>INDEX([1]Calculation!CB:CB,ROW())</f>
        <v>http://firehousestrategies.com/analysis/may-2019-survey/</v>
      </c>
    </row>
    <row r="1004" spans="1:16">
      <c r="A1004" t="str">
        <f>INDEX([1]Calculation!$F:$F,ROW())</f>
        <v>Iowa</v>
      </c>
      <c r="B1004" t="str">
        <f>INDEX([1]Calculation!$D:$D,ROW())</f>
        <v>Optimus</v>
      </c>
      <c r="C1004" t="str">
        <f>IF(INDEX([1]Calculation!$G:$G,ROW())=0,"-",INDEX([1]Calculation!$G:$G,ROW()))</f>
        <v>C/D</v>
      </c>
      <c r="D1004" t="str">
        <f>INDEX([1]Calculation!$J:$J,ROW())&amp;"  "&amp;INDEX([1]Calculation!$K:$K,ROW())</f>
        <v>576  lv</v>
      </c>
      <c r="E1004" s="20">
        <f>INDEX([1]Calculation!$I:$I,ROW())</f>
        <v>43587</v>
      </c>
      <c r="F1004" s="12">
        <f>ROUND(INDEX([1]Calculation!AL:AL,ROW()),1)</f>
        <v>0</v>
      </c>
      <c r="G1004" s="8">
        <f>ROUND(INDEX([1]Calculation!L:L,ROW()),0)</f>
        <v>35</v>
      </c>
      <c r="H1004" s="8">
        <f>ROUND(INDEX([1]Calculation!M:M,ROW()),0)</f>
        <v>0</v>
      </c>
      <c r="I1004" s="8">
        <f>ROUND(INDEX([1]Calculation!N:N,ROW()),0)</f>
        <v>2</v>
      </c>
      <c r="J1004" s="8">
        <f>ROUND(INDEX([1]Calculation!O:O,ROW()),0)</f>
        <v>11</v>
      </c>
      <c r="K1004" s="8">
        <f>ROUND(INDEX([1]Calculation!P:P,ROW()),0)</f>
        <v>4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10</v>
      </c>
      <c r="O1004" s="8">
        <f>ROUND(INDEX([1]Calculation!T:T,ROW()),0)</f>
        <v>0</v>
      </c>
      <c r="P1004" s="8" t="str">
        <f>INDEX([1]Calculation!CB:CB,ROW())</f>
        <v>http://firehousestrategies.com/analysis/may-2019-survey/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259  rv</v>
      </c>
      <c r="E1005" s="20">
        <f>INDEX([1]Calculation!$I:$I,ROW())</f>
        <v>43586</v>
      </c>
      <c r="F1005" s="12">
        <f>ROUND(INDEX([1]Calculation!AL:AL,ROW()),1)</f>
        <v>0</v>
      </c>
      <c r="G1005" s="8">
        <f>ROUND(INDEX([1]Calculation!L:L,ROW()),0)</f>
        <v>44</v>
      </c>
      <c r="H1005" s="8">
        <f>ROUND(INDEX([1]Calculation!M:M,ROW()),0)</f>
        <v>2</v>
      </c>
      <c r="I1005" s="8">
        <f>ROUND(INDEX([1]Calculation!N:N,ROW()),0)</f>
        <v>3</v>
      </c>
      <c r="J1005" s="8">
        <f>ROUND(INDEX([1]Calculation!O:O,ROW()),0)</f>
        <v>2</v>
      </c>
      <c r="K1005" s="8">
        <f>ROUND(INDEX([1]Calculation!P:P,ROW()),0)</f>
        <v>2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5</v>
      </c>
      <c r="O1005" s="8">
        <f>ROUND(INDEX([1]Calculation!T:T,ROW()),0)</f>
        <v>0</v>
      </c>
      <c r="P1005" s="8" t="str">
        <f>INDEX([1]Calculation!CB:CB,ROW())</f>
        <v>https://harvardharrispoll.com/wp-content/uploads/2019/05/HHP_April2019_RV_topline.pdf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254  rv</v>
      </c>
      <c r="E1006" s="20">
        <f>INDEX([1]Calculation!$I:$I,ROW())</f>
        <v>43586</v>
      </c>
      <c r="F1006" s="12">
        <f>ROUND(INDEX([1]Calculation!AL:AL,ROW()),1)</f>
        <v>0</v>
      </c>
      <c r="G1006" s="8">
        <f>ROUND(INDEX([1]Calculation!L:L,ROW()),0)</f>
        <v>34</v>
      </c>
      <c r="H1006" s="8">
        <f>ROUND(INDEX([1]Calculation!M:M,ROW()),0)</f>
        <v>2</v>
      </c>
      <c r="I1006" s="8">
        <f>ROUND(INDEX([1]Calculation!N:N,ROW()),0)</f>
        <v>5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17</v>
      </c>
      <c r="M1006" s="8">
        <f>ROUND(INDEX([1]Calculation!R:R,ROW()),0)</f>
        <v>0</v>
      </c>
      <c r="N1006" s="8">
        <f>ROUND(INDEX([1]Calculation!S:S,ROW()),0)</f>
        <v>3</v>
      </c>
      <c r="O1006" s="8">
        <f>ROUND(INDEX([1]Calculation!T:T,ROW()),0)</f>
        <v>2</v>
      </c>
      <c r="P1006" s="8" t="str">
        <f>INDEX([1]Calculation!CB:CB,ROW())</f>
        <v>https://harvardharrispoll.com/wp-content/uploads/2019/05/HHP_April2019_RV_topline.pdf</v>
      </c>
    </row>
    <row r="1007" spans="1:16">
      <c r="A1007" t="str">
        <f>INDEX([1]Calculation!$F:$F,ROW())</f>
        <v>Virginia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551  lv</v>
      </c>
      <c r="E1007" s="20">
        <f>INDEX([1]Calculation!$I:$I,ROW())</f>
        <v>43585</v>
      </c>
      <c r="F1007" s="12">
        <f>ROUND(INDEX([1]Calculation!AL:AL,ROW()),1)</f>
        <v>0.9</v>
      </c>
      <c r="G1007" s="8">
        <f>ROUND(INDEX([1]Calculation!L:L,ROW()),0)</f>
        <v>41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12</v>
      </c>
      <c r="K1007" s="8">
        <f>ROUND(INDEX([1]Calculation!P:P,ROW()),0)</f>
        <v>1</v>
      </c>
      <c r="L1007" s="8">
        <f>ROUND(INDEX([1]Calculation!Q:Q,ROW()),0)</f>
        <v>20</v>
      </c>
      <c r="M1007" s="8">
        <f>ROUND(INDEX([1]Calculation!R:R,ROW()),0)</f>
        <v>0</v>
      </c>
      <c r="N1007" s="8">
        <f>ROUND(INDEX([1]Calculation!S:S,ROW()),0)</f>
        <v>10</v>
      </c>
      <c r="O1007" s="8">
        <f>ROUND(INDEX([1]Calculation!T:T,ROW()),0)</f>
        <v>1</v>
      </c>
      <c r="P1007" s="8" t="str">
        <f>INDEX([1]Calculation!CB:CB,ROW())</f>
        <v>https://docsend.com/view/gbdmuca</v>
      </c>
    </row>
    <row r="1008" spans="1:16">
      <c r="A1008" t="str">
        <f>INDEX([1]Calculation!$F:$F,ROW())</f>
        <v>US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419  rv</v>
      </c>
      <c r="E1008" s="20">
        <f>INDEX([1]Calculation!$I:$I,ROW())</f>
        <v>43584</v>
      </c>
      <c r="F1008" s="12">
        <f>ROUND(INDEX([1]Calculation!AL:AL,ROW()),1)</f>
        <v>0</v>
      </c>
      <c r="G1008" s="8">
        <f>ROUND(INDEX([1]Calculation!L:L,ROW()),0)</f>
        <v>38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10</v>
      </c>
      <c r="K1008" s="8">
        <f>ROUND(INDEX([1]Calculation!P:P,ROW()),0)</f>
        <v>1</v>
      </c>
      <c r="L1008" s="8">
        <f>ROUND(INDEX([1]Calculation!Q:Q,ROW()),0)</f>
        <v>11</v>
      </c>
      <c r="M1008" s="8">
        <f>ROUND(INDEX([1]Calculation!R:R,ROW()),0)</f>
        <v>0</v>
      </c>
      <c r="N1008" s="8">
        <f>ROUND(INDEX([1]Calculation!S:S,ROW()),0)</f>
        <v>12</v>
      </c>
      <c r="O1008" s="8">
        <f>ROUND(INDEX([1]Calculation!T:T,ROW()),0)</f>
        <v>1</v>
      </c>
      <c r="P1008" s="8" t="str">
        <f>INDEX([1]Calculation!CB:CB,ROW())</f>
        <v>https://poll.qu.edu/national/release-detail?ReleaseID=2617</v>
      </c>
    </row>
    <row r="1009" spans="1:16">
      <c r="A1009" t="str">
        <f>INDEX([1]Calculation!$F:$F,ROW())</f>
        <v>US</v>
      </c>
      <c r="B1009" t="str">
        <f>INDEX([1]Calculation!$D:$D,ROW())</f>
        <v>Harris Insights &amp; Analytics</v>
      </c>
      <c r="C1009" t="str">
        <f>IF(INDEX([1]Calculation!$G:$G,ROW())=0,"-",INDEX([1]Calculation!$G:$G,ROW()))</f>
        <v>C+</v>
      </c>
      <c r="D1009" t="str">
        <f>INDEX([1]Calculation!$J:$J,ROW())&amp;"  "&amp;INDEX([1]Calculation!$K:$K,ROW())</f>
        <v>741  rv</v>
      </c>
      <c r="E1009" s="20">
        <f>INDEX([1]Calculation!$I:$I,ROW())</f>
        <v>43583</v>
      </c>
      <c r="F1009" s="12">
        <f>ROUND(INDEX([1]Calculation!AL:AL,ROW()),1)</f>
        <v>0</v>
      </c>
      <c r="G1009" s="8">
        <f>ROUND(INDEX([1]Calculation!L:L,ROW()),0)</f>
        <v>33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5</v>
      </c>
      <c r="K1009" s="8">
        <f>ROUND(INDEX([1]Calculation!P:P,ROW()),0)</f>
        <v>1</v>
      </c>
      <c r="L1009" s="8">
        <f>ROUND(INDEX([1]Calculation!Q:Q,ROW()),0)</f>
        <v>16</v>
      </c>
      <c r="M1009" s="8">
        <f>ROUND(INDEX([1]Calculation!R:R,ROW()),0)</f>
        <v>0</v>
      </c>
      <c r="N1009" s="8">
        <f>ROUND(INDEX([1]Calculation!S:S,ROW()),0)</f>
        <v>6</v>
      </c>
      <c r="O1009" s="8">
        <f>ROUND(INDEX([1]Calculation!T:T,ROW()),0)</f>
        <v>0</v>
      </c>
      <c r="P1009" s="8" t="str">
        <f>INDEX([1]Calculation!CB:CB,ROW())</f>
        <v>https://scottrasmussen.com/crosstabs-april-27-28/</v>
      </c>
    </row>
    <row r="1010" spans="1:16">
      <c r="A1010" t="str">
        <f>INDEX([1]Calculation!$F:$F,ROW())</f>
        <v>US</v>
      </c>
      <c r="B1010" t="str">
        <f>INDEX([1]Calculation!$D:$D,ROW())</f>
        <v>SSRS</v>
      </c>
      <c r="C1010" t="str">
        <f>IF(INDEX([1]Calculation!$G:$G,ROW())=0,"-",INDEX([1]Calculation!$G:$G,ROW()))</f>
        <v>A/B</v>
      </c>
      <c r="D1010" t="str">
        <f>INDEX([1]Calculation!$J:$J,ROW())&amp;"  "&amp;INDEX([1]Calculation!$K:$K,ROW())</f>
        <v>411  rv</v>
      </c>
      <c r="E1010" s="20">
        <f>INDEX([1]Calculation!$I:$I,ROW())</f>
        <v>43583</v>
      </c>
      <c r="F1010" s="12">
        <f>ROUND(INDEX([1]Calculation!AL:AL,ROW()),1)</f>
        <v>0</v>
      </c>
      <c r="G1010" s="8">
        <f>ROUND(INDEX([1]Calculation!L:L,ROW()),0)</f>
        <v>39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7</v>
      </c>
      <c r="K1010" s="8">
        <f>ROUND(INDEX([1]Calculation!P:P,ROW()),0)</f>
        <v>2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  <c r="P1010" s="8" t="str">
        <f>INDEX([1]Calculation!CB:CB,ROW())</f>
        <v>http://cdn.cnn.com/cnn/2019/images/04/29/rel6a.-.2020.democrats.pdf</v>
      </c>
    </row>
    <row r="1011" spans="1:16">
      <c r="A1011" t="str">
        <f>INDEX([1]Calculation!$F:$F,ROW())</f>
        <v>New Hampshire</v>
      </c>
      <c r="B1011" t="str">
        <f>INDEX([1]Calculation!$D:$D,ROW())</f>
        <v>Suffolk University</v>
      </c>
      <c r="C1011" t="str">
        <f>IF(INDEX([1]Calculation!$G:$G,ROW())=0,"-",INDEX([1]Calculation!$G:$G,ROW()))</f>
        <v>A-</v>
      </c>
      <c r="D1011" t="str">
        <f>INDEX([1]Calculation!$J:$J,ROW())&amp;"  "&amp;INDEX([1]Calculation!$K:$K,ROW())</f>
        <v>429  lv</v>
      </c>
      <c r="E1011" s="20">
        <f>INDEX([1]Calculation!$I:$I,ROW())</f>
        <v>43583</v>
      </c>
      <c r="F1011" s="12">
        <f>ROUND(INDEX([1]Calculation!AL:AL,ROW()),1)</f>
        <v>0</v>
      </c>
      <c r="G1011" s="8">
        <f>ROUND(INDEX([1]Calculation!L:L,ROW()),0)</f>
        <v>20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12</v>
      </c>
      <c r="K1011" s="8">
        <f>ROUND(INDEX([1]Calculation!P:P,ROW()),0)</f>
        <v>1</v>
      </c>
      <c r="L1011" s="8">
        <f>ROUND(INDEX([1]Calculation!Q:Q,ROW()),0)</f>
        <v>12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https://www2.bostonglobe.com/news/politics/2019/04/29/read-full-results-suffolk-university-boston-globe-poll/WAyevf7yhzt1wUWcZKywQL/story.html</v>
      </c>
    </row>
    <row r="1012" spans="1:16">
      <c r="A1012" t="str">
        <f>INDEX([1]Calculation!$F:$F,ROW())</f>
        <v>US</v>
      </c>
      <c r="B1012" t="str">
        <f>INDEX([1]Calculation!$D:$D,ROW())</f>
        <v>Morning Consult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15475  lv</v>
      </c>
      <c r="E1012" s="20">
        <f>INDEX([1]Calculation!$I:$I,ROW())</f>
        <v>43583</v>
      </c>
      <c r="F1012" s="12">
        <f>ROUND(INDEX([1]Calculation!AL:AL,ROW()),1)</f>
        <v>0</v>
      </c>
      <c r="G1012" s="8">
        <f>ROUND(INDEX([1]Calculation!L:L,ROW()),0)</f>
        <v>36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22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https://morningconsult.com/wp-content/uploads/2019/04/Political-Intelligence-4.29.19.pdf</v>
      </c>
    </row>
    <row r="1013" spans="1:16">
      <c r="A1013" t="str">
        <f>INDEX([1]Calculation!$F:$F,ROW())</f>
        <v>Texas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342  lv</v>
      </c>
      <c r="E1013" s="20">
        <f>INDEX([1]Calculation!$I:$I,ROW())</f>
        <v>43583</v>
      </c>
      <c r="F1013" s="12">
        <f>ROUND(INDEX([1]Calculation!AL:AL,ROW()),1)</f>
        <v>0.1</v>
      </c>
      <c r="G1013" s="8">
        <f>ROUND(INDEX([1]Calculation!L:L,ROW()),0)</f>
        <v>23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3</v>
      </c>
      <c r="L1013" s="8">
        <f>ROUND(INDEX([1]Calculation!Q:Q,ROW()),0)</f>
        <v>17</v>
      </c>
      <c r="M1013" s="8">
        <f>ROUND(INDEX([1]Calculation!R:R,ROW()),0)</f>
        <v>0</v>
      </c>
      <c r="N1013" s="8">
        <f>ROUND(INDEX([1]Calculation!S:S,ROW()),0)</f>
        <v>7</v>
      </c>
      <c r="O1013" s="8">
        <f>ROUND(INDEX([1]Calculation!T:T,ROW()),0)</f>
        <v>3</v>
      </c>
      <c r="P1013" s="8" t="str">
        <f>INDEX([1]Calculation!CB:CB,ROW())</f>
        <v>http://emersonpolling.com/2019/04/28/2020-texas-biden-and-beto-in-dead-heat-in-democratic-primary/</v>
      </c>
    </row>
    <row r="1014" spans="1:16">
      <c r="A1014" t="str">
        <f>INDEX([1]Calculation!$F:$F,ROW())</f>
        <v>US</v>
      </c>
      <c r="B1014" t="str">
        <f>INDEX([1]Calculation!$D:$D,ROW())</f>
        <v>ABC News/Washington Post</v>
      </c>
      <c r="C1014" t="str">
        <f>IF(INDEX([1]Calculation!$G:$G,ROW())=0,"-",INDEX([1]Calculation!$G:$G,ROW()))</f>
        <v>A+</v>
      </c>
      <c r="D1014" t="str">
        <f>INDEX([1]Calculation!$J:$J,ROW())&amp;"  "&amp;INDEX([1]Calculation!$K:$K,ROW())</f>
        <v>427  a</v>
      </c>
      <c r="E1014" s="20">
        <f>INDEX([1]Calculation!$I:$I,ROW())</f>
        <v>43580</v>
      </c>
      <c r="F1014" s="12">
        <f>ROUND(INDEX([1]Calculation!AL:AL,ROW()),1)</f>
        <v>0</v>
      </c>
      <c r="G1014" s="8">
        <f>ROUND(INDEX([1]Calculation!L:L,ROW()),0)</f>
        <v>17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5</v>
      </c>
      <c r="K1014" s="8">
        <f>ROUND(INDEX([1]Calculation!P:P,ROW()),0)</f>
        <v>1</v>
      </c>
      <c r="L1014" s="8">
        <f>ROUND(INDEX([1]Calculation!Q:Q,ROW()),0)</f>
        <v>11</v>
      </c>
      <c r="M1014" s="8">
        <f>ROUND(INDEX([1]Calculation!R:R,ROW()),0)</f>
        <v>0</v>
      </c>
      <c r="N1014" s="8">
        <f>ROUND(INDEX([1]Calculation!S:S,ROW()),0)</f>
        <v>4</v>
      </c>
      <c r="O1014" s="8">
        <f>ROUND(INDEX([1]Calculation!T:T,ROW()),0)</f>
        <v>0</v>
      </c>
      <c r="P1014" s="8" t="str">
        <f>INDEX([1]Calculation!CB:CB,ROW())</f>
        <v>https://www.langerresearch.com/wp-content/uploads/1205a2Democrats2020.pdf</v>
      </c>
    </row>
    <row r="1015" spans="1:16">
      <c r="A1015" t="str">
        <f>INDEX([1]Calculation!$F:$F,ROW())</f>
        <v>US</v>
      </c>
      <c r="B1015" t="str">
        <f>INDEX([1]Calculation!$D:$D,ROW())</f>
        <v>Ipsos</v>
      </c>
      <c r="C1015" t="str">
        <f>IF(INDEX([1]Calculation!$G:$G,ROW())=0,"-",INDEX([1]Calculation!$G:$G,ROW()))</f>
        <v>B+</v>
      </c>
      <c r="D1015" t="str">
        <f>INDEX([1]Calculation!$J:$J,ROW())&amp;"  "&amp;INDEX([1]Calculation!$K:$K,ROW())</f>
        <v>2237  a</v>
      </c>
      <c r="E1015" s="20">
        <f>INDEX([1]Calculation!$I:$I,ROW())</f>
        <v>43578</v>
      </c>
      <c r="F1015" s="12">
        <f>ROUND(INDEX([1]Calculation!AL:AL,ROW()),1)</f>
        <v>0</v>
      </c>
      <c r="G1015" s="8">
        <f>ROUND(INDEX([1]Calculation!L:L,ROW()),0)</f>
        <v>24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15</v>
      </c>
      <c r="M1015" s="8">
        <f>ROUND(INDEX([1]Calculation!R:R,ROW()),0)</f>
        <v>0</v>
      </c>
      <c r="N1015" s="8">
        <f>ROUND(INDEX([1]Calculation!S:S,ROW()),0)</f>
        <v>5</v>
      </c>
      <c r="O1015" s="8">
        <f>ROUND(INDEX([1]Calculation!T:T,ROW()),0)</f>
        <v>1</v>
      </c>
      <c r="P1015" s="8" t="str">
        <f>INDEX([1]Calculation!CB:CB,ROW())</f>
        <v>https://fingfx.thomsonreuters.com/gfx/mkt/11/9830/9740/2019%20Reuters%20Democratic%20Primary%20Horserace%2004%2023%202019.pdf</v>
      </c>
    </row>
    <row r="1016" spans="1:16">
      <c r="A1016" t="str">
        <f>INDEX([1]Calculation!$F:$F,ROW())</f>
        <v>Texas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1578  lv</v>
      </c>
      <c r="E1016" s="20">
        <f>INDEX([1]Calculation!$I:$I,ROW())</f>
        <v>43577</v>
      </c>
      <c r="F1016" s="12">
        <f>ROUND(INDEX([1]Calculation!AL:AL,ROW()),1)</f>
        <v>0</v>
      </c>
      <c r="G1016" s="8">
        <f>ROUND(INDEX([1]Calculation!L:L,ROW()),0)</f>
        <v>0</v>
      </c>
      <c r="H1016" s="8">
        <f>ROUND(INDEX([1]Calculation!M:M,ROW()),0)</f>
        <v>0</v>
      </c>
      <c r="I1016" s="8">
        <f>ROUND(INDEX([1]Calculation!N:N,ROW()),0)</f>
        <v>4</v>
      </c>
      <c r="J1016" s="8">
        <f>ROUND(INDEX([1]Calculation!O:O,ROW()),0)</f>
        <v>21</v>
      </c>
      <c r="K1016" s="8">
        <f>ROUND(INDEX([1]Calculation!P:P,ROW()),0)</f>
        <v>1</v>
      </c>
      <c r="L1016" s="8">
        <f>ROUND(INDEX([1]Calculation!Q:Q,ROW()),0)</f>
        <v>23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0</v>
      </c>
      <c r="P1016" s="8" t="str">
        <f>INDEX([1]Calculation!CB:CB,ROW())</f>
        <v>https://docsend.com/view/8fe8hjg</v>
      </c>
    </row>
    <row r="1017" spans="1:16">
      <c r="A1017" t="str">
        <f>INDEX([1]Calculation!$F:$F,ROW())</f>
        <v>Texas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1578  lv</v>
      </c>
      <c r="E1017" s="20">
        <f>INDEX([1]Calculation!$I:$I,ROW())</f>
        <v>43577</v>
      </c>
      <c r="F1017" s="12">
        <f>ROUND(INDEX([1]Calculation!AL:AL,ROW()),1)</f>
        <v>0.2</v>
      </c>
      <c r="G1017" s="8">
        <f>ROUND(INDEX([1]Calculation!L:L,ROW()),0)</f>
        <v>20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15</v>
      </c>
      <c r="K1017" s="8">
        <f>ROUND(INDEX([1]Calculation!P:P,ROW()),0)</f>
        <v>1</v>
      </c>
      <c r="L1017" s="8">
        <f>ROUND(INDEX([1]Calculation!Q:Q,ROW()),0)</f>
        <v>19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1</v>
      </c>
      <c r="P1017" s="8" t="str">
        <f>INDEX([1]Calculation!CB:CB,ROW())</f>
        <v>https://docsend.com/view/8fe8hjg</v>
      </c>
    </row>
    <row r="1018" spans="1:16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14335  lv</v>
      </c>
      <c r="E1018" s="20">
        <f>INDEX([1]Calculation!$I:$I,ROW())</f>
        <v>43576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9</v>
      </c>
      <c r="K1018" s="8">
        <f>ROUND(INDEX([1]Calculation!P:P,ROW()),0)</f>
        <v>2</v>
      </c>
      <c r="L1018" s="8">
        <f>ROUND(INDEX([1]Calculation!Q:Q,ROW()),0)</f>
        <v>24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2</v>
      </c>
      <c r="P1018" s="8" t="str">
        <f>INDEX([1]Calculation!CB:CB,ROW())</f>
        <v>https://morningconsult.com/wp-content/uploads/2019/04/Political-Intelligence-4.23.19.pdf</v>
      </c>
    </row>
    <row r="1019" spans="1:16">
      <c r="A1019" t="str">
        <f>INDEX([1]Calculation!$F:$F,ROW())</f>
        <v>US</v>
      </c>
      <c r="B1019" t="str">
        <f>INDEX([1]Calculation!$D:$D,ROW())</f>
        <v>Echelon Insights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499  rv</v>
      </c>
      <c r="E1019" s="20">
        <f>INDEX([1]Calculation!$I:$I,ROW())</f>
        <v>43574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7</v>
      </c>
      <c r="K1019" s="8">
        <f>ROUND(INDEX([1]Calculation!P:P,ROW()),0)</f>
        <v>1</v>
      </c>
      <c r="L1019" s="8">
        <f>ROUND(INDEX([1]Calculation!Q:Q,ROW()),0)</f>
        <v>22</v>
      </c>
      <c r="M1019" s="8">
        <f>ROUND(INDEX([1]Calculation!R:R,ROW()),0)</f>
        <v>0</v>
      </c>
      <c r="N1019" s="8">
        <f>ROUND(INDEX([1]Calculation!S:S,ROW()),0)</f>
        <v>3</v>
      </c>
      <c r="O1019" s="8">
        <f>ROUND(INDEX([1]Calculation!T:T,ROW()),0)</f>
        <v>2</v>
      </c>
      <c r="P1019" s="8" t="str">
        <f>INDEX([1]Calculation!CB:CB,ROW())</f>
        <v>https://echeloninsights.com/wp-content/uploads/AprilOmnibus_2019DemPrimary.pdf</v>
      </c>
    </row>
    <row r="1020" spans="1:16">
      <c r="A1020" t="str">
        <f>INDEX([1]Calculation!$F:$F,ROW())</f>
        <v>New Hampshire</v>
      </c>
      <c r="B1020" t="str">
        <f>INDEX([1]Calculation!$D:$D,ROW())</f>
        <v>University of New Hampshire</v>
      </c>
      <c r="C1020" t="str">
        <f>IF(INDEX([1]Calculation!$G:$G,ROW())=0,"-",INDEX([1]Calculation!$G:$G,ROW()))</f>
        <v>B</v>
      </c>
      <c r="D1020" t="str">
        <f>INDEX([1]Calculation!$J:$J,ROW())&amp;"  "&amp;INDEX([1]Calculation!$K:$K,ROW())</f>
        <v>241  lv</v>
      </c>
      <c r="E1020" s="20">
        <f>INDEX([1]Calculation!$I:$I,ROW())</f>
        <v>43573</v>
      </c>
      <c r="F1020" s="12">
        <f>ROUND(INDEX([1]Calculation!AL:AL,ROW()),1)</f>
        <v>0</v>
      </c>
      <c r="G1020" s="8">
        <f>ROUND(INDEX([1]Calculation!L:L,ROW()),0)</f>
        <v>12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11</v>
      </c>
      <c r="K1020" s="8">
        <f>ROUND(INDEX([1]Calculation!P:P,ROW()),0)</f>
        <v>1</v>
      </c>
      <c r="L1020" s="8">
        <f>ROUND(INDEX([1]Calculation!Q:Q,ROW()),0)</f>
        <v>18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  <c r="P1020" s="8" t="str">
        <f>INDEX([1]Calculation!CB:CB,ROW())</f>
        <v>https://scholars.unh.edu/cgi/viewcontent.cgi?article=1557&amp;context=survey_center_polls</v>
      </c>
    </row>
    <row r="1021" spans="1:16">
      <c r="A1021" t="str">
        <f>INDEX([1]Calculation!$F:$F,ROW())</f>
        <v>Wisconsin</v>
      </c>
      <c r="B1021" t="str">
        <f>INDEX([1]Calculation!$D:$D,ROW())</f>
        <v>Zogby Interactive/JZ Analytics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485  lv</v>
      </c>
      <c r="E1021" s="20">
        <f>INDEX([1]Calculation!$I:$I,ROW())</f>
        <v>43573</v>
      </c>
      <c r="F1021" s="12">
        <f>ROUND(INDEX([1]Calculation!AL:AL,ROW()),1)</f>
        <v>0.1</v>
      </c>
      <c r="G1021" s="8">
        <f>ROUND(INDEX([1]Calculation!L:L,ROW()),0)</f>
        <v>24</v>
      </c>
      <c r="H1021" s="8">
        <f>ROUND(INDEX([1]Calculation!M:M,ROW()),0)</f>
        <v>0</v>
      </c>
      <c r="I1021" s="8">
        <f>ROUND(INDEX([1]Calculation!N:N,ROW()),0)</f>
        <v>4</v>
      </c>
      <c r="J1021" s="8">
        <f>ROUND(INDEX([1]Calculation!O:O,ROW()),0)</f>
        <v>10</v>
      </c>
      <c r="K1021" s="8">
        <f>ROUND(INDEX([1]Calculation!P:P,ROW()),0)</f>
        <v>4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1</v>
      </c>
      <c r="P1021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22" spans="1:16">
      <c r="A1022" t="str">
        <f>INDEX([1]Calculation!$F:$F,ROW())</f>
        <v>New Hampshire</v>
      </c>
      <c r="B1022" t="str">
        <f>INDEX([1]Calculation!$D:$D,ROW())</f>
        <v>University of New Hampshire</v>
      </c>
      <c r="C1022" t="str">
        <f>IF(INDEX([1]Calculation!$G:$G,ROW())=0,"-",INDEX([1]Calculation!$G:$G,ROW()))</f>
        <v>B</v>
      </c>
      <c r="D1022" t="str">
        <f>INDEX([1]Calculation!$J:$J,ROW())&amp;"  "&amp;INDEX([1]Calculation!$K:$K,ROW())</f>
        <v>241  lv</v>
      </c>
      <c r="E1022" s="20">
        <f>INDEX([1]Calculation!$I:$I,ROW())</f>
        <v>43573</v>
      </c>
      <c r="F1022" s="12">
        <f>ROUND(INDEX([1]Calculation!AL:AL,ROW()),1)</f>
        <v>0</v>
      </c>
      <c r="G1022" s="8">
        <f>ROUND(INDEX([1]Calculation!L:L,ROW()),0)</f>
        <v>18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15</v>
      </c>
      <c r="K1022" s="8">
        <f>ROUND(INDEX([1]Calculation!P:P,ROW()),0)</f>
        <v>2</v>
      </c>
      <c r="L1022" s="8">
        <f>ROUND(INDEX([1]Calculation!Q:Q,ROW()),0)</f>
        <v>30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2</v>
      </c>
      <c r="P1022" s="8" t="str">
        <f>INDEX([1]Calculation!CB:CB,ROW())</f>
        <v>https://scholars.unh.edu/cgi/viewcontent.cgi?article=1557&amp;context=survey_center_polls</v>
      </c>
    </row>
    <row r="1023" spans="1:16">
      <c r="A1023" t="str">
        <f>INDEX([1]Calculation!$F:$F,ROW())</f>
        <v>Iowa</v>
      </c>
      <c r="B1023" t="str">
        <f>INDEX([1]Calculation!$D:$D,ROW())</f>
        <v>Gravis Marketing</v>
      </c>
      <c r="C1023" t="str">
        <f>IF(INDEX([1]Calculation!$G:$G,ROW())=0,"-",INDEX([1]Calculation!$G:$G,ROW()))</f>
        <v>C+</v>
      </c>
      <c r="D1023" t="str">
        <f>INDEX([1]Calculation!$J:$J,ROW())&amp;"  "&amp;INDEX([1]Calculation!$K:$K,ROW())</f>
        <v>590  lv</v>
      </c>
      <c r="E1023" s="20">
        <f>INDEX([1]Calculation!$I:$I,ROW())</f>
        <v>43573</v>
      </c>
      <c r="F1023" s="12">
        <f>ROUND(INDEX([1]Calculation!AL:AL,ROW()),1)</f>
        <v>1.1000000000000001</v>
      </c>
      <c r="G1023" s="8">
        <f>ROUND(INDEX([1]Calculation!L:L,ROW()),0)</f>
        <v>19</v>
      </c>
      <c r="H1023" s="8">
        <f>ROUND(INDEX([1]Calculation!M:M,ROW()),0)</f>
        <v>0</v>
      </c>
      <c r="I1023" s="8">
        <f>ROUND(INDEX([1]Calculation!N:N,ROW()),0)</f>
        <v>4</v>
      </c>
      <c r="J1023" s="8">
        <f>ROUND(INDEX([1]Calculation!O:O,ROW()),0)</f>
        <v>14</v>
      </c>
      <c r="K1023" s="8">
        <f>ROUND(INDEX([1]Calculation!P:P,ROW()),0)</f>
        <v>4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http://orlando-politics.com/wp-content/uploads/2019/04/Iowa-April-18-2019-v2.pdf</v>
      </c>
    </row>
    <row r="1024" spans="1:16">
      <c r="A1024" t="str">
        <f>INDEX([1]Calculation!$F:$F,ROW())</f>
        <v>US</v>
      </c>
      <c r="B1024" t="str">
        <f>INDEX([1]Calculation!$D:$D,ROW())</f>
        <v>USC Dornsife/LA Times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1131  lv</v>
      </c>
      <c r="E1024" s="20">
        <f>INDEX([1]Calculation!$I:$I,ROW())</f>
        <v>43570</v>
      </c>
      <c r="F1024" s="12">
        <f>ROUND(INDEX([1]Calculation!AL:AL,ROW()),1)</f>
        <v>0</v>
      </c>
      <c r="G1024" s="8">
        <f>ROUND(INDEX([1]Calculation!L:L,ROW()),0)</f>
        <v>30</v>
      </c>
      <c r="H1024" s="8">
        <f>ROUND(INDEX([1]Calculation!M:M,ROW()),0)</f>
        <v>0</v>
      </c>
      <c r="I1024" s="8">
        <f>ROUND(INDEX([1]Calculation!N:N,ROW()),0)</f>
        <v>3</v>
      </c>
      <c r="J1024" s="8">
        <f>ROUND(INDEX([1]Calculation!O:O,ROW()),0)</f>
        <v>3</v>
      </c>
      <c r="K1024" s="8">
        <f>ROUND(INDEX([1]Calculation!P:P,ROW()),0)</f>
        <v>2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5</v>
      </c>
      <c r="O1024" s="8">
        <f>ROUND(INDEX([1]Calculation!T:T,ROW()),0)</f>
        <v>2</v>
      </c>
      <c r="P1024" s="8" t="str">
        <f>INDEX([1]Calculation!CB:CB,ROW())</f>
        <v>https://drive.google.com/file/d/1Q0eqkqh8cORcq-MauUUyvG9b0aZa2QBa/view</v>
      </c>
    </row>
    <row r="1025" spans="1:16">
      <c r="A1025" t="str">
        <f>INDEX([1]Calculation!$F:$F,ROW())</f>
        <v>US</v>
      </c>
      <c r="B1025" t="str">
        <f>INDEX([1]Calculation!$D:$D,ROW())</f>
        <v>Monmouth University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330  rv</v>
      </c>
      <c r="E1025" s="20">
        <f>INDEX([1]Calculation!$I:$I,ROW())</f>
        <v>43570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11</v>
      </c>
      <c r="K1025" s="8">
        <f>ROUND(INDEX([1]Calculation!P:P,ROW()),0)</f>
        <v>2</v>
      </c>
      <c r="L1025" s="8">
        <f>ROUND(INDEX([1]Calculation!Q:Q,ROW()),0)</f>
        <v>27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https://www.monmouth.edu/polling-institute/documents/monmouthpoll_us_042319.pdf/</v>
      </c>
    </row>
    <row r="1026" spans="1:16">
      <c r="A1026" t="str">
        <f>INDEX([1]Calculation!$F:$F,ROW())</f>
        <v>US</v>
      </c>
      <c r="B1026" t="str">
        <f>INDEX([1]Calculation!$D:$D,ROW())</f>
        <v>Monmouth University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330  rv</v>
      </c>
      <c r="E1026" s="20">
        <f>INDEX([1]Calculation!$I:$I,ROW())</f>
        <v>43570</v>
      </c>
      <c r="F1026" s="12">
        <f>ROUND(INDEX([1]Calculation!AL:AL,ROW()),1)</f>
        <v>0</v>
      </c>
      <c r="G1026" s="8">
        <f>ROUND(INDEX([1]Calculation!L:L,ROW()),0)</f>
        <v>27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8</v>
      </c>
      <c r="K1026" s="8">
        <f>ROUND(INDEX([1]Calculation!P:P,ROW()),0)</f>
        <v>1</v>
      </c>
      <c r="L1026" s="8">
        <f>ROUND(INDEX([1]Calculation!Q:Q,ROW()),0)</f>
        <v>20</v>
      </c>
      <c r="M1026" s="8">
        <f>ROUND(INDEX([1]Calculation!R:R,ROW()),0)</f>
        <v>0</v>
      </c>
      <c r="N1026" s="8">
        <f>ROUND(INDEX([1]Calculation!S:S,ROW()),0)</f>
        <v>6</v>
      </c>
      <c r="O1026" s="8">
        <f>ROUND(INDEX([1]Calculation!T:T,ROW()),0)</f>
        <v>0</v>
      </c>
      <c r="P1026" s="8" t="str">
        <f>INDEX([1]Calculation!CB:CB,ROW())</f>
        <v>https://www.monmouth.edu/polling-institute/documents/monmouthpoll_us_042319.pdf/</v>
      </c>
    </row>
    <row r="1027" spans="1:16">
      <c r="A1027" t="str">
        <f>INDEX([1]Calculation!$F:$F,ROW())</f>
        <v>US</v>
      </c>
      <c r="B1027" t="str">
        <f>INDEX([1]Calculation!$D:$D,ROW())</f>
        <v>Change Research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2518  lv</v>
      </c>
      <c r="E1027" s="20">
        <f>INDEX([1]Calculation!$I:$I,ROW())</f>
        <v>43570</v>
      </c>
      <c r="F1027" s="12">
        <f>ROUND(INDEX([1]Calculation!AL:AL,ROW()),1)</f>
        <v>0</v>
      </c>
      <c r="G1027" s="8">
        <f>ROUND(INDEX([1]Calculation!L:L,ROW()),0)</f>
        <v>21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17</v>
      </c>
      <c r="K1027" s="8">
        <f>ROUND(INDEX([1]Calculation!P:P,ROW()),0)</f>
        <v>2</v>
      </c>
      <c r="L1027" s="8">
        <f>ROUND(INDEX([1]Calculation!Q:Q,ROW()),0)</f>
        <v>20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2</v>
      </c>
      <c r="P1027" s="8" t="str">
        <f>INDEX([1]Calculation!CB:CB,ROW())</f>
        <v>https://docsend.com/view/pbyn7wf</v>
      </c>
    </row>
    <row r="1028" spans="1:16">
      <c r="A1028" t="str">
        <f>INDEX([1]Calculation!$F:$F,ROW())</f>
        <v>US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2518  lv</v>
      </c>
      <c r="E1028" s="20">
        <f>INDEX([1]Calculation!$I:$I,ROW())</f>
        <v>43570</v>
      </c>
      <c r="F1028" s="12">
        <f>ROUND(INDEX([1]Calculation!AL:AL,ROW()),1)</f>
        <v>0</v>
      </c>
      <c r="G1028" s="8">
        <f>ROUND(INDEX([1]Calculation!L:L,ROW()),0)</f>
        <v>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21</v>
      </c>
      <c r="K1028" s="8">
        <f>ROUND(INDEX([1]Calculation!P:P,ROW()),0)</f>
        <v>3</v>
      </c>
      <c r="L1028" s="8">
        <f>ROUND(INDEX([1]Calculation!Q:Q,ROW()),0)</f>
        <v>26</v>
      </c>
      <c r="M1028" s="8">
        <f>ROUND(INDEX([1]Calculation!R:R,ROW()),0)</f>
        <v>0</v>
      </c>
      <c r="N1028" s="8">
        <f>ROUND(INDEX([1]Calculation!S:S,ROW()),0)</f>
        <v>10</v>
      </c>
      <c r="O1028" s="8">
        <f>ROUND(INDEX([1]Calculation!T:T,ROW()),0)</f>
        <v>3</v>
      </c>
      <c r="P1028" s="8" t="str">
        <f>INDEX([1]Calculation!CB:CB,ROW())</f>
        <v>https://docsend.com/view/pbyn7wf</v>
      </c>
    </row>
    <row r="1029" spans="1:16">
      <c r="A1029" t="str">
        <f>INDEX([1]Calculation!$F:$F,ROW())</f>
        <v>US</v>
      </c>
      <c r="B1029" t="str">
        <f>INDEX([1]Calculation!$D:$D,ROW())</f>
        <v>USC Dornsife/LA Times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2196  lv</v>
      </c>
      <c r="E1029" s="20">
        <f>INDEX([1]Calculation!$I:$I,ROW())</f>
        <v>43570</v>
      </c>
      <c r="F1029" s="12">
        <f>ROUND(INDEX([1]Calculation!AL:AL,ROW()),1)</f>
        <v>0</v>
      </c>
      <c r="G1029" s="8">
        <f>ROUND(INDEX([1]Calculation!L:L,ROW()),0)</f>
        <v>27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2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4</v>
      </c>
      <c r="O1029" s="8">
        <f>ROUND(INDEX([1]Calculation!T:T,ROW()),0)</f>
        <v>1</v>
      </c>
      <c r="P1029" s="8" t="str">
        <f>INDEX([1]Calculation!CB:CB,ROW())</f>
        <v>https://drive.google.com/file/d/1qM_Y-62GrLiy8Yiu0mvTdJHBI97vM-Ud/view</v>
      </c>
    </row>
    <row r="1030" spans="1:16">
      <c r="A1030" t="str">
        <f>INDEX([1]Calculation!$F:$F,ROW())</f>
        <v>US</v>
      </c>
      <c r="B1030" t="str">
        <f>INDEX([1]Calculation!$D:$D,ROW())</f>
        <v>Morning Consult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12550  lv</v>
      </c>
      <c r="E1030" s="20">
        <f>INDEX([1]Calculation!$I:$I,ROW())</f>
        <v>43569</v>
      </c>
      <c r="F1030" s="12">
        <f>ROUND(INDEX([1]Calculation!AL:AL,ROW()),1)</f>
        <v>0</v>
      </c>
      <c r="G1030" s="8">
        <f>ROUND(INDEX([1]Calculation!L:L,ROW()),0)</f>
        <v>0</v>
      </c>
      <c r="H1030" s="8">
        <f>ROUND(INDEX([1]Calculation!M:M,ROW()),0)</f>
        <v>0</v>
      </c>
      <c r="I1030" s="8">
        <f>ROUND(INDEX([1]Calculation!N:N,ROW()),0)</f>
        <v>6</v>
      </c>
      <c r="J1030" s="8">
        <f>ROUND(INDEX([1]Calculation!O:O,ROW()),0)</f>
        <v>9</v>
      </c>
      <c r="K1030" s="8">
        <f>ROUND(INDEX([1]Calculation!P:P,ROW()),0)</f>
        <v>3</v>
      </c>
      <c r="L1030" s="8">
        <f>ROUND(INDEX([1]Calculation!Q:Q,ROW()),0)</f>
        <v>35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2</v>
      </c>
      <c r="P1030" s="8" t="str">
        <f>INDEX([1]Calculation!CB:CB,ROW())</f>
        <v>https://morningconsult.com/wp-content/uploads/2019/04/Political-Intelligence-4.15.19.pdf</v>
      </c>
    </row>
    <row r="1031" spans="1:16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12550  lv</v>
      </c>
      <c r="E1031" s="20">
        <f>INDEX([1]Calculation!$I:$I,ROW())</f>
        <v>43569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7</v>
      </c>
      <c r="K1031" s="8">
        <f>ROUND(INDEX([1]Calculation!P:P,ROW()),0)</f>
        <v>2</v>
      </c>
      <c r="L1031" s="8">
        <f>ROUND(INDEX([1]Calculation!Q:Q,ROW()),0)</f>
        <v>23</v>
      </c>
      <c r="M1031" s="8">
        <f>ROUND(INDEX([1]Calculation!R:R,ROW()),0)</f>
        <v>0</v>
      </c>
      <c r="N1031" s="8">
        <f>ROUND(INDEX([1]Calculation!S:S,ROW()),0)</f>
        <v>7</v>
      </c>
      <c r="O1031" s="8">
        <f>ROUND(INDEX([1]Calculation!T:T,ROW()),0)</f>
        <v>1</v>
      </c>
      <c r="P1031" s="8" t="str">
        <f>INDEX([1]Calculation!CB:CB,ROW())</f>
        <v>https://morningconsult.com/wp-content/uploads/2019/04/Political-Intelligence-4.15.19.pdf</v>
      </c>
    </row>
    <row r="1032" spans="1:16">
      <c r="A1032" t="str">
        <f>INDEX([1]Calculation!$F:$F,ROW())</f>
        <v>US</v>
      </c>
      <c r="B1032" t="str">
        <f>INDEX([1]Calculation!$D:$D,ROW())</f>
        <v>Emerson College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356  lv</v>
      </c>
      <c r="E1032" s="20">
        <f>INDEX([1]Calculation!$I:$I,ROW())</f>
        <v>43569</v>
      </c>
      <c r="F1032" s="12">
        <f>ROUND(INDEX([1]Calculation!AL:AL,ROW()),1)</f>
        <v>0</v>
      </c>
      <c r="G1032" s="8">
        <f>ROUND(INDEX([1]Calculation!L:L,ROW()),0)</f>
        <v>24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29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3</v>
      </c>
      <c r="P1032" s="8" t="str">
        <f>INDEX([1]Calculation!CB:CB,ROW())</f>
        <v>http://emersonpolling.com/2019/04/15/april-national-poll-bernie-takes-lead-for-democratic-nomination-mayor-pete-on-the-move/</v>
      </c>
    </row>
    <row r="1033" spans="1:16">
      <c r="A1033" t="str">
        <f>INDEX([1]Calculation!$F:$F,ROW())</f>
        <v>Pennsylvania</v>
      </c>
      <c r="B1033" t="str">
        <f>INDEX([1]Calculation!$D:$D,ROW())</f>
        <v>Muhlenberg College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405  rv</v>
      </c>
      <c r="E1033" s="20">
        <f>INDEX([1]Calculation!$I:$I,ROW())</f>
        <v>43565</v>
      </c>
      <c r="F1033" s="12">
        <f>ROUND(INDEX([1]Calculation!AL:AL,ROW()),1)</f>
        <v>2.7</v>
      </c>
      <c r="G1033" s="8">
        <f>ROUND(INDEX([1]Calculation!L:L,ROW()),0)</f>
        <v>28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4</v>
      </c>
      <c r="K1033" s="8">
        <f>ROUND(INDEX([1]Calculation!P:P,ROW()),0)</f>
        <v>3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0</v>
      </c>
      <c r="P1033" s="8" t="str">
        <f>INDEX([1]Calculation!CB:CB,ROW())</f>
        <v>https://assets.documentcloud.org/documents/5836250/PADEM-Report-2019.pdf</v>
      </c>
    </row>
    <row r="1034" spans="1:16">
      <c r="A1034" t="str">
        <f>INDEX([1]Calculation!$F:$F,ROW())</f>
        <v>Iowa</v>
      </c>
      <c r="B1034" t="str">
        <f>INDEX([1]Calculation!$D:$D,ROW())</f>
        <v>Monmouth University</v>
      </c>
      <c r="C1034" t="str">
        <f>IF(INDEX([1]Calculation!$G:$G,ROW())=0,"-",INDEX([1]Calculation!$G:$G,ROW()))</f>
        <v>A+</v>
      </c>
      <c r="D1034" t="str">
        <f>INDEX([1]Calculation!$J:$J,ROW())&amp;"  "&amp;INDEX([1]Calculation!$K:$K,ROW())</f>
        <v>351  lv</v>
      </c>
      <c r="E1034" s="20">
        <f>INDEX([1]Calculation!$I:$I,ROW())</f>
        <v>43564</v>
      </c>
      <c r="F1034" s="12">
        <f>ROUND(INDEX([1]Calculation!AL:AL,ROW()),1)</f>
        <v>0</v>
      </c>
      <c r="G1034" s="8">
        <f>ROUND(INDEX([1]Calculation!L:L,ROW()),0)</f>
        <v>27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9</v>
      </c>
      <c r="K1034" s="8">
        <f>ROUND(INDEX([1]Calculation!P:P,ROW()),0)</f>
        <v>4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1</v>
      </c>
      <c r="P1034" s="8" t="str">
        <f>INDEX([1]Calculation!CB:CB,ROW())</f>
        <v>https://www.monmouth.edu/polling-institute/documents/monmouthpoll_ia_041119-2.pdf/</v>
      </c>
    </row>
    <row r="1035" spans="1:16">
      <c r="A1035" t="str">
        <f>INDEX([1]Calculation!$F:$F,ROW())</f>
        <v>California</v>
      </c>
      <c r="B1035" t="str">
        <f>INDEX([1]Calculation!$D:$D,ROW())</f>
        <v>Change Research</v>
      </c>
      <c r="C1035" t="str">
        <f>IF(INDEX([1]Calculation!$G:$G,ROW())=0,"-",INDEX([1]Calculation!$G:$G,ROW()))</f>
        <v>C</v>
      </c>
      <c r="D1035" t="str">
        <f>INDEX([1]Calculation!$J:$J,ROW())&amp;"  "&amp;INDEX([1]Calculation!$K:$K,ROW())</f>
        <v>2003  lv</v>
      </c>
      <c r="E1035" s="20">
        <f>INDEX([1]Calculation!$I:$I,ROW())</f>
        <v>43564</v>
      </c>
      <c r="F1035" s="12">
        <f>ROUND(INDEX([1]Calculation!AL:AL,ROW()),1)</f>
        <v>0</v>
      </c>
      <c r="G1035" s="8">
        <f>ROUND(INDEX([1]Calculation!L:L,ROW()),0)</f>
        <v>0</v>
      </c>
      <c r="H1035" s="8">
        <f>ROUND(INDEX([1]Calculation!M:M,ROW()),0)</f>
        <v>0</v>
      </c>
      <c r="I1035" s="8">
        <f>ROUND(INDEX([1]Calculation!N:N,ROW()),0)</f>
        <v>5</v>
      </c>
      <c r="J1035" s="8">
        <f>ROUND(INDEX([1]Calculation!O:O,ROW()),0)</f>
        <v>11</v>
      </c>
      <c r="K1035" s="8">
        <f>ROUND(INDEX([1]Calculation!P:P,ROW()),0)</f>
        <v>1</v>
      </c>
      <c r="L1035" s="8">
        <f>ROUND(INDEX([1]Calculation!Q:Q,ROW()),0)</f>
        <v>28</v>
      </c>
      <c r="M1035" s="8">
        <f>ROUND(INDEX([1]Calculation!R:R,ROW()),0)</f>
        <v>0</v>
      </c>
      <c r="N1035" s="8">
        <f>ROUND(INDEX([1]Calculation!S:S,ROW()),0)</f>
        <v>9</v>
      </c>
      <c r="O1035" s="8">
        <f>ROUND(INDEX([1]Calculation!T:T,ROW()),0)</f>
        <v>1</v>
      </c>
      <c r="P1035" s="8" t="str">
        <f>INDEX([1]Calculation!CB:CB,ROW())</f>
        <v>https://docsend.com/view/i9876ha</v>
      </c>
    </row>
    <row r="1036" spans="1:16">
      <c r="A1036" t="str">
        <f>INDEX([1]Calculation!$F:$F,ROW())</f>
        <v>California</v>
      </c>
      <c r="B1036" t="str">
        <f>INDEX([1]Calculation!$D:$D,ROW())</f>
        <v>Change Research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2003  lv</v>
      </c>
      <c r="E1036" s="20">
        <f>INDEX([1]Calculation!$I:$I,ROW())</f>
        <v>43564</v>
      </c>
      <c r="F1036" s="12">
        <f>ROUND(INDEX([1]Calculation!AL:AL,ROW()),1)</f>
        <v>0</v>
      </c>
      <c r="G1036" s="8">
        <f>ROUND(INDEX([1]Calculation!L:L,ROW()),0)</f>
        <v>21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9</v>
      </c>
      <c r="K1036" s="8">
        <f>ROUND(INDEX([1]Calculation!P:P,ROW()),0)</f>
        <v>1</v>
      </c>
      <c r="L1036" s="8">
        <f>ROUND(INDEX([1]Calculation!Q:Q,ROW()),0)</f>
        <v>22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https://docsend.com/view/i9876ha</v>
      </c>
    </row>
    <row r="1037" spans="1:16">
      <c r="A1037" t="str">
        <f>INDEX([1]Calculation!$F:$F,ROW())</f>
        <v>New Hampshire</v>
      </c>
      <c r="B1037" t="str">
        <f>INDEX([1]Calculation!$D:$D,ROW())</f>
        <v>St. Anselm</v>
      </c>
      <c r="C1037" t="str">
        <f>IF(INDEX([1]Calculation!$G:$G,ROW())=0,"-",INDEX([1]Calculation!$G:$G,ROW()))</f>
        <v>-</v>
      </c>
      <c r="D1037" t="str">
        <f>INDEX([1]Calculation!$J:$J,ROW())&amp;"  "&amp;INDEX([1]Calculation!$K:$K,ROW())</f>
        <v>326  lv</v>
      </c>
      <c r="E1037" s="20">
        <f>INDEX([1]Calculation!$I:$I,ROW())</f>
        <v>43563</v>
      </c>
      <c r="F1037" s="12">
        <f>ROUND(INDEX([1]Calculation!AL:AL,ROW()),1)</f>
        <v>0</v>
      </c>
      <c r="G1037" s="8">
        <f>ROUND(INDEX([1]Calculation!L:L,ROW()),0)</f>
        <v>23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11</v>
      </c>
      <c r="K1037" s="8">
        <f>ROUND(INDEX([1]Calculation!P:P,ROW()),0)</f>
        <v>2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0</v>
      </c>
      <c r="P1037" s="8" t="str">
        <f>INDEX([1]Calculation!CB:CB,ROW())</f>
        <v>https://www.anselm.edu/sites/default/files/Documents/NHIOP/Polls/Dem%20Presidential%20-%20April%202019.pdf</v>
      </c>
    </row>
    <row r="1038" spans="1:16">
      <c r="A1038" t="str">
        <f>INDEX([1]Calculation!$F:$F,ROW())</f>
        <v>California</v>
      </c>
      <c r="B1038" t="str">
        <f>INDEX([1]Calculation!$D:$D,ROW())</f>
        <v>Quinnipiac University</v>
      </c>
      <c r="C1038" t="str">
        <f>IF(INDEX([1]Calculation!$G:$G,ROW())=0,"-",INDEX([1]Calculation!$G:$G,ROW()))</f>
        <v>A</v>
      </c>
      <c r="D1038" t="str">
        <f>INDEX([1]Calculation!$J:$J,ROW())&amp;"  "&amp;INDEX([1]Calculation!$K:$K,ROW())</f>
        <v>482  rv</v>
      </c>
      <c r="E1038" s="20">
        <f>INDEX([1]Calculation!$I:$I,ROW())</f>
        <v>43563</v>
      </c>
      <c r="F1038" s="12">
        <f>ROUND(INDEX([1]Calculation!AL:AL,ROW()),1)</f>
        <v>0.3</v>
      </c>
      <c r="G1038" s="8">
        <f>ROUND(INDEX([1]Calculation!L:L,ROW()),0)</f>
        <v>26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7</v>
      </c>
      <c r="K1038" s="8">
        <f>ROUND(INDEX([1]Calculation!P:P,ROW()),0)</f>
        <v>2</v>
      </c>
      <c r="L1038" s="8">
        <f>ROUND(INDEX([1]Calculation!Q:Q,ROW()),0)</f>
        <v>18</v>
      </c>
      <c r="M1038" s="8">
        <f>ROUND(INDEX([1]Calculation!R:R,ROW()),0)</f>
        <v>0</v>
      </c>
      <c r="N1038" s="8">
        <f>ROUND(INDEX([1]Calculation!S:S,ROW()),0)</f>
        <v>7</v>
      </c>
      <c r="O1038" s="8">
        <f>ROUND(INDEX([1]Calculation!T:T,ROW()),0)</f>
        <v>1</v>
      </c>
      <c r="P1038" s="8" t="str">
        <f>INDEX([1]Calculation!CB:CB,ROW())</f>
        <v>https://poll.qu.edu/california/release-detail?ReleaseID=2615</v>
      </c>
    </row>
    <row r="1039" spans="1:16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B/C</v>
      </c>
      <c r="D1039" t="str">
        <f>INDEX([1]Calculation!$J:$J,ROW())&amp;"  "&amp;INDEX([1]Calculation!$K:$K,ROW())</f>
        <v>13644  lv</v>
      </c>
      <c r="E1039" s="20">
        <f>INDEX([1]Calculation!$I:$I,ROW())</f>
        <v>43562</v>
      </c>
      <c r="F1039" s="12">
        <f>ROUND(INDEX([1]Calculation!AL:AL,ROW()),1)</f>
        <v>0</v>
      </c>
      <c r="G1039" s="8">
        <f>ROUND(INDEX([1]Calculation!L:L,ROW()),0)</f>
        <v>32</v>
      </c>
      <c r="H1039" s="8">
        <f>ROUND(INDEX([1]Calculation!M:M,ROW()),0)</f>
        <v>0</v>
      </c>
      <c r="I1039" s="8">
        <f>ROUND(INDEX([1]Calculation!N:N,ROW()),0)</f>
        <v>4</v>
      </c>
      <c r="J1039" s="8">
        <f>ROUND(INDEX([1]Calculation!O:O,ROW()),0)</f>
        <v>5</v>
      </c>
      <c r="K1039" s="8">
        <f>ROUND(INDEX([1]Calculation!P:P,ROW()),0)</f>
        <v>2</v>
      </c>
      <c r="L1039" s="8">
        <f>ROUND(INDEX([1]Calculation!Q:Q,ROW()),0)</f>
        <v>23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https://morningconsult.com/wp-content/uploads/2019/04/Political-Intelligence-4.9.19.pdf</v>
      </c>
    </row>
    <row r="1040" spans="1:16">
      <c r="A1040" t="str">
        <f>INDEX([1]Calculation!$F:$F,ROW())</f>
        <v>Massachusetts</v>
      </c>
      <c r="B1040" t="str">
        <f>INDEX([1]Calculation!$D:$D,ROW())</f>
        <v>Emerson College</v>
      </c>
      <c r="C1040" t="str">
        <f>IF(INDEX([1]Calculation!$G:$G,ROW())=0,"-",INDEX([1]Calculation!$G:$G,ROW()))</f>
        <v>B-</v>
      </c>
      <c r="D1040" t="str">
        <f>INDEX([1]Calculation!$J:$J,ROW())&amp;"  "&amp;INDEX([1]Calculation!$K:$K,ROW())</f>
        <v>371  lv</v>
      </c>
      <c r="E1040" s="20">
        <f>INDEX([1]Calculation!$I:$I,ROW())</f>
        <v>43562</v>
      </c>
      <c r="F1040" s="12">
        <f>ROUND(INDEX([1]Calculation!AL:AL,ROW()),1)</f>
        <v>1.1000000000000001</v>
      </c>
      <c r="G1040" s="8">
        <f>ROUND(INDEX([1]Calculation!L:L,ROW()),0)</f>
        <v>23</v>
      </c>
      <c r="H1040" s="8">
        <f>ROUND(INDEX([1]Calculation!M:M,ROW()),0)</f>
        <v>0</v>
      </c>
      <c r="I1040" s="8">
        <f>ROUND(INDEX([1]Calculation!N:N,ROW()),0)</f>
        <v>2</v>
      </c>
      <c r="J1040" s="8">
        <f>ROUND(INDEX([1]Calculation!O:O,ROW()),0)</f>
        <v>11</v>
      </c>
      <c r="K1040" s="8">
        <f>ROUND(INDEX([1]Calculation!P:P,ROW()),0)</f>
        <v>2</v>
      </c>
      <c r="L1040" s="8">
        <f>ROUND(INDEX([1]Calculation!Q:Q,ROW()),0)</f>
        <v>26</v>
      </c>
      <c r="M1040" s="8">
        <f>ROUND(INDEX([1]Calculation!R:R,ROW()),0)</f>
        <v>0</v>
      </c>
      <c r="N1040" s="8">
        <f>ROUND(INDEX([1]Calculation!S:S,ROW()),0)</f>
        <v>14</v>
      </c>
      <c r="O1040" s="8">
        <f>ROUND(INDEX([1]Calculation!T:T,ROW()),0)</f>
        <v>1</v>
      </c>
      <c r="P1040" s="8" t="str">
        <f>INDEX([1]Calculation!CB:CB,ROW())</f>
        <v>http://emersonpolling.com/2019/04/07/massachusetts-2020-sanders-biden-lead-warren-in-her-home-state-mayor-pete-in-top-four-trump-popular-only-with-his-base/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370  rv</v>
      </c>
      <c r="E1041" s="20">
        <f>INDEX([1]Calculation!$I:$I,ROW())</f>
        <v>43561</v>
      </c>
      <c r="F1041" s="12">
        <f>ROUND(INDEX([1]Calculation!AL:AL,ROW()),1)</f>
        <v>0</v>
      </c>
      <c r="G1041" s="8">
        <f>ROUND(INDEX([1]Calculation!L:L,ROW()),0)</f>
        <v>36</v>
      </c>
      <c r="H1041" s="8">
        <f>ROUND(INDEX([1]Calculation!M:M,ROW()),0)</f>
        <v>0</v>
      </c>
      <c r="I1041" s="8">
        <f>ROUND(INDEX([1]Calculation!N:N,ROW()),0)</f>
        <v>6</v>
      </c>
      <c r="J1041" s="8">
        <f>ROUND(INDEX([1]Calculation!O:O,ROW()),0)</f>
        <v>4</v>
      </c>
      <c r="K1041" s="8">
        <f>ROUND(INDEX([1]Calculation!P:P,ROW()),0)</f>
        <v>2</v>
      </c>
      <c r="L1041" s="8">
        <f>ROUND(INDEX([1]Calculation!Q:Q,ROW()),0)</f>
        <v>19</v>
      </c>
      <c r="M1041" s="8">
        <f>ROUND(INDEX([1]Calculation!R:R,ROW()),0)</f>
        <v>0</v>
      </c>
      <c r="N1041" s="8">
        <f>ROUND(INDEX([1]Calculation!S:S,ROW()),0)</f>
        <v>6</v>
      </c>
      <c r="O1041" s="8">
        <f>ROUND(INDEX([1]Calculation!T:T,ROW()),0)</f>
        <v>1</v>
      </c>
      <c r="P1041" s="8" t="str">
        <f>INDEX([1]Calculation!CB:CB,ROW())</f>
        <v>https://thehill.com/hilltv/what-americas-thinking/437871-new-poll-biden-still-leads-democratic-presidential-pack-despite</v>
      </c>
    </row>
    <row r="1042" spans="1:16">
      <c r="A1042" t="str">
        <f>INDEX([1]Calculation!$F:$F,ROW())</f>
        <v>South Carolina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744  lv</v>
      </c>
      <c r="E1042" s="20">
        <f>INDEX([1]Calculation!$I:$I,ROW())</f>
        <v>43559</v>
      </c>
      <c r="F1042" s="12">
        <f>ROUND(INDEX([1]Calculation!AL:AL,ROW()),1)</f>
        <v>0</v>
      </c>
      <c r="G1042" s="8">
        <f>ROUND(INDEX([1]Calculation!L:L,ROW()),0)</f>
        <v>0</v>
      </c>
      <c r="H1042" s="8">
        <f>ROUND(INDEX([1]Calculation!M:M,ROW()),0)</f>
        <v>0</v>
      </c>
      <c r="I1042" s="8">
        <f>ROUND(INDEX([1]Calculation!N:N,ROW()),0)</f>
        <v>12</v>
      </c>
      <c r="J1042" s="8">
        <f>ROUND(INDEX([1]Calculation!O:O,ROW()),0)</f>
        <v>12</v>
      </c>
      <c r="K1042" s="8">
        <f>ROUND(INDEX([1]Calculation!P:P,ROW()),0)</f>
        <v>2</v>
      </c>
      <c r="L1042" s="8">
        <f>ROUND(INDEX([1]Calculation!Q:Q,ROW()),0)</f>
        <v>24</v>
      </c>
      <c r="M1042" s="8">
        <f>ROUND(INDEX([1]Calculation!R:R,ROW()),0)</f>
        <v>0</v>
      </c>
      <c r="N1042" s="8">
        <f>ROUND(INDEX([1]Calculation!S:S,ROW()),0)</f>
        <v>11</v>
      </c>
      <c r="O1042" s="8">
        <f>ROUND(INDEX([1]Calculation!T:T,ROW()),0)</f>
        <v>1</v>
      </c>
      <c r="P1042" s="8" t="str">
        <f>INDEX([1]Calculation!CB:CB,ROW())</f>
        <v>https://www.postandcourier.com/politics/biden-still-leads-but-abrams-buttigieg-join-front-runners-in/article_2c8f9d32-57eb-11e9-abc5-531783c41f18.html</v>
      </c>
    </row>
    <row r="1043" spans="1:16">
      <c r="A1043" t="str">
        <f>INDEX([1]Calculation!$F:$F,ROW())</f>
        <v>South Carolina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744  lv</v>
      </c>
      <c r="E1043" s="20">
        <f>INDEX([1]Calculation!$I:$I,ROW())</f>
        <v>43559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9</v>
      </c>
      <c r="J1043" s="8">
        <f>ROUND(INDEX([1]Calculation!O:O,ROW()),0)</f>
        <v>7</v>
      </c>
      <c r="K1043" s="8">
        <f>ROUND(INDEX([1]Calculation!P:P,ROW()),0)</f>
        <v>1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6</v>
      </c>
      <c r="O1043" s="8">
        <f>ROUND(INDEX([1]Calculation!T:T,ROW()),0)</f>
        <v>1</v>
      </c>
      <c r="P1043" s="8" t="str">
        <f>INDEX([1]Calculation!CB:CB,ROW())</f>
        <v>https://www.postandcourier.com/politics/biden-still-leads-but-abrams-buttigieg-join-front-runners-in/article_2c8f9d32-57eb-11e9-abc5-531783c41f18.html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743  rv</v>
      </c>
      <c r="E1044" s="20">
        <f>INDEX([1]Calculation!$I:$I,ROW())</f>
        <v>43555</v>
      </c>
      <c r="F1044" s="12">
        <f>ROUND(INDEX([1]Calculation!AL:AL,ROW()),1)</f>
        <v>0</v>
      </c>
      <c r="G1044" s="8">
        <f>ROUND(INDEX([1]Calculation!L:L,ROW()),0)</f>
        <v>29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3</v>
      </c>
      <c r="K1044" s="8">
        <f>ROUND(INDEX([1]Calculation!P:P,ROW()),0)</f>
        <v>2</v>
      </c>
      <c r="L1044" s="8">
        <f>ROUND(INDEX([1]Calculation!Q:Q,ROW()),0)</f>
        <v>18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https://scottrasmussen.com/crosstabs-mar-29-30-3/</v>
      </c>
    </row>
    <row r="1045" spans="1:16">
      <c r="A1045" t="str">
        <f>INDEX([1]Calculation!$F:$F,ROW())</f>
        <v>US</v>
      </c>
      <c r="B1045" t="str">
        <f>INDEX([1]Calculation!$D:$D,ROW())</f>
        <v>Morning Consult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12940  lv</v>
      </c>
      <c r="E1045" s="20">
        <f>INDEX([1]Calculation!$I:$I,ROW())</f>
        <v>43555</v>
      </c>
      <c r="F1045" s="12">
        <f>ROUND(INDEX([1]Calculation!AL:AL,ROW()),1)</f>
        <v>0</v>
      </c>
      <c r="G1045" s="8">
        <f>ROUND(INDEX([1]Calculation!L:L,ROW()),0)</f>
        <v>33</v>
      </c>
      <c r="H1045" s="8">
        <f>ROUND(INDEX([1]Calculation!M:M,ROW()),0)</f>
        <v>0</v>
      </c>
      <c r="I1045" s="8">
        <f>ROUND(INDEX([1]Calculation!N:N,ROW()),0)</f>
        <v>4</v>
      </c>
      <c r="J1045" s="8">
        <f>ROUND(INDEX([1]Calculation!O:O,ROW()),0)</f>
        <v>3</v>
      </c>
      <c r="K1045" s="8">
        <f>ROUND(INDEX([1]Calculation!P:P,ROW()),0)</f>
        <v>2</v>
      </c>
      <c r="L1045" s="8">
        <f>ROUND(INDEX([1]Calculation!Q:Q,ROW()),0)</f>
        <v>25</v>
      </c>
      <c r="M1045" s="8">
        <f>ROUND(INDEX([1]Calculation!R:R,ROW()),0)</f>
        <v>0</v>
      </c>
      <c r="N1045" s="8">
        <f>ROUND(INDEX([1]Calculation!S:S,ROW()),0)</f>
        <v>7</v>
      </c>
      <c r="O1045" s="8">
        <f>ROUND(INDEX([1]Calculation!T:T,ROW()),0)</f>
        <v>0</v>
      </c>
      <c r="P1045" s="8" t="str">
        <f>INDEX([1]Calculation!CB:CB,ROW())</f>
        <v>https://morningconsult.com/wp-content/uploads/2019/04/Political-Intelligence-4.2.19.pdf</v>
      </c>
    </row>
    <row r="1046" spans="1:16">
      <c r="A1046" t="str">
        <f>INDEX([1]Calculation!$F:$F,ROW())</f>
        <v>Nevada</v>
      </c>
      <c r="B1046" t="str">
        <f>INDEX([1]Calculation!$D:$D,ROW())</f>
        <v>Emerson College</v>
      </c>
      <c r="C1046" t="str">
        <f>IF(INDEX([1]Calculation!$G:$G,ROW())=0,"-",INDEX([1]Calculation!$G:$G,ROW()))</f>
        <v>B-</v>
      </c>
      <c r="D1046" t="str">
        <f>INDEX([1]Calculation!$J:$J,ROW())&amp;"  "&amp;INDEX([1]Calculation!$K:$K,ROW())</f>
        <v>310  lv</v>
      </c>
      <c r="E1046" s="20">
        <f>INDEX([1]Calculation!$I:$I,ROW())</f>
        <v>43554</v>
      </c>
      <c r="F1046" s="12">
        <f>ROUND(INDEX([1]Calculation!AL:AL,ROW()),1)</f>
        <v>0</v>
      </c>
      <c r="G1046" s="8">
        <f>ROUND(INDEX([1]Calculation!L:L,ROW()),0)</f>
        <v>26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5</v>
      </c>
      <c r="K1046" s="8">
        <f>ROUND(INDEX([1]Calculation!P:P,ROW()),0)</f>
        <v>2</v>
      </c>
      <c r="L1046" s="8">
        <f>ROUND(INDEX([1]Calculation!Q:Q,ROW()),0)</f>
        <v>23</v>
      </c>
      <c r="M1046" s="8">
        <f>ROUND(INDEX([1]Calculation!R:R,ROW()),0)</f>
        <v>0</v>
      </c>
      <c r="N1046" s="8">
        <f>ROUND(INDEX([1]Calculation!S:S,ROW()),0)</f>
        <v>10</v>
      </c>
      <c r="O1046" s="8">
        <f>ROUND(INDEX([1]Calculation!T:T,ROW()),0)</f>
        <v>3</v>
      </c>
      <c r="P1046" s="8" t="str">
        <f>INDEX([1]Calculation!CB:CB,ROW())</f>
        <v>http://emersonpolling.com/2019/03/31/nevada-2020-biden-and-sanders-lead-democratic-primary-field-trump-looks-to-flip-the-silver-state-red/</v>
      </c>
    </row>
    <row r="1047" spans="1:16">
      <c r="A1047" t="str">
        <f>INDEX([1]Calculation!$F:$F,ROW())</f>
        <v>Pennsylvania</v>
      </c>
      <c r="B1047" t="str">
        <f>INDEX([1]Calculation!$D:$D,ROW())</f>
        <v>Emerson College</v>
      </c>
      <c r="C1047" t="str">
        <f>IF(INDEX([1]Calculation!$G:$G,ROW())=0,"-",INDEX([1]Calculation!$G:$G,ROW()))</f>
        <v>B-</v>
      </c>
      <c r="D1047" t="str">
        <f>INDEX([1]Calculation!$J:$J,ROW())&amp;"  "&amp;INDEX([1]Calculation!$K:$K,ROW())</f>
        <v>359  lv</v>
      </c>
      <c r="E1047" s="20">
        <f>INDEX([1]Calculation!$I:$I,ROW())</f>
        <v>43552</v>
      </c>
      <c r="F1047" s="12">
        <f>ROUND(INDEX([1]Calculation!AL:AL,ROW()),1)</f>
        <v>1.1000000000000001</v>
      </c>
      <c r="G1047" s="8">
        <f>ROUND(INDEX([1]Calculation!L:L,ROW()),0)</f>
        <v>39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6</v>
      </c>
      <c r="K1047" s="8">
        <f>ROUND(INDEX([1]Calculation!P:P,ROW()),0)</f>
        <v>0</v>
      </c>
      <c r="L1047" s="8">
        <f>ROUND(INDEX([1]Calculation!Q:Q,ROW()),0)</f>
        <v>20</v>
      </c>
      <c r="M1047" s="8">
        <f>ROUND(INDEX([1]Calculation!R:R,ROW()),0)</f>
        <v>0</v>
      </c>
      <c r="N1047" s="8">
        <f>ROUND(INDEX([1]Calculation!S:S,ROW()),0)</f>
        <v>11</v>
      </c>
      <c r="O1047" s="8">
        <f>ROUND(INDEX([1]Calculation!T:T,ROW()),0)</f>
        <v>1</v>
      </c>
      <c r="P1047" s="8" t="str">
        <f>INDEX([1]Calculation!CB:CB,ROW())</f>
        <v>http://emersonpolling.com/2019/03/28/pennsylvania-2020-biden-leads-democratic-field-biden-and-sanders-lead-trump-by-10-points-in-general-election/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263  rv</v>
      </c>
      <c r="E1048" s="20">
        <f>INDEX([1]Calculation!$I:$I,ROW())</f>
        <v>43550</v>
      </c>
      <c r="F1048" s="12">
        <f>ROUND(INDEX([1]Calculation!AL:AL,ROW()),1)</f>
        <v>0</v>
      </c>
      <c r="G1048" s="8">
        <f>ROUND(INDEX([1]Calculation!L:L,ROW()),0)</f>
        <v>35</v>
      </c>
      <c r="H1048" s="8">
        <f>ROUND(INDEX([1]Calculation!M:M,ROW()),0)</f>
        <v>1</v>
      </c>
      <c r="I1048" s="8">
        <f>ROUND(INDEX([1]Calculation!N:N,ROW()),0)</f>
        <v>4</v>
      </c>
      <c r="J1048" s="8">
        <f>ROUND(INDEX([1]Calculation!O:O,ROW()),0)</f>
        <v>2</v>
      </c>
      <c r="K1048" s="8">
        <f>ROUND(INDEX([1]Calculation!P:P,ROW()),0)</f>
        <v>2</v>
      </c>
      <c r="L1048" s="8">
        <f>ROUND(INDEX([1]Calculation!Q:Q,ROW()),0)</f>
        <v>17</v>
      </c>
      <c r="M1048" s="8">
        <f>ROUND(INDEX([1]Calculation!R:R,ROW()),0)</f>
        <v>0</v>
      </c>
      <c r="N1048" s="8">
        <f>ROUND(INDEX([1]Calculation!S:S,ROW()),0)</f>
        <v>6</v>
      </c>
      <c r="O1048" s="8">
        <f>ROUND(INDEX([1]Calculation!T:T,ROW()),0)</f>
        <v>1</v>
      </c>
      <c r="P1048" s="8" t="str">
        <f>INDEX([1]Calculation!CB:CB,ROW())</f>
        <v>https://harvardharrispoll.com/wp-content/uploads/2019/03/March2019_HHP_RV_Topline.pdf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273  rv</v>
      </c>
      <c r="E1049" s="20">
        <f>INDEX([1]Calculation!$I:$I,ROW())</f>
        <v>43550</v>
      </c>
      <c r="F1049" s="12">
        <f>ROUND(INDEX([1]Calculation!AL:AL,ROW()),1)</f>
        <v>0</v>
      </c>
      <c r="G1049" s="8">
        <f>ROUND(INDEX([1]Calculation!L:L,ROW()),0)</f>
        <v>26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2</v>
      </c>
      <c r="K1049" s="8">
        <f>ROUND(INDEX([1]Calculation!P:P,ROW()),0)</f>
        <v>1</v>
      </c>
      <c r="L1049" s="8">
        <f>ROUND(INDEX([1]Calculation!Q:Q,ROW()),0)</f>
        <v>18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2</v>
      </c>
      <c r="P1049" s="8" t="str">
        <f>INDEX([1]Calculation!CB:CB,ROW())</f>
        <v>https://harvardharrispoll.com/wp-content/uploads/2019/03/March2019_HHP_RV_Topline.pdf</v>
      </c>
    </row>
    <row r="1050" spans="1:16">
      <c r="A1050" t="str">
        <f>INDEX([1]Calculation!$F:$F,ROW())</f>
        <v>US</v>
      </c>
      <c r="B1050" t="str">
        <f>INDEX([1]Calculation!$D:$D,ROW())</f>
        <v>Quinnipiac University</v>
      </c>
      <c r="C1050" t="str">
        <f>IF(INDEX([1]Calculation!$G:$G,ROW())=0,"-",INDEX([1]Calculation!$G:$G,ROW()))</f>
        <v>A</v>
      </c>
      <c r="D1050" t="str">
        <f>INDEX([1]Calculation!$J:$J,ROW())&amp;"  "&amp;INDEX([1]Calculation!$K:$K,ROW())</f>
        <v>559  rv</v>
      </c>
      <c r="E1050" s="20">
        <f>INDEX([1]Calculation!$I:$I,ROW())</f>
        <v>43549</v>
      </c>
      <c r="F1050" s="12">
        <f>ROUND(INDEX([1]Calculation!AL:AL,ROW()),1)</f>
        <v>0</v>
      </c>
      <c r="G1050" s="8">
        <f>ROUND(INDEX([1]Calculation!L:L,ROW()),0)</f>
        <v>29</v>
      </c>
      <c r="H1050" s="8">
        <f>ROUND(INDEX([1]Calculation!M:M,ROW()),0)</f>
        <v>0</v>
      </c>
      <c r="I1050" s="8">
        <f>ROUND(INDEX([1]Calculation!N:N,ROW()),0)</f>
        <v>2</v>
      </c>
      <c r="J1050" s="8">
        <f>ROUND(INDEX([1]Calculation!O:O,ROW()),0)</f>
        <v>4</v>
      </c>
      <c r="K1050" s="8">
        <f>ROUND(INDEX([1]Calculation!P:P,ROW()),0)</f>
        <v>2</v>
      </c>
      <c r="L1050" s="8">
        <f>ROUND(INDEX([1]Calculation!Q:Q,ROW()),0)</f>
        <v>19</v>
      </c>
      <c r="M1050" s="8">
        <f>ROUND(INDEX([1]Calculation!R:R,ROW()),0)</f>
        <v>0</v>
      </c>
      <c r="N1050" s="8">
        <f>ROUND(INDEX([1]Calculation!S:S,ROW()),0)</f>
        <v>4</v>
      </c>
      <c r="O1050" s="8">
        <f>ROUND(INDEX([1]Calculation!T:T,ROW()),0)</f>
        <v>0</v>
      </c>
      <c r="P1050" s="8" t="str">
        <f>INDEX([1]Calculation!CB:CB,ROW())</f>
        <v>https://poll.qu.edu/national/release-detail?ReleaseID=2611</v>
      </c>
    </row>
    <row r="1051" spans="1:16">
      <c r="A1051" t="str">
        <f>INDEX([1]Calculation!$F:$F,ROW())</f>
        <v>Iowa</v>
      </c>
      <c r="B1051" t="str">
        <f>INDEX([1]Calculation!$D:$D,ROW())</f>
        <v>David Binder Research</v>
      </c>
      <c r="C1051" t="str">
        <f>IF(INDEX([1]Calculation!$G:$G,ROW())=0,"-",INDEX([1]Calculation!$G:$G,ROW()))</f>
        <v>-</v>
      </c>
      <c r="D1051" t="str">
        <f>INDEX([1]Calculation!$J:$J,ROW())&amp;"  "&amp;INDEX([1]Calculation!$K:$K,ROW())</f>
        <v>500  lv</v>
      </c>
      <c r="E1051" s="20">
        <f>INDEX([1]Calculation!$I:$I,ROW())</f>
        <v>43548</v>
      </c>
      <c r="F1051" s="12">
        <f>ROUND(INDEX([1]Calculation!AL:AL,ROW()),1)</f>
        <v>0</v>
      </c>
      <c r="G1051" s="8">
        <f>ROUND(INDEX([1]Calculation!L:L,ROW()),0)</f>
        <v>25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6</v>
      </c>
      <c r="K1051" s="8">
        <f>ROUND(INDEX([1]Calculation!P:P,ROW()),0)</f>
        <v>6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http://www.focusonruralamerica.com/wp-content/uploads/2019/03/FORA-March-2019-Poll-2.pdf</v>
      </c>
    </row>
    <row r="1052" spans="1:16">
      <c r="A1052" t="str">
        <f>INDEX([1]Calculation!$F:$F,ROW())</f>
        <v>US</v>
      </c>
      <c r="B1052" t="str">
        <f>INDEX([1]Calculation!$D:$D,ROW())</f>
        <v>Morning Consult</v>
      </c>
      <c r="C1052" t="str">
        <f>IF(INDEX([1]Calculation!$G:$G,ROW())=0,"-",INDEX([1]Calculation!$G:$G,ROW()))</f>
        <v>B/C</v>
      </c>
      <c r="D1052" t="str">
        <f>INDEX([1]Calculation!$J:$J,ROW())&amp;"  "&amp;INDEX([1]Calculation!$K:$K,ROW())</f>
        <v>13725  lv</v>
      </c>
      <c r="E1052" s="20">
        <f>INDEX([1]Calculation!$I:$I,ROW())</f>
        <v>43548</v>
      </c>
      <c r="F1052" s="12">
        <f>ROUND(INDEX([1]Calculation!AL:AL,ROW()),1)</f>
        <v>0</v>
      </c>
      <c r="G1052" s="8">
        <f>ROUND(INDEX([1]Calculation!L:L,ROW()),0)</f>
        <v>35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2</v>
      </c>
      <c r="K1052" s="8">
        <f>ROUND(INDEX([1]Calculation!P:P,ROW()),0)</f>
        <v>2</v>
      </c>
      <c r="L1052" s="8">
        <f>ROUND(INDEX([1]Calculation!Q:Q,ROW()),0)</f>
        <v>25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  <c r="P1052" s="8" t="str">
        <f>INDEX([1]Calculation!CB:CB,ROW())</f>
        <v>https://morningconsult.com/wp-content/uploads/2019/03/Morning_Consult_Political-Intelligence_3.26.19.pdf</v>
      </c>
    </row>
    <row r="1053" spans="1:16">
      <c r="A1053" t="str">
        <f>INDEX([1]Calculation!$F:$F,ROW())</f>
        <v>US</v>
      </c>
      <c r="B1053" t="str">
        <f>INDEX([1]Calculation!$D:$D,ROW())</f>
        <v>McLaughlin &amp; Associates</v>
      </c>
      <c r="C1053" t="str">
        <f>IF(INDEX([1]Calculation!$G:$G,ROW())=0,"-",INDEX([1]Calculation!$G:$G,ROW()))</f>
        <v>C/D</v>
      </c>
      <c r="D1053" t="str">
        <f>INDEX([1]Calculation!$J:$J,ROW())&amp;"  "&amp;INDEX([1]Calculation!$K:$K,ROW())</f>
        <v>447  lv</v>
      </c>
      <c r="E1053" s="20">
        <f>INDEX([1]Calculation!$I:$I,ROW())</f>
        <v>43548</v>
      </c>
      <c r="F1053" s="12">
        <f>ROUND(INDEX([1]Calculation!AL:AL,ROW()),1)</f>
        <v>0</v>
      </c>
      <c r="G1053" s="8">
        <f>ROUND(INDEX([1]Calculation!L:L,ROW()),0)</f>
        <v>28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3</v>
      </c>
      <c r="K1053" s="8">
        <f>ROUND(INDEX([1]Calculation!P:P,ROW()),0)</f>
        <v>1</v>
      </c>
      <c r="L1053" s="8">
        <f>ROUND(INDEX([1]Calculation!Q:Q,ROW()),0)</f>
        <v>17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0</v>
      </c>
      <c r="P1053" s="8" t="str">
        <f>INDEX([1]Calculation!CB:CB,ROW())</f>
        <v>http://mclaughlinonline.com/pols/wp-content/uploads/2019/03/National-Omni-MA-Topline-for-Release-3-25-19.pdf</v>
      </c>
    </row>
    <row r="1054" spans="1:16">
      <c r="A1054" t="str">
        <f>INDEX([1]Calculation!$F:$F,ROW())</f>
        <v>Iowa</v>
      </c>
      <c r="B1054" t="str">
        <f>INDEX([1]Calculation!$D:$D,ROW())</f>
        <v>Emerson College</v>
      </c>
      <c r="C1054" t="str">
        <f>IF(INDEX([1]Calculation!$G:$G,ROW())=0,"-",INDEX([1]Calculation!$G:$G,ROW()))</f>
        <v>B-</v>
      </c>
      <c r="D1054" t="str">
        <f>INDEX([1]Calculation!$J:$J,ROW())&amp;"  "&amp;INDEX([1]Calculation!$K:$K,ROW())</f>
        <v>249  lv</v>
      </c>
      <c r="E1054" s="20">
        <f>INDEX([1]Calculation!$I:$I,ROW())</f>
        <v>43548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0</v>
      </c>
      <c r="I1054" s="8">
        <f>ROUND(INDEX([1]Calculation!N:N,ROW()),0)</f>
        <v>6</v>
      </c>
      <c r="J1054" s="8">
        <f>ROUND(INDEX([1]Calculation!O:O,ROW()),0)</f>
        <v>11</v>
      </c>
      <c r="K1054" s="8">
        <f>ROUND(INDEX([1]Calculation!P:P,ROW()),0)</f>
        <v>2</v>
      </c>
      <c r="L1054" s="8">
        <f>ROUND(INDEX([1]Calculation!Q:Q,ROW()),0)</f>
        <v>24</v>
      </c>
      <c r="M1054" s="8">
        <f>ROUND(INDEX([1]Calculation!R:R,ROW()),0)</f>
        <v>0</v>
      </c>
      <c r="N1054" s="8">
        <f>ROUND(INDEX([1]Calculation!S:S,ROW()),0)</f>
        <v>9</v>
      </c>
      <c r="O1054" s="8">
        <f>ROUND(INDEX([1]Calculation!T:T,ROW()),0)</f>
        <v>0</v>
      </c>
      <c r="P1054" s="8" t="str">
        <f>INDEX([1]Calculation!CB:CB,ROW())</f>
        <v>http://emersonpolling.com/2019/03/24/iowa-2020-biden-and-sanders-neck-and-neck-in-democratic-field-mayor-pete-jumps-to-double-digits/</v>
      </c>
    </row>
    <row r="1055" spans="1:16">
      <c r="A1055" t="str">
        <f>INDEX([1]Calculation!$F:$F,ROW())</f>
        <v>Alabama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1200  lv</v>
      </c>
      <c r="E1055" s="20">
        <f>INDEX([1]Calculation!$I:$I,ROW())</f>
        <v>43547</v>
      </c>
      <c r="F1055" s="12">
        <f>ROUND(INDEX([1]Calculation!AL:AL,ROW()),1)</f>
        <v>1.1000000000000001</v>
      </c>
      <c r="G1055" s="8">
        <f>ROUND(INDEX([1]Calculation!L:L,ROW()),0)</f>
        <v>42</v>
      </c>
      <c r="H1055" s="8">
        <f>ROUND(INDEX([1]Calculation!M:M,ROW()),0)</f>
        <v>0</v>
      </c>
      <c r="I1055" s="8">
        <f>ROUND(INDEX([1]Calculation!N:N,ROW()),0)</f>
        <v>9</v>
      </c>
      <c r="J1055" s="8">
        <f>ROUND(INDEX([1]Calculation!O:O,ROW()),0)</f>
        <v>3</v>
      </c>
      <c r="K1055" s="8">
        <f>ROUND(INDEX([1]Calculation!P:P,ROW()),0)</f>
        <v>1</v>
      </c>
      <c r="L1055" s="8">
        <f>ROUND(INDEX([1]Calculation!Q:Q,ROW()),0)</f>
        <v>13</v>
      </c>
      <c r="M1055" s="8">
        <f>ROUND(INDEX([1]Calculation!R:R,ROW()),0)</f>
        <v>0</v>
      </c>
      <c r="N1055" s="8">
        <f>ROUND(INDEX([1]Calculation!S:S,ROW()),0)</f>
        <v>6</v>
      </c>
      <c r="O1055" s="8">
        <f>ROUND(INDEX([1]Calculation!T:T,ROW()),0)</f>
        <v>1</v>
      </c>
      <c r="P1055" s="8" t="str">
        <f>INDEX([1]Calculation!CB:CB,ROW())</f>
        <v>https://docsend.com/view/ursdyec</v>
      </c>
    </row>
    <row r="1056" spans="1:16">
      <c r="A1056" t="str">
        <f>INDEX([1]Calculation!$F:$F,ROW())</f>
        <v>Alabama</v>
      </c>
      <c r="B1056" t="str">
        <f>INDEX([1]Calculation!$D:$D,ROW())</f>
        <v>Change Research</v>
      </c>
      <c r="C1056" t="str">
        <f>IF(INDEX([1]Calculation!$G:$G,ROW())=0,"-",INDEX([1]Calculation!$G:$G,ROW()))</f>
        <v>C</v>
      </c>
      <c r="D1056" t="str">
        <f>INDEX([1]Calculation!$J:$J,ROW())&amp;"  "&amp;INDEX([1]Calculation!$K:$K,ROW())</f>
        <v>1200  lv</v>
      </c>
      <c r="E1056" s="20">
        <f>INDEX([1]Calculation!$I:$I,ROW())</f>
        <v>43547</v>
      </c>
      <c r="F1056" s="12">
        <f>ROUND(INDEX([1]Calculation!AL:AL,ROW()),1)</f>
        <v>0</v>
      </c>
      <c r="G1056" s="8">
        <f>ROUND(INDEX([1]Calculation!L:L,ROW()),0)</f>
        <v>0</v>
      </c>
      <c r="H1056" s="8">
        <f>ROUND(INDEX([1]Calculation!M:M,ROW()),0)</f>
        <v>0</v>
      </c>
      <c r="I1056" s="8">
        <f>ROUND(INDEX([1]Calculation!N:N,ROW()),0)</f>
        <v>14</v>
      </c>
      <c r="J1056" s="8">
        <f>ROUND(INDEX([1]Calculation!O:O,ROW()),0)</f>
        <v>4</v>
      </c>
      <c r="K1056" s="8">
        <f>ROUND(INDEX([1]Calculation!P:P,ROW()),0)</f>
        <v>2</v>
      </c>
      <c r="L1056" s="8">
        <f>ROUND(INDEX([1]Calculation!Q:Q,ROW()),0)</f>
        <v>27</v>
      </c>
      <c r="M1056" s="8">
        <f>ROUND(INDEX([1]Calculation!R:R,ROW()),0)</f>
        <v>0</v>
      </c>
      <c r="N1056" s="8">
        <f>ROUND(INDEX([1]Calculation!S:S,ROW()),0)</f>
        <v>12</v>
      </c>
      <c r="O1056" s="8">
        <f>ROUND(INDEX([1]Calculation!T:T,ROW()),0)</f>
        <v>1</v>
      </c>
      <c r="P1056" s="8" t="str">
        <f>INDEX([1]Calculation!CB:CB,ROW())</f>
        <v>https://docsend.com/view/ursdyec</v>
      </c>
    </row>
    <row r="1057" spans="1:16">
      <c r="A1057" t="str">
        <f>INDEX([1]Calculation!$F:$F,ROW())</f>
        <v>Florida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800  lv</v>
      </c>
      <c r="E1057" s="20">
        <f>INDEX([1]Calculation!$I:$I,ROW())</f>
        <v>43545</v>
      </c>
      <c r="F1057" s="12">
        <f>ROUND(INDEX([1]Calculation!AL:AL,ROW()),1)</f>
        <v>0</v>
      </c>
      <c r="G1057" s="8">
        <f>ROUND(INDEX([1]Calculation!L:L,ROW()),0)</f>
        <v>37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13</v>
      </c>
      <c r="M1057" s="8">
        <f>ROUND(INDEX([1]Calculation!R:R,ROW()),0)</f>
        <v>0</v>
      </c>
      <c r="N1057" s="8">
        <f>ROUND(INDEX([1]Calculation!S:S,ROW()),0)</f>
        <v>6</v>
      </c>
      <c r="O1057" s="8">
        <f>ROUND(INDEX([1]Calculation!T:T,ROW()),0)</f>
        <v>0</v>
      </c>
      <c r="P1057" s="8" t="str">
        <f>INDEX([1]Calculation!CB:CB,ROW())</f>
        <v>https://www.politico.com/f/?id=0000016a-a480-dbd0-ad7e-e6ef4b840001</v>
      </c>
    </row>
    <row r="1058" spans="1:16">
      <c r="A1058" t="str">
        <f>INDEX([1]Calculation!$F:$F,ROW())</f>
        <v>US</v>
      </c>
      <c r="B1058" t="str">
        <f>INDEX([1]Calculation!$D:$D,ROW())</f>
        <v>Fox News/Beacon Research/Shaw &amp; Co. Research</v>
      </c>
      <c r="C1058" t="str">
        <f>IF(INDEX([1]Calculation!$G:$G,ROW())=0,"-",INDEX([1]Calculation!$G:$G,ROW()))</f>
        <v>A-</v>
      </c>
      <c r="D1058" t="str">
        <f>INDEX([1]Calculation!$J:$J,ROW())&amp;"  "&amp;INDEX([1]Calculation!$K:$K,ROW())</f>
        <v>403  lv</v>
      </c>
      <c r="E1058" s="20">
        <f>INDEX([1]Calculation!$I:$I,ROW())</f>
        <v>43544</v>
      </c>
      <c r="F1058" s="12">
        <f>ROUND(INDEX([1]Calculation!AL:AL,ROW()),1)</f>
        <v>0</v>
      </c>
      <c r="G1058" s="8">
        <f>ROUND(INDEX([1]Calculation!L:L,ROW()),0)</f>
        <v>31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1</v>
      </c>
      <c r="K1058" s="8">
        <f>ROUND(INDEX([1]Calculation!P:P,ROW()),0)</f>
        <v>1</v>
      </c>
      <c r="L1058" s="8">
        <f>ROUND(INDEX([1]Calculation!Q:Q,ROW()),0)</f>
        <v>23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1</v>
      </c>
      <c r="P1058" s="8" t="str">
        <f>INDEX([1]Calculation!CB:CB,ROW())</f>
        <v>https://www.foxnews.com/politics/fox-news-poll-3-24-2019</v>
      </c>
    </row>
    <row r="1059" spans="1:16">
      <c r="A1059" t="str">
        <f>INDEX([1]Calculation!$F:$F,ROW())</f>
        <v>Oregon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238  lv</v>
      </c>
      <c r="E1059" s="20">
        <f>INDEX([1]Calculation!$I:$I,ROW())</f>
        <v>43543</v>
      </c>
      <c r="F1059" s="12">
        <f>ROUND(INDEX([1]Calculation!AL:AL,ROW()),1)</f>
        <v>0.6</v>
      </c>
      <c r="G1059" s="8">
        <f>ROUND(INDEX([1]Calculation!L:L,ROW()),0)</f>
        <v>26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3</v>
      </c>
      <c r="K1059" s="8">
        <f>ROUND(INDEX([1]Calculation!P:P,ROW()),0)</f>
        <v>0</v>
      </c>
      <c r="L1059" s="8">
        <f>ROUND(INDEX([1]Calculation!Q:Q,ROW()),0)</f>
        <v>27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4</v>
      </c>
      <c r="P1059" s="8" t="str">
        <f>INDEX([1]Calculation!CB:CB,ROW())</f>
        <v>https://zogbyanalytics.com/news/885-the-zogby-poll-sanders-and-biden-neck-and-neck-in-oregon-o-rourke-and-yang-making-moves</v>
      </c>
    </row>
    <row r="1060" spans="1:16">
      <c r="A1060" t="str">
        <f>INDEX([1]Calculation!$F:$F,ROW())</f>
        <v>US</v>
      </c>
      <c r="B1060" t="str">
        <f>INDEX([1]Calculation!$D:$D,ROW())</f>
        <v>Emerson College</v>
      </c>
      <c r="C1060" t="str">
        <f>IF(INDEX([1]Calculation!$G:$G,ROW())=0,"-",INDEX([1]Calculation!$G:$G,ROW()))</f>
        <v>B-</v>
      </c>
      <c r="D1060" t="str">
        <f>INDEX([1]Calculation!$J:$J,ROW())&amp;"  "&amp;INDEX([1]Calculation!$K:$K,ROW())</f>
        <v>487  lv</v>
      </c>
      <c r="E1060" s="20">
        <f>INDEX([1]Calculation!$I:$I,ROW())</f>
        <v>43542</v>
      </c>
      <c r="F1060" s="12">
        <f>ROUND(INDEX([1]Calculation!AL:AL,ROW()),1)</f>
        <v>0</v>
      </c>
      <c r="G1060" s="8">
        <f>ROUND(INDEX([1]Calculation!L:L,ROW()),0)</f>
        <v>26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3</v>
      </c>
      <c r="K1060" s="8">
        <f>ROUND(INDEX([1]Calculation!P:P,ROW()),0)</f>
        <v>1</v>
      </c>
      <c r="L1060" s="8">
        <f>ROUND(INDEX([1]Calculation!Q:Q,ROW()),0)</f>
        <v>26</v>
      </c>
      <c r="M1060" s="8">
        <f>ROUND(INDEX([1]Calculation!R:R,ROW()),0)</f>
        <v>0</v>
      </c>
      <c r="N1060" s="8">
        <f>ROUND(INDEX([1]Calculation!S:S,ROW()),0)</f>
        <v>8</v>
      </c>
      <c r="O1060" s="8">
        <f>ROUND(INDEX([1]Calculation!T:T,ROW()),0)</f>
        <v>1</v>
      </c>
      <c r="P1060" s="8" t="str">
        <f>INDEX([1]Calculation!CB:CB,ROW())</f>
        <v>http://emersonpolling.com/2019/03/19/national-poll-sanders-tied-with-biden-beto-gets-post-announcement-bump/</v>
      </c>
    </row>
    <row r="1061" spans="1:16">
      <c r="A1061" t="str">
        <f>INDEX([1]Calculation!$F:$F,ROW())</f>
        <v>US</v>
      </c>
      <c r="B1061" t="str">
        <f>INDEX([1]Calculation!$D:$D,ROW())</f>
        <v>SSRS</v>
      </c>
      <c r="C1061" t="str">
        <f>IF(INDEX([1]Calculation!$G:$G,ROW())=0,"-",INDEX([1]Calculation!$G:$G,ROW()))</f>
        <v>A/B</v>
      </c>
      <c r="D1061" t="str">
        <f>INDEX([1]Calculation!$J:$J,ROW())&amp;"  "&amp;INDEX([1]Calculation!$K:$K,ROW())</f>
        <v>411  rv</v>
      </c>
      <c r="E1061" s="20">
        <f>INDEX([1]Calculation!$I:$I,ROW())</f>
        <v>43541</v>
      </c>
      <c r="F1061" s="12">
        <f>ROUND(INDEX([1]Calculation!AL:AL,ROW()),1)</f>
        <v>0</v>
      </c>
      <c r="G1061" s="8">
        <f>ROUND(INDEX([1]Calculation!L:L,ROW()),0)</f>
        <v>28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1</v>
      </c>
      <c r="K1061" s="8">
        <f>ROUND(INDEX([1]Calculation!P:P,ROW()),0)</f>
        <v>3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7</v>
      </c>
      <c r="O1061" s="8">
        <f>ROUND(INDEX([1]Calculation!T:T,ROW()),0)</f>
        <v>0</v>
      </c>
      <c r="P1061" s="8" t="str">
        <f>INDEX([1]Calculation!CB:CB,ROW())</f>
        <v>https://cdn.cnn.com/cnn/2019/images/03/19/rel4b.-.2020.pdf</v>
      </c>
    </row>
    <row r="1062" spans="1:16">
      <c r="A1062" t="str">
        <f>INDEX([1]Calculation!$F:$F,ROW())</f>
        <v>US</v>
      </c>
      <c r="B1062" t="str">
        <f>INDEX([1]Calculation!$D:$D,ROW())</f>
        <v>SSRS</v>
      </c>
      <c r="C1062" t="str">
        <f>IF(INDEX([1]Calculation!$G:$G,ROW())=0,"-",INDEX([1]Calculation!$G:$G,ROW()))</f>
        <v>A/B</v>
      </c>
      <c r="D1062" t="str">
        <f>INDEX([1]Calculation!$J:$J,ROW())&amp;"  "&amp;INDEX([1]Calculation!$K:$K,ROW())</f>
        <v>456  a</v>
      </c>
      <c r="E1062" s="20">
        <f>INDEX([1]Calculation!$I:$I,ROW())</f>
        <v>43541</v>
      </c>
      <c r="F1062" s="12">
        <f>ROUND(INDEX([1]Calculation!AL:AL,ROW()),1)</f>
        <v>0</v>
      </c>
      <c r="G1062" s="8">
        <f>ROUND(INDEX([1]Calculation!L:L,ROW()),0)</f>
        <v>28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1</v>
      </c>
      <c r="K1062" s="8">
        <f>ROUND(INDEX([1]Calculation!P:P,ROW()),0)</f>
        <v>3</v>
      </c>
      <c r="L1062" s="8">
        <f>ROUND(INDEX([1]Calculation!Q:Q,ROW()),0)</f>
        <v>20</v>
      </c>
      <c r="M1062" s="8">
        <f>ROUND(INDEX([1]Calculation!R:R,ROW()),0)</f>
        <v>0</v>
      </c>
      <c r="N1062" s="8">
        <f>ROUND(INDEX([1]Calculation!S:S,ROW()),0)</f>
        <v>6</v>
      </c>
      <c r="O1062" s="8">
        <f>ROUND(INDEX([1]Calculation!T:T,ROW()),0)</f>
        <v>0</v>
      </c>
      <c r="P1062" s="8" t="str">
        <f>INDEX([1]Calculation!CB:CB,ROW())</f>
        <v>http://cdn.cnn.com/cnn/2019/images/03/19/rel4b.-.2020.pdf</v>
      </c>
    </row>
    <row r="1063" spans="1:16">
      <c r="A1063" t="str">
        <f>INDEX([1]Calculation!$F:$F,ROW())</f>
        <v>US</v>
      </c>
      <c r="B1063" t="str">
        <f>INDEX([1]Calculation!$D:$D,ROW())</f>
        <v>Morning Consult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13551  lv</v>
      </c>
      <c r="E1063" s="20">
        <f>INDEX([1]Calculation!$I:$I,ROW())</f>
        <v>43541</v>
      </c>
      <c r="F1063" s="12">
        <f>ROUND(INDEX([1]Calculation!AL:AL,ROW()),1)</f>
        <v>0</v>
      </c>
      <c r="G1063" s="8">
        <f>ROUND(INDEX([1]Calculation!L:L,ROW()),0)</f>
        <v>35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0</v>
      </c>
      <c r="P1063" s="8" t="str">
        <f>INDEX([1]Calculation!CB:CB,ROW())</f>
        <v>https://morningconsult.com/wp-content/uploads/2019/03/Political-Intelligence-3.19.19.pdf</v>
      </c>
    </row>
    <row r="1064" spans="1:16">
      <c r="A1064" t="str">
        <f>INDEX([1]Calculation!$F:$F,ROW())</f>
        <v>Wisconsin</v>
      </c>
      <c r="B1064" t="str">
        <f>INDEX([1]Calculation!$D:$D,ROW())</f>
        <v>Emerson College</v>
      </c>
      <c r="C1064" t="str">
        <f>IF(INDEX([1]Calculation!$G:$G,ROW())=0,"-",INDEX([1]Calculation!$G:$G,ROW()))</f>
        <v>B-</v>
      </c>
      <c r="D1064" t="str">
        <f>INDEX([1]Calculation!$J:$J,ROW())&amp;"  "&amp;INDEX([1]Calculation!$K:$K,ROW())</f>
        <v>324  lv</v>
      </c>
      <c r="E1064" s="20">
        <f>INDEX([1]Calculation!$I:$I,ROW())</f>
        <v>43541</v>
      </c>
      <c r="F1064" s="12">
        <f>ROUND(INDEX([1]Calculation!AL:AL,ROW()),1)</f>
        <v>1</v>
      </c>
      <c r="G1064" s="8">
        <f>ROUND(INDEX([1]Calculation!L:L,ROW()),0)</f>
        <v>24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1</v>
      </c>
      <c r="K1064" s="8">
        <f>ROUND(INDEX([1]Calculation!P:P,ROW()),0)</f>
        <v>4</v>
      </c>
      <c r="L1064" s="8">
        <f>ROUND(INDEX([1]Calculation!Q:Q,ROW()),0)</f>
        <v>39</v>
      </c>
      <c r="M1064" s="8">
        <f>ROUND(INDEX([1]Calculation!R:R,ROW()),0)</f>
        <v>0</v>
      </c>
      <c r="N1064" s="8">
        <f>ROUND(INDEX([1]Calculation!S:S,ROW()),0)</f>
        <v>14</v>
      </c>
      <c r="O1064" s="8">
        <f>ROUND(INDEX([1]Calculation!T:T,ROW()),0)</f>
        <v>1</v>
      </c>
      <c r="P1064" s="8" t="str">
        <f>INDEX([1]Calculation!CB:CB,ROW())</f>
        <v>http://emersonpolling.com/2019/03/17/wisconsin-2020-bernie-sanders-leads-democratic-field-trump-competitive-in-general-election/</v>
      </c>
    </row>
    <row r="1065" spans="1:16">
      <c r="A1065" t="str">
        <f>INDEX([1]Calculation!$F:$F,ROW())</f>
        <v>Iowa</v>
      </c>
      <c r="B1065" t="str">
        <f>INDEX([1]Calculation!$D:$D,ROW())</f>
        <v>Public Policy Polling</v>
      </c>
      <c r="C1065" t="str">
        <f>IF(INDEX([1]Calculation!$G:$G,ROW())=0,"-",INDEX([1]Calculation!$G:$G,ROW()))</f>
        <v>B</v>
      </c>
      <c r="D1065" t="str">
        <f>INDEX([1]Calculation!$J:$J,ROW())&amp;"  "&amp;INDEX([1]Calculation!$K:$K,ROW())</f>
        <v>678  lv</v>
      </c>
      <c r="E1065" s="20">
        <f>INDEX([1]Calculation!$I:$I,ROW())</f>
        <v>43539</v>
      </c>
      <c r="F1065" s="12">
        <f>ROUND(INDEX([1]Calculation!AL:AL,ROW()),1)</f>
        <v>0.2</v>
      </c>
      <c r="G1065" s="8">
        <f>ROUND(INDEX([1]Calculation!L:L,ROW()),0)</f>
        <v>29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0</v>
      </c>
      <c r="K1065" s="8">
        <f>ROUND(INDEX([1]Calculation!P:P,ROW()),0)</f>
        <v>6</v>
      </c>
      <c r="L1065" s="8">
        <f>ROUND(INDEX([1]Calculation!Q:Q,ROW()),0)</f>
        <v>15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0</v>
      </c>
      <c r="P1065" s="8" t="str">
        <f>INDEX([1]Calculation!CB:CB,ROW())</f>
        <v>https://endcitizensunited.org/wp-content/uploads/2019/03/IAToplines-3.pdf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1919  lv</v>
      </c>
      <c r="E1066" s="20">
        <f>INDEX([1]Calculation!$I:$I,ROW())</f>
        <v>43534</v>
      </c>
      <c r="F1066" s="12">
        <f>ROUND(INDEX([1]Calculation!AL:AL,ROW()),1)</f>
        <v>0</v>
      </c>
      <c r="G1066" s="8">
        <f>ROUND(INDEX([1]Calculation!L:L,ROW()),0)</f>
        <v>36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2</v>
      </c>
      <c r="K1066" s="8">
        <f>ROUND(INDEX([1]Calculation!P:P,ROW()),0)</f>
        <v>2</v>
      </c>
      <c r="L1066" s="8">
        <f>ROUND(INDEX([1]Calculation!Q:Q,ROW()),0)</f>
        <v>24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https://docsend.com/view/2q2pyq8</v>
      </c>
    </row>
    <row r="1067" spans="1:16">
      <c r="A1067" t="str">
        <f>INDEX([1]Calculation!$F:$F,ROW())</f>
        <v>US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1919  lv</v>
      </c>
      <c r="E1067" s="20">
        <f>INDEX([1]Calculation!$I:$I,ROW())</f>
        <v>43534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5</v>
      </c>
      <c r="J1067" s="8">
        <f>ROUND(INDEX([1]Calculation!O:O,ROW()),0)</f>
        <v>1</v>
      </c>
      <c r="K1067" s="8">
        <f>ROUND(INDEX([1]Calculation!P:P,ROW()),0)</f>
        <v>3</v>
      </c>
      <c r="L1067" s="8">
        <f>ROUND(INDEX([1]Calculation!Q:Q,ROW()),0)</f>
        <v>36</v>
      </c>
      <c r="M1067" s="8">
        <f>ROUND(INDEX([1]Calculation!R:R,ROW()),0)</f>
        <v>0</v>
      </c>
      <c r="N1067" s="8">
        <f>ROUND(INDEX([1]Calculation!S:S,ROW()),0)</f>
        <v>13</v>
      </c>
      <c r="O1067" s="8">
        <f>ROUND(INDEX([1]Calculation!T:T,ROW()),0)</f>
        <v>2</v>
      </c>
      <c r="P1067" s="8" t="str">
        <f>INDEX([1]Calculation!CB:CB,ROW())</f>
        <v>https://docsend.com/view/2q2pyq8</v>
      </c>
    </row>
    <row r="1068" spans="1:16">
      <c r="A1068" t="str">
        <f>INDEX([1]Calculation!$F:$F,ROW())</f>
        <v>US</v>
      </c>
      <c r="B1068" t="str">
        <f>INDEX([1]Calculation!$D:$D,ROW())</f>
        <v>Harris Insights &amp; Analytics</v>
      </c>
      <c r="C1068" t="str">
        <f>IF(INDEX([1]Calculation!$G:$G,ROW())=0,"-",INDEX([1]Calculation!$G:$G,ROW()))</f>
        <v>C+</v>
      </c>
      <c r="D1068" t="str">
        <f>INDEX([1]Calculation!$J:$J,ROW())&amp;"  "&amp;INDEX([1]Calculation!$K:$K,ROW())</f>
        <v>740  rv</v>
      </c>
      <c r="E1068" s="20">
        <f>INDEX([1]Calculation!$I:$I,ROW())</f>
        <v>43534</v>
      </c>
      <c r="F1068" s="12">
        <f>ROUND(INDEX([1]Calculation!AL:AL,ROW()),1)</f>
        <v>0</v>
      </c>
      <c r="G1068" s="8">
        <f>ROUND(INDEX([1]Calculation!L:L,ROW()),0)</f>
        <v>27</v>
      </c>
      <c r="H1068" s="8">
        <f>ROUND(INDEX([1]Calculation!M:M,ROW()),0)</f>
        <v>0</v>
      </c>
      <c r="I1068" s="8">
        <f>ROUND(INDEX([1]Calculation!N:N,ROW()),0)</f>
        <v>4</v>
      </c>
      <c r="J1068" s="8">
        <f>ROUND(INDEX([1]Calculation!O:O,ROW()),0)</f>
        <v>0</v>
      </c>
      <c r="K1068" s="8">
        <f>ROUND(INDEX([1]Calculation!P:P,ROW()),0)</f>
        <v>2</v>
      </c>
      <c r="L1068" s="8">
        <f>ROUND(INDEX([1]Calculation!Q:Q,ROW()),0)</f>
        <v>19</v>
      </c>
      <c r="M1068" s="8">
        <f>ROUND(INDEX([1]Calculation!R:R,ROW()),0)</f>
        <v>0</v>
      </c>
      <c r="N1068" s="8">
        <f>ROUND(INDEX([1]Calculation!S:S,ROW()),0)</f>
        <v>4</v>
      </c>
      <c r="O1068" s="8">
        <f>ROUND(INDEX([1]Calculation!T:T,ROW()),0)</f>
        <v>1</v>
      </c>
      <c r="P1068" s="8" t="str">
        <f>INDEX([1]Calculation!CB:CB,ROW())</f>
        <v>https://scottrasmussen.com/democratic-ballot-test-mar-8-9/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15226  lv</v>
      </c>
      <c r="E1069" s="20">
        <f>INDEX([1]Calculation!$I:$I,ROW())</f>
        <v>43534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1</v>
      </c>
      <c r="K1069" s="8">
        <f>ROUND(INDEX([1]Calculation!P:P,ROW()),0)</f>
        <v>3</v>
      </c>
      <c r="L1069" s="8">
        <f>ROUND(INDEX([1]Calculation!Q:Q,ROW()),0)</f>
        <v>27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0</v>
      </c>
      <c r="P1069" s="8" t="str">
        <f>INDEX([1]Calculation!CB:CB,ROW())</f>
        <v>https://morningconsult.com/wp-content/uploads/2019/03/Political-Intelligence-3.12.19.pdf</v>
      </c>
    </row>
    <row r="1070" spans="1:16">
      <c r="A1070" t="str">
        <f>INDEX([1]Calculation!$F:$F,ROW())</f>
        <v>Michigan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317  lv</v>
      </c>
      <c r="E1070" s="20">
        <f>INDEX([1]Calculation!$I:$I,ROW())</f>
        <v>43534</v>
      </c>
      <c r="F1070" s="12">
        <f>ROUND(INDEX([1]Calculation!AL:AL,ROW()),1)</f>
        <v>0.1</v>
      </c>
      <c r="G1070" s="8">
        <f>ROUND(INDEX([1]Calculation!L:L,ROW()),0)</f>
        <v>40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5</v>
      </c>
      <c r="L1070" s="8">
        <f>ROUND(INDEX([1]Calculation!Q:Q,ROW()),0)</f>
        <v>23</v>
      </c>
      <c r="M1070" s="8">
        <f>ROUND(INDEX([1]Calculation!R:R,ROW()),0)</f>
        <v>0</v>
      </c>
      <c r="N1070" s="8">
        <f>ROUND(INDEX([1]Calculation!S:S,ROW()),0)</f>
        <v>11</v>
      </c>
      <c r="O1070" s="8">
        <f>ROUND(INDEX([1]Calculation!T:T,ROW()),0)</f>
        <v>0</v>
      </c>
      <c r="P1070" s="8" t="str">
        <f>INDEX([1]Calculation!CB:CB,ROW())</f>
        <v>http://emersonpolling.com/2019/03/10/michigan-2020-primary-biden-with-strong-lead-but-sanders-waiting-in-the-wings/</v>
      </c>
    </row>
    <row r="1071" spans="1:16">
      <c r="A1071" t="str">
        <f>INDEX([1]Calculation!$F:$F,ROW())</f>
        <v>Iowa</v>
      </c>
      <c r="B1071" t="str">
        <f>INDEX([1]Calculation!$D:$D,ROW())</f>
        <v>Selzer &amp; Co.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401  lv</v>
      </c>
      <c r="E1071" s="20">
        <f>INDEX([1]Calculation!$I:$I,ROW())</f>
        <v>43530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1</v>
      </c>
      <c r="K1071" s="8">
        <f>ROUND(INDEX([1]Calculation!P:P,ROW()),0)</f>
        <v>3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  <c r="P1071" s="8" t="str">
        <f>INDEX([1]Calculation!CB:CB,ROW())</f>
        <v>http://cdn.cnn.com/cnn/2019/images/03/09/rel1_ia1.pdf</v>
      </c>
    </row>
    <row r="1072" spans="1:16">
      <c r="A1072" t="str">
        <f>INDEX([1]Calculation!$F:$F,ROW())</f>
        <v>Florida</v>
      </c>
      <c r="B1072" t="str">
        <f>INDEX([1]Calculation!$D:$D,ROW())</f>
        <v>Bendixen &amp; Amandi International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300  lv</v>
      </c>
      <c r="E1072" s="20">
        <f>INDEX([1]Calculation!$I:$I,ROW())</f>
        <v>43528</v>
      </c>
      <c r="F1072" s="12">
        <f>ROUND(INDEX([1]Calculation!AL:AL,ROW()),1)</f>
        <v>0</v>
      </c>
      <c r="G1072" s="8">
        <f>ROUND(INDEX([1]Calculation!L:L,ROW()),0)</f>
        <v>11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5</v>
      </c>
      <c r="M1072" s="8">
        <f>ROUND(INDEX([1]Calculation!R:R,ROW()),0)</f>
        <v>0</v>
      </c>
      <c r="N1072" s="8">
        <f>ROUND(INDEX([1]Calculation!S:S,ROW()),0)</f>
        <v>1</v>
      </c>
      <c r="O1072" s="8">
        <f>ROUND(INDEX([1]Calculation!T:T,ROW()),0)</f>
        <v>0</v>
      </c>
      <c r="P1072" s="8" t="str">
        <f>INDEX([1]Calculation!CB:CB,ROW())</f>
        <v>https://www.politico.com/f/?id=00000169-505f-dc75-affd-dfffe1070000</v>
      </c>
    </row>
    <row r="1073" spans="1:16">
      <c r="A1073" t="str">
        <f>INDEX([1]Calculation!$F:$F,ROW())</f>
        <v>US</v>
      </c>
      <c r="B1073" t="str">
        <f>INDEX([1]Calculation!$D:$D,ROW())</f>
        <v>Monmouth University</v>
      </c>
      <c r="C1073" t="str">
        <f>IF(INDEX([1]Calculation!$G:$G,ROW())=0,"-",INDEX([1]Calculation!$G:$G,ROW()))</f>
        <v>A+</v>
      </c>
      <c r="D1073" t="str">
        <f>INDEX([1]Calculation!$J:$J,ROW())&amp;"  "&amp;INDEX([1]Calculation!$K:$K,ROW())</f>
        <v>310  rv</v>
      </c>
      <c r="E1073" s="20">
        <f>INDEX([1]Calculation!$I:$I,ROW())</f>
        <v>43528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2</v>
      </c>
      <c r="I1073" s="8">
        <f>ROUND(INDEX([1]Calculation!N:N,ROW()),0)</f>
        <v>6</v>
      </c>
      <c r="J1073" s="8">
        <f>ROUND(INDEX([1]Calculation!O:O,ROW()),0)</f>
        <v>0</v>
      </c>
      <c r="K1073" s="8">
        <f>ROUND(INDEX([1]Calculation!P:P,ROW()),0)</f>
        <v>3</v>
      </c>
      <c r="L1073" s="8">
        <f>ROUND(INDEX([1]Calculation!Q:Q,ROW()),0)</f>
        <v>32</v>
      </c>
      <c r="M1073" s="8">
        <f>ROUND(INDEX([1]Calculation!R:R,ROW()),0)</f>
        <v>0</v>
      </c>
      <c r="N1073" s="8">
        <f>ROUND(INDEX([1]Calculation!S:S,ROW()),0)</f>
        <v>10</v>
      </c>
      <c r="O1073" s="8">
        <f>ROUND(INDEX([1]Calculation!T:T,ROW()),0)</f>
        <v>1</v>
      </c>
      <c r="P1073" s="8" t="str">
        <f>INDEX([1]Calculation!CB:CB,ROW())</f>
        <v>https://www.monmouth.edu/polling-institute/documents/monmouthpoll_us_031119.pdf/</v>
      </c>
    </row>
    <row r="1074" spans="1:16">
      <c r="A1074" t="str">
        <f>INDEX([1]Calculation!$F:$F,ROW())</f>
        <v>US</v>
      </c>
      <c r="B1074" t="str">
        <f>INDEX([1]Calculation!$D:$D,ROW())</f>
        <v>Monmouth University</v>
      </c>
      <c r="C1074" t="str">
        <f>IF(INDEX([1]Calculation!$G:$G,ROW())=0,"-",INDEX([1]Calculation!$G:$G,ROW()))</f>
        <v>A+</v>
      </c>
      <c r="D1074" t="str">
        <f>INDEX([1]Calculation!$J:$J,ROW())&amp;"  "&amp;INDEX([1]Calculation!$K:$K,ROW())</f>
        <v>310  rv</v>
      </c>
      <c r="E1074" s="20">
        <f>INDEX([1]Calculation!$I:$I,ROW())</f>
        <v>43528</v>
      </c>
      <c r="F1074" s="12">
        <f>ROUND(INDEX([1]Calculation!AL:AL,ROW()),1)</f>
        <v>0</v>
      </c>
      <c r="G1074" s="8">
        <f>ROUND(INDEX([1]Calculation!L:L,ROW()),0)</f>
        <v>28</v>
      </c>
      <c r="H1074" s="8">
        <f>ROUND(INDEX([1]Calculation!M:M,ROW()),0)</f>
        <v>2</v>
      </c>
      <c r="I1074" s="8">
        <f>ROUND(INDEX([1]Calculation!N:N,ROW()),0)</f>
        <v>5</v>
      </c>
      <c r="J1074" s="8">
        <f>ROUND(INDEX([1]Calculation!O:O,ROW()),0)</f>
        <v>0</v>
      </c>
      <c r="K1074" s="8">
        <f>ROUND(INDEX([1]Calculation!P:P,ROW()),0)</f>
        <v>3</v>
      </c>
      <c r="L1074" s="8">
        <f>ROUND(INDEX([1]Calculation!Q:Q,ROW()),0)</f>
        <v>25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https://www.monmouth.edu/polling-institute/documents/monmouthpoll_us_031119.pdf/</v>
      </c>
    </row>
    <row r="1075" spans="1:16">
      <c r="A1075" t="str">
        <f>INDEX([1]Calculation!$F:$F,ROW())</f>
        <v>Florida</v>
      </c>
      <c r="B1075" t="str">
        <f>INDEX([1]Calculation!$D:$D,ROW())</f>
        <v>Bendixen &amp; Amandi International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300  lv</v>
      </c>
      <c r="E1075" s="20">
        <f>INDEX([1]Calculation!$I:$I,ROW())</f>
        <v>43528</v>
      </c>
      <c r="F1075" s="12">
        <f>ROUND(INDEX([1]Calculation!AL:AL,ROW()),1)</f>
        <v>0.9</v>
      </c>
      <c r="G1075" s="8">
        <f>ROUND(INDEX([1]Calculation!L:L,ROW()),0)</f>
        <v>26</v>
      </c>
      <c r="H1075" s="8">
        <f>ROUND(INDEX([1]Calculation!M:M,ROW()),0)</f>
        <v>1</v>
      </c>
      <c r="I1075" s="8">
        <f>ROUND(INDEX([1]Calculation!N:N,ROW()),0)</f>
        <v>1</v>
      </c>
      <c r="J1075" s="8">
        <f>ROUND(INDEX([1]Calculation!O:O,ROW()),0)</f>
        <v>0</v>
      </c>
      <c r="K1075" s="8">
        <f>ROUND(INDEX([1]Calculation!P:P,ROW()),0)</f>
        <v>1</v>
      </c>
      <c r="L1075" s="8">
        <f>ROUND(INDEX([1]Calculation!Q:Q,ROW()),0)</f>
        <v>11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  <c r="P1075" s="8" t="str">
        <f>INDEX([1]Calculation!CB:CB,ROW())</f>
        <v>https://www.politico.com/f/?id=00000169-505f-dc75-affd-dfffe1070000</v>
      </c>
    </row>
    <row r="1076" spans="1:16">
      <c r="A1076" t="str">
        <f>INDEX([1]Calculation!$F:$F,ROW())</f>
        <v>US</v>
      </c>
      <c r="B1076" t="str">
        <f>INDEX([1]Calculation!$D:$D,ROW())</f>
        <v>GBAO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817  lv</v>
      </c>
      <c r="E1076" s="20">
        <f>INDEX([1]Calculation!$I:$I,ROW())</f>
        <v>43527</v>
      </c>
      <c r="F1076" s="12">
        <f>ROUND(INDEX([1]Calculation!AL:AL,ROW()),1)</f>
        <v>0.2</v>
      </c>
      <c r="G1076" s="8">
        <f>ROUND(INDEX([1]Calculation!L:L,ROW()),0)</f>
        <v>28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20</v>
      </c>
      <c r="M1076" s="8">
        <f>ROUND(INDEX([1]Calculation!R:R,ROW()),0)</f>
        <v>0</v>
      </c>
      <c r="N1076" s="8">
        <f>ROUND(INDEX([1]Calculation!S:S,ROW()),0)</f>
        <v>5</v>
      </c>
      <c r="O1076" s="8">
        <f>ROUND(INDEX([1]Calculation!T:T,ROW()),0)</f>
        <v>0</v>
      </c>
      <c r="P1076" s="8" t="str">
        <f>INDEX([1]Calculation!CB:CB,ROW())</f>
        <v>https://cdn.americanprogress.org/content/uploads/2019/05/01090704/CAPForeignPolicy-GenerationsTopline-Results.pdf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12560  lv</v>
      </c>
      <c r="E1077" s="20">
        <f>INDEX([1]Calculation!$I:$I,ROW())</f>
        <v>43527</v>
      </c>
      <c r="F1077" s="12">
        <f>ROUND(INDEX([1]Calculation!AL:AL,ROW()),1)</f>
        <v>0</v>
      </c>
      <c r="G1077" s="8">
        <f>ROUND(INDEX([1]Calculation!L:L,ROW()),0)</f>
        <v>31</v>
      </c>
      <c r="H1077" s="8">
        <f>ROUND(INDEX([1]Calculation!M:M,ROW()),0)</f>
        <v>2</v>
      </c>
      <c r="I1077" s="8">
        <f>ROUND(INDEX([1]Calculation!N:N,ROW()),0)</f>
        <v>4</v>
      </c>
      <c r="J1077" s="8">
        <f>ROUND(INDEX([1]Calculation!O:O,ROW()),0)</f>
        <v>1</v>
      </c>
      <c r="K1077" s="8">
        <f>ROUND(INDEX([1]Calculation!P:P,ROW()),0)</f>
        <v>3</v>
      </c>
      <c r="L1077" s="8">
        <f>ROUND(INDEX([1]Calculation!Q:Q,ROW()),0)</f>
        <v>27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https://morningconsult.com/wp-content/uploads/2019/03/Political-Intelligence-3.5.19.pdf</v>
      </c>
    </row>
    <row r="1078" spans="1:16">
      <c r="A1078" t="str">
        <f>INDEX([1]Calculation!$F:$F,ROW())</f>
        <v>South Carolina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291  lv</v>
      </c>
      <c r="E1078" s="20">
        <f>INDEX([1]Calculation!$I:$I,ROW())</f>
        <v>43526</v>
      </c>
      <c r="F1078" s="12">
        <f>ROUND(INDEX([1]Calculation!AL:AL,ROW()),1)</f>
        <v>0.1</v>
      </c>
      <c r="G1078" s="8">
        <f>ROUND(INDEX([1]Calculation!L:L,ROW()),0)</f>
        <v>37</v>
      </c>
      <c r="H1078" s="8">
        <f>ROUND(INDEX([1]Calculation!M:M,ROW()),0)</f>
        <v>2</v>
      </c>
      <c r="I1078" s="8">
        <f>ROUND(INDEX([1]Calculation!N:N,ROW()),0)</f>
        <v>6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21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http://emersonpolling.com/2019/03/02/south-carolina-2020-poll-biden-leads-primary-field-by-wide-margin-president-trump-popular-with-base/</v>
      </c>
    </row>
    <row r="1079" spans="1:16">
      <c r="A1079" t="str">
        <f>INDEX([1]Calculation!$F:$F,ROW())</f>
        <v>New Hampshire</v>
      </c>
      <c r="B1079" t="str">
        <f>INDEX([1]Calculation!$D:$D,ROW())</f>
        <v>University of New Hampshire</v>
      </c>
      <c r="C1079" t="str">
        <f>IF(INDEX([1]Calculation!$G:$G,ROW())=0,"-",INDEX([1]Calculation!$G:$G,ROW()))</f>
        <v>B</v>
      </c>
      <c r="D1079" t="str">
        <f>INDEX([1]Calculation!$J:$J,ROW())&amp;"  "&amp;INDEX([1]Calculation!$K:$K,ROW())</f>
        <v>240  lv</v>
      </c>
      <c r="E1079" s="20">
        <f>INDEX([1]Calculation!$I:$I,ROW())</f>
        <v>43522</v>
      </c>
      <c r="F1079" s="12">
        <f>ROUND(INDEX([1]Calculation!AL:AL,ROW()),1)</f>
        <v>0</v>
      </c>
      <c r="G1079" s="8">
        <f>ROUND(INDEX([1]Calculation!L:L,ROW()),0)</f>
        <v>8</v>
      </c>
      <c r="H1079" s="8">
        <f>ROUND(INDEX([1]Calculation!M:M,ROW()),0)</f>
        <v>0</v>
      </c>
      <c r="I1079" s="8">
        <f>ROUND(INDEX([1]Calculation!N:N,ROW()),0)</f>
        <v>2</v>
      </c>
      <c r="J1079" s="8">
        <f>ROUND(INDEX([1]Calculation!O:O,ROW()),0)</f>
        <v>1</v>
      </c>
      <c r="K1079" s="8">
        <f>ROUND(INDEX([1]Calculation!P:P,ROW()),0)</f>
        <v>3</v>
      </c>
      <c r="L1079" s="8">
        <f>ROUND(INDEX([1]Calculation!Q:Q,ROW()),0)</f>
        <v>28</v>
      </c>
      <c r="M1079" s="8">
        <f>ROUND(INDEX([1]Calculation!R:R,ROW()),0)</f>
        <v>0</v>
      </c>
      <c r="N1079" s="8">
        <f>ROUND(INDEX([1]Calculation!S:S,ROW()),0)</f>
        <v>2</v>
      </c>
      <c r="O1079" s="8">
        <f>ROUND(INDEX([1]Calculation!T:T,ROW()),0)</f>
        <v>1</v>
      </c>
      <c r="P1079" s="8" t="str">
        <f>INDEX([1]Calculation!CB:CB,ROW())</f>
        <v>https://scholars.unh.edu/cgi/viewcontent.cgi?article=1551&amp;context=survey_center_polls</v>
      </c>
    </row>
    <row r="1080" spans="1:16">
      <c r="A1080" t="str">
        <f>INDEX([1]Calculation!$F:$F,ROW())</f>
        <v>New Hampshire</v>
      </c>
      <c r="B1080" t="str">
        <f>INDEX([1]Calculation!$D:$D,ROW())</f>
        <v>University of New Hampshire</v>
      </c>
      <c r="C1080" t="str">
        <f>IF(INDEX([1]Calculation!$G:$G,ROW())=0,"-",INDEX([1]Calculation!$G:$G,ROW()))</f>
        <v>B</v>
      </c>
      <c r="D1080" t="str">
        <f>INDEX([1]Calculation!$J:$J,ROW())&amp;"  "&amp;INDEX([1]Calculation!$K:$K,ROW())</f>
        <v>240  lv</v>
      </c>
      <c r="E1080" s="20">
        <f>INDEX([1]Calculation!$I:$I,ROW())</f>
        <v>43522</v>
      </c>
      <c r="F1080" s="12">
        <f>ROUND(INDEX([1]Calculation!AL:AL,ROW()),1)</f>
        <v>0</v>
      </c>
      <c r="G1080" s="8">
        <f>ROUND(INDEX([1]Calculation!L:L,ROW()),0)</f>
        <v>22</v>
      </c>
      <c r="H1080" s="8">
        <f>ROUND(INDEX([1]Calculation!M:M,ROW()),0)</f>
        <v>1</v>
      </c>
      <c r="I1080" s="8">
        <f>ROUND(INDEX([1]Calculation!N:N,ROW()),0)</f>
        <v>3</v>
      </c>
      <c r="J1080" s="8">
        <f>ROUND(INDEX([1]Calculation!O:O,ROW()),0)</f>
        <v>1</v>
      </c>
      <c r="K1080" s="8">
        <f>ROUND(INDEX([1]Calculation!P:P,ROW()),0)</f>
        <v>4</v>
      </c>
      <c r="L1080" s="8">
        <f>ROUND(INDEX([1]Calculation!Q:Q,ROW()),0)</f>
        <v>26</v>
      </c>
      <c r="M1080" s="8">
        <f>ROUND(INDEX([1]Calculation!R:R,ROW()),0)</f>
        <v>0</v>
      </c>
      <c r="N1080" s="8">
        <f>ROUND(INDEX([1]Calculation!S:S,ROW()),0)</f>
        <v>7</v>
      </c>
      <c r="O1080" s="8">
        <f>ROUND(INDEX([1]Calculation!T:T,ROW()),0)</f>
        <v>0</v>
      </c>
      <c r="P1080" s="8" t="str">
        <f>INDEX([1]Calculation!CB:CB,ROW())</f>
        <v>https://scholars.unh.edu/cgi/viewcontent.cgi?article=1551&amp;context=survey_center_polls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B/C</v>
      </c>
      <c r="D1081" t="str">
        <f>INDEX([1]Calculation!$J:$J,ROW())&amp;"  "&amp;INDEX([1]Calculation!$K:$K,ROW())</f>
        <v>15642  lv</v>
      </c>
      <c r="E1081" s="20">
        <f>INDEX([1]Calculation!$I:$I,ROW())</f>
        <v>43520</v>
      </c>
      <c r="F1081" s="12">
        <f>ROUND(INDEX([1]Calculation!AL:AL,ROW()),1)</f>
        <v>0</v>
      </c>
      <c r="G1081" s="8">
        <f>ROUND(INDEX([1]Calculation!L:L,ROW()),0)</f>
        <v>29</v>
      </c>
      <c r="H1081" s="8">
        <f>ROUND(INDEX([1]Calculation!M:M,ROW()),0)</f>
        <v>2</v>
      </c>
      <c r="I1081" s="8">
        <f>ROUND(INDEX([1]Calculation!N:N,ROW()),0)</f>
        <v>4</v>
      </c>
      <c r="J1081" s="8">
        <f>ROUND(INDEX([1]Calculation!O:O,ROW()),0)</f>
        <v>1</v>
      </c>
      <c r="K1081" s="8">
        <f>ROUND(INDEX([1]Calculation!P:P,ROW()),0)</f>
        <v>3</v>
      </c>
      <c r="L1081" s="8">
        <f>ROUND(INDEX([1]Calculation!Q:Q,ROW()),0)</f>
        <v>27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0</v>
      </c>
      <c r="P1081" s="8" t="str">
        <f>INDEX([1]Calculation!CB:CB,ROW())</f>
        <v>https://morningconsult.com/wp-content/uploads/2019/02/Political-Intelligence-2.26.19.pdf</v>
      </c>
    </row>
    <row r="1082" spans="1:16">
      <c r="A1082" t="str">
        <f>INDEX([1]Calculation!$F:$F,ROW())</f>
        <v>US</v>
      </c>
      <c r="B1082" t="str">
        <f>INDEX([1]Calculation!$D:$D,ROW())</f>
        <v>D-CYFOR</v>
      </c>
      <c r="C1082" t="str">
        <f>IF(INDEX([1]Calculation!$G:$G,ROW())=0,"-",INDEX([1]Calculation!$G:$G,ROW()))</f>
        <v>-</v>
      </c>
      <c r="D1082" t="str">
        <f>INDEX([1]Calculation!$J:$J,ROW())&amp;"  "&amp;INDEX([1]Calculation!$K:$K,ROW())</f>
        <v>453  rv</v>
      </c>
      <c r="E1082" s="20">
        <f>INDEX([1]Calculation!$I:$I,ROW())</f>
        <v>43519</v>
      </c>
      <c r="F1082" s="12">
        <f>ROUND(INDEX([1]Calculation!AL:AL,ROW()),1)</f>
        <v>0.7</v>
      </c>
      <c r="G1082" s="8">
        <f>ROUND(INDEX([1]Calculation!L:L,ROW()),0)</f>
        <v>39</v>
      </c>
      <c r="H1082" s="8">
        <f>ROUND(INDEX([1]Calculation!M:M,ROW()),0)</f>
        <v>2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2</v>
      </c>
      <c r="L1082" s="8">
        <f>ROUND(INDEX([1]Calculation!Q:Q,ROW()),0)</f>
        <v>14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0</v>
      </c>
      <c r="P1082" s="8" t="str">
        <f>INDEX([1]Calculation!CB:CB,ROW())</f>
        <v>https://projects.fivethirtyeight.com/polls/20190301_US.pdf</v>
      </c>
    </row>
    <row r="1083" spans="1:16">
      <c r="A1083" t="str">
        <f>INDEX([1]Calculation!$F:$F,ROW())</f>
        <v>New Hampshire</v>
      </c>
      <c r="B1083" t="str">
        <f>INDEX([1]Calculation!$D:$D,ROW())</f>
        <v>Emerson College</v>
      </c>
      <c r="C1083" t="str">
        <f>IF(INDEX([1]Calculation!$G:$G,ROW())=0,"-",INDEX([1]Calculation!$G:$G,ROW()))</f>
        <v>B-</v>
      </c>
      <c r="D1083" t="str">
        <f>INDEX([1]Calculation!$J:$J,ROW())&amp;"  "&amp;INDEX([1]Calculation!$K:$K,ROW())</f>
        <v>405  lv</v>
      </c>
      <c r="E1083" s="20">
        <f>INDEX([1]Calculation!$I:$I,ROW())</f>
        <v>43518</v>
      </c>
      <c r="F1083" s="12">
        <f>ROUND(INDEX([1]Calculation!AL:AL,ROW()),1)</f>
        <v>0</v>
      </c>
      <c r="G1083" s="8">
        <f>ROUND(INDEX([1]Calculation!L:L,ROW()),0)</f>
        <v>25</v>
      </c>
      <c r="H1083" s="8">
        <f>ROUND(INDEX([1]Calculation!M:M,ROW()),0)</f>
        <v>2</v>
      </c>
      <c r="I1083" s="8">
        <f>ROUND(INDEX([1]Calculation!N:N,ROW()),0)</f>
        <v>5</v>
      </c>
      <c r="J1083" s="8">
        <f>ROUND(INDEX([1]Calculation!O:O,ROW()),0)</f>
        <v>1</v>
      </c>
      <c r="K1083" s="8">
        <f>ROUND(INDEX([1]Calculation!P:P,ROW()),0)</f>
        <v>8</v>
      </c>
      <c r="L1083" s="8">
        <f>ROUND(INDEX([1]Calculation!Q:Q,ROW()),0)</f>
        <v>27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084" spans="1:16">
      <c r="A1084" t="str">
        <f>INDEX([1]Calculation!$F:$F,ROW())</f>
        <v>US</v>
      </c>
      <c r="B1084" t="str">
        <f>INDEX([1]Calculation!$D:$D,ROW())</f>
        <v>Harris Insights &amp; Analytics</v>
      </c>
      <c r="C1084" t="str">
        <f>IF(INDEX([1]Calculation!$G:$G,ROW())=0,"-",INDEX([1]Calculation!$G:$G,ROW()))</f>
        <v>C+</v>
      </c>
      <c r="D1084" t="str">
        <f>INDEX([1]Calculation!$J:$J,ROW())&amp;"  "&amp;INDEX([1]Calculation!$K:$K,ROW())</f>
        <v>337  rv</v>
      </c>
      <c r="E1084" s="20">
        <f>INDEX([1]Calculation!$I:$I,ROW())</f>
        <v>43516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3</v>
      </c>
      <c r="I1084" s="8">
        <f>ROUND(INDEX([1]Calculation!N:N,ROW()),0)</f>
        <v>2</v>
      </c>
      <c r="J1084" s="8">
        <f>ROUND(INDEX([1]Calculation!O:O,ROW()),0)</f>
        <v>0</v>
      </c>
      <c r="K1084" s="8">
        <f>ROUND(INDEX([1]Calculation!P:P,ROW()),0)</f>
        <v>0</v>
      </c>
      <c r="L1084" s="8">
        <f>ROUND(INDEX([1]Calculation!Q:Q,ROW()),0)</f>
        <v>22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  <c r="P1084" s="8" t="str">
        <f>INDEX([1]Calculation!CB:CB,ROW())</f>
        <v>https://harvardharrispoll.com/wp-content/uploads/2019/02/HHP_Feb2019_RV_topline.pdf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346  rv</v>
      </c>
      <c r="E1085" s="20">
        <f>INDEX([1]Calculation!$I:$I,ROW())</f>
        <v>43516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2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19</v>
      </c>
      <c r="M1085" s="8">
        <f>ROUND(INDEX([1]Calculation!R:R,ROW()),0)</f>
        <v>0</v>
      </c>
      <c r="N1085" s="8">
        <f>ROUND(INDEX([1]Calculation!S:S,ROW()),0)</f>
        <v>4</v>
      </c>
      <c r="O1085" s="8">
        <f>ROUND(INDEX([1]Calculation!T:T,ROW()),0)</f>
        <v>0</v>
      </c>
      <c r="P1085" s="8" t="str">
        <f>INDEX([1]Calculation!CB:CB,ROW())</f>
        <v>https://harvardharrispoll.com/wp-content/uploads/2019/02/HHP_Feb2019_RV_topline.pdf</v>
      </c>
    </row>
    <row r="1086" spans="1:16">
      <c r="A1086" t="str">
        <f>INDEX([1]Calculation!$F:$F,ROW())</f>
        <v>South Carolina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600  lv</v>
      </c>
      <c r="E1086" s="20">
        <f>INDEX([1]Calculation!$I:$I,ROW())</f>
        <v>43514</v>
      </c>
      <c r="F1086" s="12">
        <f>ROUND(INDEX([1]Calculation!AL:AL,ROW()),1)</f>
        <v>0</v>
      </c>
      <c r="G1086" s="8">
        <f>ROUND(INDEX([1]Calculation!L:L,ROW()),0)</f>
        <v>0</v>
      </c>
      <c r="H1086" s="8">
        <f>ROUND(INDEX([1]Calculation!M:M,ROW()),0)</f>
        <v>0</v>
      </c>
      <c r="I1086" s="8">
        <f>ROUND(INDEX([1]Calculation!N:N,ROW()),0)</f>
        <v>28</v>
      </c>
      <c r="J1086" s="8">
        <f>ROUND(INDEX([1]Calculation!O:O,ROW()),0)</f>
        <v>1</v>
      </c>
      <c r="K1086" s="8">
        <f>ROUND(INDEX([1]Calculation!P:P,ROW()),0)</f>
        <v>5</v>
      </c>
      <c r="L1086" s="8">
        <f>ROUND(INDEX([1]Calculation!Q:Q,ROW()),0)</f>
        <v>0</v>
      </c>
      <c r="M1086" s="8">
        <f>ROUND(INDEX([1]Calculation!R:R,ROW()),0)</f>
        <v>0</v>
      </c>
      <c r="N1086" s="8">
        <f>ROUND(INDEX([1]Calculation!S:S,ROW()),0)</f>
        <v>20</v>
      </c>
      <c r="O1086" s="8">
        <f>ROUND(INDEX([1]Calculation!T:T,ROW()),0)</f>
        <v>1</v>
      </c>
      <c r="P1086" s="8" t="str">
        <f>INDEX([1]Calculation!CB:CB,ROW())</f>
        <v>https://docsend.com/view/y8dpeq2</v>
      </c>
    </row>
    <row r="1087" spans="1:16">
      <c r="A1087" t="str">
        <f>INDEX([1]Calculation!$F:$F,ROW())</f>
        <v>South Carolina</v>
      </c>
      <c r="B1087" t="str">
        <f>INDEX([1]Calculation!$D:$D,ROW())</f>
        <v>Change Research</v>
      </c>
      <c r="C1087" t="str">
        <f>IF(INDEX([1]Calculation!$G:$G,ROW())=0,"-",INDEX([1]Calculation!$G:$G,ROW()))</f>
        <v>C</v>
      </c>
      <c r="D1087" t="str">
        <f>INDEX([1]Calculation!$J:$J,ROW())&amp;"  "&amp;INDEX([1]Calculation!$K:$K,ROW())</f>
        <v>600  lv</v>
      </c>
      <c r="E1087" s="20">
        <f>INDEX([1]Calculation!$I:$I,ROW())</f>
        <v>43514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1</v>
      </c>
      <c r="I1087" s="8">
        <f>ROUND(INDEX([1]Calculation!N:N,ROW()),0)</f>
        <v>10</v>
      </c>
      <c r="J1087" s="8">
        <f>ROUND(INDEX([1]Calculation!O:O,ROW()),0)</f>
        <v>0</v>
      </c>
      <c r="K1087" s="8">
        <f>ROUND(INDEX([1]Calculation!P:P,ROW()),0)</f>
        <v>1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1</v>
      </c>
      <c r="P1087" s="8" t="str">
        <f>INDEX([1]Calculation!CB:CB,ROW())</f>
        <v>https://docsend.com/view/y8dpeq2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370  rv</v>
      </c>
      <c r="E1088" s="20">
        <f>INDEX([1]Calculation!$I:$I,ROW())</f>
        <v>43514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5</v>
      </c>
      <c r="I1088" s="8">
        <f>ROUND(INDEX([1]Calculation!N:N,ROW()),0)</f>
        <v>4</v>
      </c>
      <c r="J1088" s="8">
        <f>ROUND(INDEX([1]Calculation!O:O,ROW()),0)</f>
        <v>0</v>
      </c>
      <c r="K1088" s="8">
        <f>ROUND(INDEX([1]Calculation!P:P,ROW()),0)</f>
        <v>2</v>
      </c>
      <c r="L1088" s="8">
        <f>ROUND(INDEX([1]Calculation!Q:Q,ROW()),0)</f>
        <v>11</v>
      </c>
      <c r="M1088" s="8">
        <f>ROUND(INDEX([1]Calculation!R:R,ROW()),0)</f>
        <v>0</v>
      </c>
      <c r="N1088" s="8">
        <f>ROUND(INDEX([1]Calculation!S:S,ROW()),0)</f>
        <v>5</v>
      </c>
      <c r="O1088" s="8">
        <f>ROUND(INDEX([1]Calculation!T:T,ROW()),0)</f>
        <v>0</v>
      </c>
      <c r="P1088" s="8" t="str">
        <f>INDEX([1]Calculation!CB:CB,ROW())</f>
        <v>https://thehill.com/hilltv/what-americas-thinking/430614-one-fourth-of-democratic-voters-say-theyd-support-michelle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15383  lv</v>
      </c>
      <c r="E1089" s="20">
        <f>INDEX([1]Calculation!$I:$I,ROW())</f>
        <v>43513</v>
      </c>
      <c r="F1089" s="12">
        <f>ROUND(INDEX([1]Calculation!AL:AL,ROW()),1)</f>
        <v>0</v>
      </c>
      <c r="G1089" s="8">
        <f>ROUND(INDEX([1]Calculation!L:L,ROW()),0)</f>
        <v>30</v>
      </c>
      <c r="H1089" s="8">
        <f>ROUND(INDEX([1]Calculation!M:M,ROW()),0)</f>
        <v>2</v>
      </c>
      <c r="I1089" s="8">
        <f>ROUND(INDEX([1]Calculation!N:N,ROW()),0)</f>
        <v>5</v>
      </c>
      <c r="J1089" s="8">
        <f>ROUND(INDEX([1]Calculation!O:O,ROW()),0)</f>
        <v>0</v>
      </c>
      <c r="K1089" s="8">
        <f>ROUND(INDEX([1]Calculation!P:P,ROW()),0)</f>
        <v>4</v>
      </c>
      <c r="L1089" s="8">
        <f>ROUND(INDEX([1]Calculation!Q:Q,ROW()),0)</f>
        <v>21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0</v>
      </c>
      <c r="P1089" s="8" t="str">
        <f>INDEX([1]Calculation!CB:CB,ROW())</f>
        <v>https://morningconsult.com/wp-content/uploads/2019/02/Political-Intelligence-2.19.19.pdf</v>
      </c>
    </row>
    <row r="1090" spans="1:16">
      <c r="A1090" t="str">
        <f>INDEX([1]Calculation!$F:$F,ROW())</f>
        <v>US</v>
      </c>
      <c r="B1090" t="str">
        <f>INDEX([1]Calculation!$D:$D,ROW())</f>
        <v>Emerson College</v>
      </c>
      <c r="C1090" t="str">
        <f>IF(INDEX([1]Calculation!$G:$G,ROW())=0,"-",INDEX([1]Calculation!$G:$G,ROW()))</f>
        <v>B-</v>
      </c>
      <c r="D1090" t="str">
        <f>INDEX([1]Calculation!$J:$J,ROW())&amp;"  "&amp;INDEX([1]Calculation!$K:$K,ROW())</f>
        <v>431  lv</v>
      </c>
      <c r="E1090" s="20">
        <f>INDEX([1]Calculation!$I:$I,ROW())</f>
        <v>43512</v>
      </c>
      <c r="F1090" s="12">
        <f>ROUND(INDEX([1]Calculation!AL:AL,ROW()),1)</f>
        <v>0</v>
      </c>
      <c r="G1090" s="8">
        <f>ROUND(INDEX([1]Calculation!L:L,ROW()),0)</f>
        <v>27</v>
      </c>
      <c r="H1090" s="8">
        <f>ROUND(INDEX([1]Calculation!M:M,ROW()),0)</f>
        <v>2</v>
      </c>
      <c r="I1090" s="8">
        <f>ROUND(INDEX([1]Calculation!N:N,ROW()),0)</f>
        <v>9</v>
      </c>
      <c r="J1090" s="8">
        <f>ROUND(INDEX([1]Calculation!O:O,ROW()),0)</f>
        <v>0</v>
      </c>
      <c r="K1090" s="8">
        <f>ROUND(INDEX([1]Calculation!P:P,ROW()),0)</f>
        <v>5</v>
      </c>
      <c r="L1090" s="8">
        <f>ROUND(INDEX([1]Calculation!Q:Q,ROW()),0)</f>
        <v>17</v>
      </c>
      <c r="M1090" s="8">
        <f>ROUND(INDEX([1]Calculation!R:R,ROW()),0)</f>
        <v>0</v>
      </c>
      <c r="N1090" s="8">
        <f>ROUND(INDEX([1]Calculation!S:S,ROW()),0)</f>
        <v>9</v>
      </c>
      <c r="O1090" s="8">
        <f>ROUND(INDEX([1]Calculation!T:T,ROW()),0)</f>
        <v>0</v>
      </c>
      <c r="P1090" s="8" t="str">
        <f>INDEX([1]Calculation!CB:CB,ROW())</f>
        <v>http://emersonpolling.com/2019/02/16/majority-of-americans-disagree-with-trumps-national-emergency-despite-a-plurality-agreeing-with-border-wall-extension/</v>
      </c>
    </row>
    <row r="1091" spans="1:16">
      <c r="A1091" t="str">
        <f>INDEX([1]Calculation!$F:$F,ROW())</f>
        <v>New Hampshire</v>
      </c>
      <c r="B1091" t="str">
        <f>INDEX([1]Calculation!$D:$D,ROW())</f>
        <v>YouGov</v>
      </c>
      <c r="C1091" t="str">
        <f>IF(INDEX([1]Calculation!$G:$G,ROW())=0,"-",INDEX([1]Calculation!$G:$G,ROW()))</f>
        <v>B-</v>
      </c>
      <c r="D1091" t="str">
        <f>INDEX([1]Calculation!$J:$J,ROW())&amp;"  "&amp;INDEX([1]Calculation!$K:$K,ROW())</f>
        <v>337  lv</v>
      </c>
      <c r="E1091" s="20">
        <f>INDEX([1]Calculation!$I:$I,ROW())</f>
        <v>43511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2</v>
      </c>
      <c r="I1091" s="8">
        <f>ROUND(INDEX([1]Calculation!N:N,ROW()),0)</f>
        <v>3</v>
      </c>
      <c r="J1091" s="8">
        <f>ROUND(INDEX([1]Calculation!O:O,ROW()),0)</f>
        <v>0</v>
      </c>
      <c r="K1091" s="8">
        <f>ROUND(INDEX([1]Calculation!P:P,ROW()),0)</f>
        <v>1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0</v>
      </c>
      <c r="P1091" s="8" t="str">
        <f>INDEX([1]Calculation!CB:CB,ROW())</f>
        <v>https://www.umass.edu/newsoffice/article/presidential-politics-biden-leads-umass</v>
      </c>
    </row>
    <row r="1092" spans="1:16">
      <c r="A1092" t="str">
        <f>INDEX([1]Calculation!$F:$F,ROW())</f>
        <v>California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948  lv</v>
      </c>
      <c r="E1092" s="20">
        <f>INDEX([1]Calculation!$I:$I,ROW())</f>
        <v>43507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7</v>
      </c>
      <c r="J1092" s="8">
        <f>ROUND(INDEX([1]Calculation!O:O,ROW()),0)</f>
        <v>2</v>
      </c>
      <c r="K1092" s="8">
        <f>ROUND(INDEX([1]Calculation!P:P,ROW()),0)</f>
        <v>0</v>
      </c>
      <c r="L1092" s="8">
        <f>ROUND(INDEX([1]Calculation!Q:Q,ROW()),0)</f>
        <v>0</v>
      </c>
      <c r="M1092" s="8">
        <f>ROUND(INDEX([1]Calculation!R:R,ROW()),0)</f>
        <v>0</v>
      </c>
      <c r="N1092" s="8">
        <f>ROUND(INDEX([1]Calculation!S:S,ROW()),0)</f>
        <v>23</v>
      </c>
      <c r="O1092" s="8">
        <f>ROUND(INDEX([1]Calculation!T:T,ROW()),0)</f>
        <v>1</v>
      </c>
      <c r="P1092" s="8" t="str">
        <f>INDEX([1]Calculation!CB:CB,ROW())</f>
        <v>https://docsend.com/view/mjz7a9j</v>
      </c>
    </row>
    <row r="1093" spans="1:16">
      <c r="A1093" t="str">
        <f>INDEX([1]Calculation!$F:$F,ROW())</f>
        <v>California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948  lv</v>
      </c>
      <c r="E1093" s="20">
        <f>INDEX([1]Calculation!$I:$I,ROW())</f>
        <v>43507</v>
      </c>
      <c r="F1093" s="12">
        <f>ROUND(INDEX([1]Calculation!AL:AL,ROW()),1)</f>
        <v>0</v>
      </c>
      <c r="G1093" s="8">
        <f>ROUND(INDEX([1]Calculation!L:L,ROW()),0)</f>
        <v>26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1</v>
      </c>
      <c r="K1093" s="8">
        <f>ROUND(INDEX([1]Calculation!P:P,ROW()),0)</f>
        <v>1</v>
      </c>
      <c r="L1093" s="8">
        <f>ROUND(INDEX([1]Calculation!Q:Q,ROW()),0)</f>
        <v>20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0</v>
      </c>
      <c r="P1093" s="8" t="str">
        <f>INDEX([1]Calculation!CB:CB,ROW())</f>
        <v>https://docsend.com/view/mjz7a9j</v>
      </c>
    </row>
    <row r="1094" spans="1:16">
      <c r="A1094" t="str">
        <f>INDEX([1]Calculation!$F:$F,ROW())</f>
        <v>US</v>
      </c>
      <c r="B1094" t="str">
        <f>INDEX([1]Calculation!$D:$D,ROW())</f>
        <v>Bold Blue Campaigns</v>
      </c>
      <c r="C1094" t="str">
        <f>IF(INDEX([1]Calculation!$G:$G,ROW())=0,"-",INDEX([1]Calculation!$G:$G,ROW()))</f>
        <v>-</v>
      </c>
      <c r="D1094" t="str">
        <f>INDEX([1]Calculation!$J:$J,ROW())&amp;"  "&amp;INDEX([1]Calculation!$K:$K,ROW())</f>
        <v>500  lv</v>
      </c>
      <c r="E1094" s="20">
        <f>INDEX([1]Calculation!$I:$I,ROW())</f>
        <v>43507</v>
      </c>
      <c r="F1094" s="12">
        <f>ROUND(INDEX([1]Calculation!AL:AL,ROW()),1)</f>
        <v>0.7</v>
      </c>
      <c r="G1094" s="8">
        <f>ROUND(INDEX([1]Calculation!L:L,ROW()),0)</f>
        <v>12</v>
      </c>
      <c r="H1094" s="8">
        <f>ROUND(INDEX([1]Calculation!M:M,ROW()),0)</f>
        <v>0</v>
      </c>
      <c r="I1094" s="8">
        <f>ROUND(INDEX([1]Calculation!N:N,ROW()),0)</f>
        <v>0</v>
      </c>
      <c r="J1094" s="8">
        <f>ROUND(INDEX([1]Calculation!O:O,ROW()),0)</f>
        <v>0</v>
      </c>
      <c r="K1094" s="8">
        <f>ROUND(INDEX([1]Calculation!P:P,ROW()),0)</f>
        <v>1</v>
      </c>
      <c r="L1094" s="8">
        <f>ROUND(INDEX([1]Calculation!Q:Q,ROW()),0)</f>
        <v>9</v>
      </c>
      <c r="M1094" s="8">
        <f>ROUND(INDEX([1]Calculation!R:R,ROW()),0)</f>
        <v>0</v>
      </c>
      <c r="N1094" s="8">
        <f>ROUND(INDEX([1]Calculation!S:S,ROW()),0)</f>
        <v>3</v>
      </c>
      <c r="O1094" s="8">
        <f>ROUND(INDEX([1]Calculation!T:T,ROW()),0)</f>
        <v>0</v>
      </c>
      <c r="P1094" s="8" t="str">
        <f>INDEX([1]Calculation!CB:CB,ROW())</f>
        <v>https://drive.google.com/file/d/1dCo2pRN0-jn12kX-fFnhdm-JkyZCvX9Y/view</v>
      </c>
    </row>
    <row r="1095" spans="1:16">
      <c r="A1095" t="str">
        <f>INDEX([1]Calculation!$F:$F,ROW())</f>
        <v>US</v>
      </c>
      <c r="B1095" t="str">
        <f>INDEX([1]Calculation!$D:$D,ROW())</f>
        <v>McLaughlin &amp; Associates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450  lv</v>
      </c>
      <c r="E1095" s="20">
        <f>INDEX([1]Calculation!$I:$I,ROW())</f>
        <v>43506</v>
      </c>
      <c r="F1095" s="12">
        <f>ROUND(INDEX([1]Calculation!AL:AL,ROW()),1)</f>
        <v>0</v>
      </c>
      <c r="G1095" s="8">
        <f>ROUND(INDEX([1]Calculation!L:L,ROW()),0)</f>
        <v>25</v>
      </c>
      <c r="H1095" s="8">
        <f>ROUND(INDEX([1]Calculation!M:M,ROW()),0)</f>
        <v>2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5</v>
      </c>
      <c r="O1095" s="8">
        <f>ROUND(INDEX([1]Calculation!T:T,ROW()),0)</f>
        <v>0</v>
      </c>
      <c r="P1095" s="8" t="str">
        <f>INDEX([1]Calculation!CB:CB,ROW())</f>
        <v>http://mclaughlinonline.com/pols/wp-content/uploads/2019/02/National-Monthly-Omnibus-February-1.pdf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11627  lv</v>
      </c>
      <c r="E1096" s="20">
        <f>INDEX([1]Calculation!$I:$I,ROW())</f>
        <v>43506</v>
      </c>
      <c r="F1096" s="12">
        <f>ROUND(INDEX([1]Calculation!AL:AL,ROW()),1)</f>
        <v>0</v>
      </c>
      <c r="G1096" s="8">
        <f>ROUND(INDEX([1]Calculation!L:L,ROW()),0)</f>
        <v>29</v>
      </c>
      <c r="H1096" s="8">
        <f>ROUND(INDEX([1]Calculation!M:M,ROW()),0)</f>
        <v>2</v>
      </c>
      <c r="I1096" s="8">
        <f>ROUND(INDEX([1]Calculation!N:N,ROW()),0)</f>
        <v>5</v>
      </c>
      <c r="J1096" s="8">
        <f>ROUND(INDEX([1]Calculation!O:O,ROW()),0)</f>
        <v>0</v>
      </c>
      <c r="K1096" s="8">
        <f>ROUND(INDEX([1]Calculation!P:P,ROW()),0)</f>
        <v>3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0</v>
      </c>
      <c r="P1096" s="8" t="str">
        <f>INDEX([1]Calculation!CB:CB,ROW())</f>
        <v>https://morningconsult.com/wp-content/uploads/2019/02/Morning-Consult_Political-Intelligence_2.12.19.pdf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14494  lv</v>
      </c>
      <c r="E1097" s="20">
        <f>INDEX([1]Calculation!$I:$I,ROW())</f>
        <v>43499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2</v>
      </c>
      <c r="I1097" s="8">
        <f>ROUND(INDEX([1]Calculation!N:N,ROW()),0)</f>
        <v>4</v>
      </c>
      <c r="J1097" s="8">
        <f>ROUND(INDEX([1]Calculation!O:O,ROW()),0)</f>
        <v>0</v>
      </c>
      <c r="K1097" s="8">
        <f>ROUND(INDEX([1]Calculation!P:P,ROW()),0)</f>
        <v>2</v>
      </c>
      <c r="L1097" s="8">
        <f>ROUND(INDEX([1]Calculation!Q:Q,ROW()),0)</f>
        <v>21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0</v>
      </c>
      <c r="P1097" s="8" t="str">
        <f>INDEX([1]Calculation!CB:CB,ROW())</f>
        <v>https://morningconsult.com/2020-democratic-primary/</v>
      </c>
    </row>
    <row r="1098" spans="1:16">
      <c r="A1098" t="str">
        <f>INDEX([1]Calculation!$F:$F,ROW())</f>
        <v>South Carolina</v>
      </c>
      <c r="B1098" t="str">
        <f>INDEX([1]Calculation!$D:$D,ROW())</f>
        <v>Optimus</v>
      </c>
      <c r="C1098" t="str">
        <f>IF(INDEX([1]Calculation!$G:$G,ROW())=0,"-",INDEX([1]Calculation!$G:$G,ROW()))</f>
        <v>C/D</v>
      </c>
      <c r="D1098" t="str">
        <f>INDEX([1]Calculation!$J:$J,ROW())&amp;"  "&amp;INDEX([1]Calculation!$K:$K,ROW())</f>
        <v>557  lv</v>
      </c>
      <c r="E1098" s="20">
        <f>INDEX([1]Calculation!$I:$I,ROW())</f>
        <v>43498</v>
      </c>
      <c r="F1098" s="12">
        <f>ROUND(INDEX([1]Calculation!AL:AL,ROW()),1)</f>
        <v>0</v>
      </c>
      <c r="G1098" s="8">
        <f>ROUND(INDEX([1]Calculation!L:L,ROW()),0)</f>
        <v>36</v>
      </c>
      <c r="H1098" s="8">
        <f>ROUND(INDEX([1]Calculation!M:M,ROW()),0)</f>
        <v>0</v>
      </c>
      <c r="I1098" s="8">
        <f>ROUND(INDEX([1]Calculation!N:N,ROW()),0)</f>
        <v>5</v>
      </c>
      <c r="J1098" s="8">
        <f>ROUND(INDEX([1]Calculation!O:O,ROW()),0)</f>
        <v>0</v>
      </c>
      <c r="K1098" s="8">
        <f>ROUND(INDEX([1]Calculation!P:P,ROW()),0)</f>
        <v>1</v>
      </c>
      <c r="L1098" s="8">
        <f>ROUND(INDEX([1]Calculation!Q:Q,ROW()),0)</f>
        <v>8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  <c r="P1098" s="8" t="str">
        <f>INDEX([1]Calculation!CB:CB,ROW())</f>
        <v>https://projects.fivethirtyeight.com/polls/20190207.xlsx</v>
      </c>
    </row>
    <row r="1099" spans="1:16">
      <c r="A1099" t="str">
        <f>INDEX([1]Calculation!$F:$F,ROW())</f>
        <v>New Hampshire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518  lv</v>
      </c>
      <c r="E1099" s="20">
        <f>INDEX([1]Calculation!$I:$I,ROW())</f>
        <v>43498</v>
      </c>
      <c r="F1099" s="12">
        <f>ROUND(INDEX([1]Calculation!AL:AL,ROW()),1)</f>
        <v>0</v>
      </c>
      <c r="G1099" s="8">
        <f>ROUND(INDEX([1]Calculation!L:L,ROW()),0)</f>
        <v>22</v>
      </c>
      <c r="H1099" s="8">
        <f>ROUND(INDEX([1]Calculation!M:M,ROW()),0)</f>
        <v>0</v>
      </c>
      <c r="I1099" s="8">
        <f>ROUND(INDEX([1]Calculation!N:N,ROW()),0)</f>
        <v>4</v>
      </c>
      <c r="J1099" s="8">
        <f>ROUND(INDEX([1]Calculation!O:O,ROW()),0)</f>
        <v>0</v>
      </c>
      <c r="K1099" s="8">
        <f>ROUND(INDEX([1]Calculation!P:P,ROW()),0)</f>
        <v>2</v>
      </c>
      <c r="L1099" s="8">
        <f>ROUND(INDEX([1]Calculation!Q:Q,ROW()),0)</f>
        <v>13</v>
      </c>
      <c r="M1099" s="8">
        <f>ROUND(INDEX([1]Calculation!R:R,ROW()),0)</f>
        <v>0</v>
      </c>
      <c r="N1099" s="8">
        <f>ROUND(INDEX([1]Calculation!S:S,ROW()),0)</f>
        <v>9</v>
      </c>
      <c r="O1099" s="8">
        <f>ROUND(INDEX([1]Calculation!T:T,ROW()),0)</f>
        <v>0</v>
      </c>
      <c r="P1099" s="8" t="str">
        <f>INDEX([1]Calculation!CB:CB,ROW())</f>
        <v>https://projects.fivethirtyeight.com/polls/20190207.xlsx</v>
      </c>
    </row>
    <row r="1100" spans="1:16">
      <c r="A1100" t="str">
        <f>INDEX([1]Calculation!$F:$F,ROW())</f>
        <v>Iowa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558  lv</v>
      </c>
      <c r="E1100" s="20">
        <f>INDEX([1]Calculation!$I:$I,ROW())</f>
        <v>43498</v>
      </c>
      <c r="F1100" s="12">
        <f>ROUND(INDEX([1]Calculation!AL:AL,ROW()),1)</f>
        <v>0</v>
      </c>
      <c r="G1100" s="8">
        <f>ROUND(INDEX([1]Calculation!L:L,ROW()),0)</f>
        <v>25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0</v>
      </c>
      <c r="K1100" s="8">
        <f>ROUND(INDEX([1]Calculation!P:P,ROW()),0)</f>
        <v>5</v>
      </c>
      <c r="L1100" s="8">
        <f>ROUND(INDEX([1]Calculation!Q:Q,ROW()),0)</f>
        <v>10</v>
      </c>
      <c r="M1100" s="8">
        <f>ROUND(INDEX([1]Calculation!R:R,ROW()),0)</f>
        <v>0</v>
      </c>
      <c r="N1100" s="8">
        <f>ROUND(INDEX([1]Calculation!S:S,ROW()),0)</f>
        <v>11</v>
      </c>
      <c r="O1100" s="8">
        <f>ROUND(INDEX([1]Calculation!T:T,ROW()),0)</f>
        <v>0</v>
      </c>
      <c r="P1100" s="8" t="str">
        <f>INDEX([1]Calculation!CB:CB,ROW())</f>
        <v>https://projects.fivethirtyeight.com/polls/20190207.xlsx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737  rv</v>
      </c>
      <c r="E1101" s="20">
        <f>INDEX([1]Calculation!$I:$I,ROW())</f>
        <v>43498</v>
      </c>
      <c r="F1101" s="12">
        <f>ROUND(INDEX([1]Calculation!AL:AL,ROW()),1)</f>
        <v>0</v>
      </c>
      <c r="G1101" s="8">
        <f>ROUND(INDEX([1]Calculation!L:L,ROW()),0)</f>
        <v>29</v>
      </c>
      <c r="H1101" s="8">
        <f>ROUND(INDEX([1]Calculation!M:M,ROW()),0)</f>
        <v>2</v>
      </c>
      <c r="I1101" s="8">
        <f>ROUND(INDEX([1]Calculation!N:N,ROW()),0)</f>
        <v>5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https://morningconsult.com/wp-content/uploads/2019/02/190202_crosstabs_POLITICO_RVs_v1_AP.pdf</v>
      </c>
    </row>
    <row r="1102" spans="1:16">
      <c r="A1102" t="str">
        <f>INDEX([1]Calculation!$F:$F,ROW())</f>
        <v>Iowa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260  lv</v>
      </c>
      <c r="E1102" s="20">
        <f>INDEX([1]Calculation!$I:$I,ROW())</f>
        <v>43498</v>
      </c>
      <c r="F1102" s="12">
        <f>ROUND(INDEX([1]Calculation!AL:AL,ROW()),1)</f>
        <v>0</v>
      </c>
      <c r="G1102" s="8">
        <f>ROUND(INDEX([1]Calculation!L:L,ROW()),0)</f>
        <v>29</v>
      </c>
      <c r="H1102" s="8">
        <f>ROUND(INDEX([1]Calculation!M:M,ROW()),0)</f>
        <v>0</v>
      </c>
      <c r="I1102" s="8">
        <f>ROUND(INDEX([1]Calculation!N:N,ROW()),0)</f>
        <v>4</v>
      </c>
      <c r="J1102" s="8">
        <f>ROUND(INDEX([1]Calculation!O:O,ROW()),0)</f>
        <v>0</v>
      </c>
      <c r="K1102" s="8">
        <f>ROUND(INDEX([1]Calculation!P:P,ROW()),0)</f>
        <v>3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11</v>
      </c>
      <c r="O1102" s="8">
        <f>ROUND(INDEX([1]Calculation!T:T,ROW()),0)</f>
        <v>0</v>
      </c>
      <c r="P1102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03" spans="1:16">
      <c r="A1103" t="str">
        <f>INDEX([1]Calculation!$F:$F,ROW())</f>
        <v>US</v>
      </c>
      <c r="B1103" t="str">
        <f>INDEX([1]Calculation!$D:$D,ROW())</f>
        <v>Morning Consult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14381  lv</v>
      </c>
      <c r="E1103" s="20">
        <f>INDEX([1]Calculation!$I:$I,ROW())</f>
        <v>43492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3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2</v>
      </c>
      <c r="L1103" s="8">
        <f>ROUND(INDEX([1]Calculation!Q:Q,ROW()),0)</f>
        <v>21</v>
      </c>
      <c r="M1103" s="8">
        <f>ROUND(INDEX([1]Calculation!R:R,ROW()),0)</f>
        <v>0</v>
      </c>
      <c r="N1103" s="8">
        <f>ROUND(INDEX([1]Calculation!S:S,ROW()),0)</f>
        <v>9</v>
      </c>
      <c r="O1103" s="8">
        <f>ROUND(INDEX([1]Calculation!T:T,ROW()),0)</f>
        <v>0</v>
      </c>
      <c r="P1103" s="8" t="str">
        <f>INDEX([1]Calculation!CB:CB,ROW())</f>
        <v>https://morningconsult.com/2020-democratic-primary/</v>
      </c>
    </row>
    <row r="1104" spans="1:16">
      <c r="A1104" t="str">
        <f>INDEX([1]Calculation!$F:$F,ROW())</f>
        <v>US</v>
      </c>
      <c r="B1104" t="str">
        <f>INDEX([1]Calculation!$D:$D,ROW())</f>
        <v>Monmouth University</v>
      </c>
      <c r="C1104" t="str">
        <f>IF(INDEX([1]Calculation!$G:$G,ROW())=0,"-",INDEX([1]Calculation!$G:$G,ROW()))</f>
        <v>A+</v>
      </c>
      <c r="D1104" t="str">
        <f>INDEX([1]Calculation!$J:$J,ROW())&amp;"  "&amp;INDEX([1]Calculation!$K:$K,ROW())</f>
        <v>313  rv</v>
      </c>
      <c r="E1104" s="20">
        <f>INDEX([1]Calculation!$I:$I,ROW())</f>
        <v>43492</v>
      </c>
      <c r="F1104" s="12">
        <f>ROUND(INDEX([1]Calculation!AL:AL,ROW()),1)</f>
        <v>0</v>
      </c>
      <c r="G1104" s="8">
        <f>ROUND(INDEX([1]Calculation!L:L,ROW()),0)</f>
        <v>29</v>
      </c>
      <c r="H1104" s="8">
        <f>ROUND(INDEX([1]Calculation!M:M,ROW()),0)</f>
        <v>4</v>
      </c>
      <c r="I1104" s="8">
        <f>ROUND(INDEX([1]Calculation!N:N,ROW()),0)</f>
        <v>4</v>
      </c>
      <c r="J1104" s="8">
        <f>ROUND(INDEX([1]Calculation!O:O,ROW()),0)</f>
        <v>0</v>
      </c>
      <c r="K1104" s="8">
        <f>ROUND(INDEX([1]Calculation!P:P,ROW()),0)</f>
        <v>2</v>
      </c>
      <c r="L1104" s="8">
        <f>ROUND(INDEX([1]Calculation!Q:Q,ROW()),0)</f>
        <v>16</v>
      </c>
      <c r="M1104" s="8">
        <f>ROUND(INDEX([1]Calculation!R:R,ROW()),0)</f>
        <v>0</v>
      </c>
      <c r="N1104" s="8">
        <f>ROUND(INDEX([1]Calculation!S:S,ROW()),0)</f>
        <v>8</v>
      </c>
      <c r="O1104" s="8">
        <f>ROUND(INDEX([1]Calculation!T:T,ROW()),0)</f>
        <v>1</v>
      </c>
      <c r="P1104" s="8" t="str">
        <f>INDEX([1]Calculation!CB:CB,ROW())</f>
        <v>https://www.monmouth.edu/polling-institute/documents/monmouthpoll_us_020419.pdf/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B/C</v>
      </c>
      <c r="D1105" t="str">
        <f>INDEX([1]Calculation!$J:$J,ROW())&amp;"  "&amp;INDEX([1]Calculation!$K:$K,ROW())</f>
        <v>685  rv</v>
      </c>
      <c r="E1105" s="20">
        <f>INDEX([1]Calculation!$I:$I,ROW())</f>
        <v>43492</v>
      </c>
      <c r="F1105" s="12">
        <f>ROUND(INDEX([1]Calculation!AL:AL,ROW()),1)</f>
        <v>0</v>
      </c>
      <c r="G1105" s="8">
        <f>ROUND(INDEX([1]Calculation!L:L,ROW()),0)</f>
        <v>33</v>
      </c>
      <c r="H1105" s="8">
        <f>ROUND(INDEX([1]Calculation!M:M,ROW()),0)</f>
        <v>2</v>
      </c>
      <c r="I1105" s="8">
        <f>ROUND(INDEX([1]Calculation!N:N,ROW()),0)</f>
        <v>3</v>
      </c>
      <c r="J1105" s="8">
        <f>ROUND(INDEX([1]Calculation!O:O,ROW()),0)</f>
        <v>0</v>
      </c>
      <c r="K1105" s="8">
        <f>ROUND(INDEX([1]Calculation!P:P,ROW()),0)</f>
        <v>1</v>
      </c>
      <c r="L1105" s="8">
        <f>ROUND(INDEX([1]Calculation!Q:Q,ROW()),0)</f>
        <v>15</v>
      </c>
      <c r="M1105" s="8">
        <f>ROUND(INDEX([1]Calculation!R:R,ROW()),0)</f>
        <v>0</v>
      </c>
      <c r="N1105" s="8">
        <f>ROUND(INDEX([1]Calculation!S:S,ROW()),0)</f>
        <v>6</v>
      </c>
      <c r="O1105" s="8">
        <f>ROUND(INDEX([1]Calculation!T:T,ROW()),0)</f>
        <v>0</v>
      </c>
      <c r="P1105" s="8" t="str">
        <f>INDEX([1]Calculation!CB:CB,ROW())</f>
        <v>https://morningconsult.com/wp-content/uploads/2019/01/190156_crosstabs_POLITICO_RVs_v1_ML.pdf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447  a</v>
      </c>
      <c r="E1106" s="20">
        <f>INDEX([1]Calculation!$I:$I,ROW())</f>
        <v>43489</v>
      </c>
      <c r="F1106" s="12">
        <f>ROUND(INDEX([1]Calculation!AL:AL,ROW()),1)</f>
        <v>0</v>
      </c>
      <c r="G1106" s="8">
        <f>ROUND(INDEX([1]Calculation!L:L,ROW()),0)</f>
        <v>9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0</v>
      </c>
      <c r="K1106" s="8">
        <f>ROUND(INDEX([1]Calculation!P:P,ROW()),0)</f>
        <v>1</v>
      </c>
      <c r="L1106" s="8">
        <f>ROUND(INDEX([1]Calculation!Q:Q,ROW()),0)</f>
        <v>4</v>
      </c>
      <c r="M1106" s="8">
        <f>ROUND(INDEX([1]Calculation!R:R,ROW()),0)</f>
        <v>0</v>
      </c>
      <c r="N1106" s="8">
        <f>ROUND(INDEX([1]Calculation!S:S,ROW()),0)</f>
        <v>2</v>
      </c>
      <c r="O1106" s="8">
        <f>ROUND(INDEX([1]Calculation!T:T,ROW()),0)</f>
        <v>0</v>
      </c>
      <c r="P1106" s="8" t="str">
        <f>INDEX([1]Calculation!CB:CB,ROW())</f>
        <v>https://apps.washingtonpost.com/g/page/national/washington-post-abc-news-poll-jan-21-24/2355/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694  rv</v>
      </c>
      <c r="E1107" s="20">
        <f>INDEX([1]Calculation!$I:$I,ROW())</f>
        <v>43487</v>
      </c>
      <c r="F1107" s="12">
        <f>ROUND(INDEX([1]Calculation!AL:AL,ROW()),1)</f>
        <v>0</v>
      </c>
      <c r="G1107" s="8">
        <f>ROUND(INDEX([1]Calculation!L:L,ROW()),0)</f>
        <v>26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2</v>
      </c>
      <c r="L1107" s="8">
        <f>ROUND(INDEX([1]Calculation!Q:Q,ROW()),0)</f>
        <v>16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0</v>
      </c>
      <c r="P1107" s="8" t="str">
        <f>INDEX([1]Calculation!CB:CB,ROW())</f>
        <v>https://morningconsult.com/wp-content/uploads/2019/01/190140_crosstabs_POLITICO_RVs_v1_AP-3.pdf</v>
      </c>
    </row>
    <row r="1108" spans="1:16">
      <c r="A1108" t="str">
        <f>INDEX([1]Calculation!$F:$F,ROW())</f>
        <v>US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355  lv</v>
      </c>
      <c r="E1108" s="20">
        <f>INDEX([1]Calculation!$I:$I,ROW())</f>
        <v>43486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0</v>
      </c>
      <c r="J1108" s="8">
        <f>ROUND(INDEX([1]Calculation!O:O,ROW()),0)</f>
        <v>0</v>
      </c>
      <c r="K1108" s="8">
        <f>ROUND(INDEX([1]Calculation!P:P,ROW()),0)</f>
        <v>0</v>
      </c>
      <c r="L1108" s="8">
        <f>ROUND(INDEX([1]Calculation!Q:Q,ROW()),0)</f>
        <v>0</v>
      </c>
      <c r="M1108" s="8">
        <f>ROUND(INDEX([1]Calculation!R:R,ROW()),0)</f>
        <v>0</v>
      </c>
      <c r="N1108" s="8">
        <f>ROUND(INDEX([1]Calculation!S:S,ROW()),0)</f>
        <v>43</v>
      </c>
      <c r="O1108" s="8">
        <f>ROUND(INDEX([1]Calculation!T:T,ROW()),0)</f>
        <v>0</v>
      </c>
      <c r="P1108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09" spans="1:16">
      <c r="A1109" t="str">
        <f>INDEX([1]Calculation!$F:$F,ROW())</f>
        <v>US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355  lv</v>
      </c>
      <c r="E1109" s="20">
        <f>INDEX([1]Calculation!$I:$I,ROW())</f>
        <v>43486</v>
      </c>
      <c r="F1109" s="12">
        <f>ROUND(INDEX([1]Calculation!AL:AL,ROW()),1)</f>
        <v>0</v>
      </c>
      <c r="G1109" s="8">
        <f>ROUND(INDEX([1]Calculation!L:L,ROW()),0)</f>
        <v>45</v>
      </c>
      <c r="H1109" s="8">
        <f>ROUND(INDEX([1]Calculation!M:M,ROW()),0)</f>
        <v>7</v>
      </c>
      <c r="I1109" s="8">
        <f>ROUND(INDEX([1]Calculation!N:N,ROW()),0)</f>
        <v>8</v>
      </c>
      <c r="J1109" s="8">
        <f>ROUND(INDEX([1]Calculation!O:O,ROW()),0)</f>
        <v>0</v>
      </c>
      <c r="K1109" s="8">
        <f>ROUND(INDEX([1]Calculation!P:P,ROW()),0)</f>
        <v>1</v>
      </c>
      <c r="L1109" s="8">
        <f>ROUND(INDEX([1]Calculation!Q:Q,ROW()),0)</f>
        <v>5</v>
      </c>
      <c r="M1109" s="8">
        <f>ROUND(INDEX([1]Calculation!R:R,ROW()),0)</f>
        <v>0</v>
      </c>
      <c r="N1109" s="8">
        <f>ROUND(INDEX([1]Calculation!S:S,ROW()),0)</f>
        <v>3</v>
      </c>
      <c r="O1109" s="8">
        <f>ROUND(INDEX([1]Calculation!T:T,ROW()),0)</f>
        <v>0</v>
      </c>
      <c r="P1109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14250  lv</v>
      </c>
      <c r="E1110" s="20">
        <f>INDEX([1]Calculation!$I:$I,ROW())</f>
        <v>43485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4</v>
      </c>
      <c r="I1110" s="8">
        <f>ROUND(INDEX([1]Calculation!N:N,ROW()),0)</f>
        <v>3</v>
      </c>
      <c r="J1110" s="8">
        <f>ROUND(INDEX([1]Calculation!O:O,ROW()),0)</f>
        <v>0</v>
      </c>
      <c r="K1110" s="8">
        <f>ROUND(INDEX([1]Calculation!P:P,ROW()),0)</f>
        <v>2</v>
      </c>
      <c r="L1110" s="8">
        <f>ROUND(INDEX([1]Calculation!Q:Q,ROW()),0)</f>
        <v>23</v>
      </c>
      <c r="M1110" s="8">
        <f>ROUND(INDEX([1]Calculation!R:R,ROW()),0)</f>
        <v>0</v>
      </c>
      <c r="N1110" s="8">
        <f>ROUND(INDEX([1]Calculation!S:S,ROW()),0)</f>
        <v>11</v>
      </c>
      <c r="O1110" s="8">
        <f>ROUND(INDEX([1]Calculation!T:T,ROW()),0)</f>
        <v>0</v>
      </c>
      <c r="P1110" s="8" t="str">
        <f>INDEX([1]Calculation!CB:CB,ROW())</f>
        <v>https://morningconsult.com/2020-democratic-primary/</v>
      </c>
    </row>
    <row r="1111" spans="1:16">
      <c r="A1111" t="str">
        <f>INDEX([1]Calculation!$F:$F,ROW())</f>
        <v>US</v>
      </c>
      <c r="B1111" t="str">
        <f>INDEX([1]Calculation!$D:$D,ROW())</f>
        <v>Zogby Interactive/JZ Analytics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410  lv</v>
      </c>
      <c r="E1111" s="20">
        <f>INDEX([1]Calculation!$I:$I,ROW())</f>
        <v>43485</v>
      </c>
      <c r="F1111" s="12">
        <f>ROUND(INDEX([1]Calculation!AL:AL,ROW()),1)</f>
        <v>0</v>
      </c>
      <c r="G1111" s="8">
        <f>ROUND(INDEX([1]Calculation!L:L,ROW()),0)</f>
        <v>25</v>
      </c>
      <c r="H1111" s="8">
        <f>ROUND(INDEX([1]Calculation!M:M,ROW()),0)</f>
        <v>5</v>
      </c>
      <c r="I1111" s="8">
        <f>ROUND(INDEX([1]Calculation!N:N,ROW()),0)</f>
        <v>3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12</v>
      </c>
      <c r="M1111" s="8">
        <f>ROUND(INDEX([1]Calculation!R:R,ROW()),0)</f>
        <v>0</v>
      </c>
      <c r="N1111" s="8">
        <f>ROUND(INDEX([1]Calculation!S:S,ROW()),0)</f>
        <v>5</v>
      </c>
      <c r="O1111" s="8">
        <f>ROUND(INDEX([1]Calculation!T:T,ROW()),0)</f>
        <v>0</v>
      </c>
      <c r="P1111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2" spans="1:16">
      <c r="A1112" t="str">
        <f>INDEX([1]Calculation!$F:$F,ROW())</f>
        <v>US</v>
      </c>
      <c r="B1112" t="str">
        <f>INDEX([1]Calculation!$D:$D,ROW())</f>
        <v>Zogby Interactive/JZ Analytics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410  lv</v>
      </c>
      <c r="E1112" s="20">
        <f>INDEX([1]Calculation!$I:$I,ROW())</f>
        <v>43485</v>
      </c>
      <c r="F1112" s="12">
        <f>ROUND(INDEX([1]Calculation!AL:AL,ROW()),1)</f>
        <v>0</v>
      </c>
      <c r="G1112" s="8">
        <f>ROUND(INDEX([1]Calculation!L:L,ROW()),0)</f>
        <v>27</v>
      </c>
      <c r="H1112" s="8">
        <f>ROUND(INDEX([1]Calculation!M:M,ROW()),0)</f>
        <v>8</v>
      </c>
      <c r="I1112" s="8">
        <f>ROUND(INDEX([1]Calculation!N:N,ROW()),0)</f>
        <v>1</v>
      </c>
      <c r="J1112" s="8">
        <f>ROUND(INDEX([1]Calculation!O:O,ROW()),0)</f>
        <v>0</v>
      </c>
      <c r="K1112" s="8">
        <f>ROUND(INDEX([1]Calculation!P:P,ROW()),0)</f>
        <v>0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0</v>
      </c>
      <c r="P1112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479  rv</v>
      </c>
      <c r="E1113" s="20">
        <f>INDEX([1]Calculation!$I:$I,ROW())</f>
        <v>43481</v>
      </c>
      <c r="F1113" s="12">
        <f>ROUND(INDEX([1]Calculation!AL:AL,ROW()),1)</f>
        <v>0</v>
      </c>
      <c r="G1113" s="8">
        <f>ROUND(INDEX([1]Calculation!L:L,ROW()),0)</f>
        <v>23</v>
      </c>
      <c r="H1113" s="8">
        <f>ROUND(INDEX([1]Calculation!M:M,ROW()),0)</f>
        <v>5</v>
      </c>
      <c r="I1113" s="8">
        <f>ROUND(INDEX([1]Calculation!N:N,ROW()),0)</f>
        <v>3</v>
      </c>
      <c r="J1113" s="8">
        <f>ROUND(INDEX([1]Calculation!O:O,ROW()),0)</f>
        <v>0</v>
      </c>
      <c r="K1113" s="8">
        <f>ROUND(INDEX([1]Calculation!P:P,ROW()),0)</f>
        <v>0</v>
      </c>
      <c r="L1113" s="8">
        <f>ROUND(INDEX([1]Calculation!Q:Q,ROW()),0)</f>
        <v>21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https://harvardharrispoll.com/wp-content/uploads/2019/01/Jan2019_HHP_registeredvoters_topline.pdf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488  rv</v>
      </c>
      <c r="E1114" s="20">
        <f>INDEX([1]Calculation!$I:$I,ROW())</f>
        <v>43481</v>
      </c>
      <c r="F1114" s="12">
        <f>ROUND(INDEX([1]Calculation!AL:AL,ROW()),1)</f>
        <v>0</v>
      </c>
      <c r="G1114" s="8">
        <f>ROUND(INDEX([1]Calculation!L:L,ROW()),0)</f>
        <v>24</v>
      </c>
      <c r="H1114" s="8">
        <f>ROUND(INDEX([1]Calculation!M:M,ROW()),0)</f>
        <v>5</v>
      </c>
      <c r="I1114" s="8">
        <f>ROUND(INDEX([1]Calculation!N:N,ROW()),0)</f>
        <v>2</v>
      </c>
      <c r="J1114" s="8">
        <f>ROUND(INDEX([1]Calculation!O:O,ROW()),0)</f>
        <v>0</v>
      </c>
      <c r="K1114" s="8">
        <f>ROUND(INDEX([1]Calculation!P:P,ROW()),0)</f>
        <v>0</v>
      </c>
      <c r="L1114" s="8">
        <f>ROUND(INDEX([1]Calculation!Q:Q,ROW()),0)</f>
        <v>13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https://harvardharrispoll.com/wp-content/uploads/2019/01/Jan2019_HHP_registeredvoters_topline.pdf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674  rv</v>
      </c>
      <c r="E1115" s="20">
        <f>INDEX([1]Calculation!$I:$I,ROW())</f>
        <v>43479</v>
      </c>
      <c r="F1115" s="12">
        <f>ROUND(INDEX([1]Calculation!AL:AL,ROW()),1)</f>
        <v>0</v>
      </c>
      <c r="G1115" s="8">
        <f>ROUND(INDEX([1]Calculation!L:L,ROW()),0)</f>
        <v>32</v>
      </c>
      <c r="H1115" s="8">
        <f>ROUND(INDEX([1]Calculation!M:M,ROW()),0)</f>
        <v>1</v>
      </c>
      <c r="I1115" s="8">
        <f>ROUND(INDEX([1]Calculation!N:N,ROW()),0)</f>
        <v>2</v>
      </c>
      <c r="J1115" s="8">
        <f>ROUND(INDEX([1]Calculation!O:O,ROW()),0)</f>
        <v>0</v>
      </c>
      <c r="K1115" s="8">
        <f>ROUND(INDEX([1]Calculation!P:P,ROW()),0)</f>
        <v>1</v>
      </c>
      <c r="L1115" s="8">
        <f>ROUND(INDEX([1]Calculation!Q:Q,ROW()),0)</f>
        <v>15</v>
      </c>
      <c r="M1115" s="8">
        <f>ROUND(INDEX([1]Calculation!R:R,ROW()),0)</f>
        <v>0</v>
      </c>
      <c r="N1115" s="8">
        <f>ROUND(INDEX([1]Calculation!S:S,ROW()),0)</f>
        <v>9</v>
      </c>
      <c r="O1115" s="8">
        <f>ROUND(INDEX([1]Calculation!T:T,ROW()),0)</f>
        <v>0</v>
      </c>
      <c r="P1115" s="8" t="str">
        <f>INDEX([1]Calculation!CB:CB,ROW())</f>
        <v>https://morningconsult.com/wp-content/uploads/2019/01/190125_crosstabs_POLITICO_RVs_v1_DK.pdf</v>
      </c>
    </row>
    <row r="1116" spans="1:16">
      <c r="A1116" t="str">
        <f>INDEX([1]Calculation!$F:$F,ROW())</f>
        <v>US</v>
      </c>
      <c r="B1116" t="str">
        <f>INDEX([1]Calculation!$D:$D,ROW())</f>
        <v>Morning Consult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4749  lv</v>
      </c>
      <c r="E1116" s="20">
        <f>INDEX([1]Calculation!$I:$I,ROW())</f>
        <v>43478</v>
      </c>
      <c r="F1116" s="12">
        <f>ROUND(INDEX([1]Calculation!AL:AL,ROW()),1)</f>
        <v>0</v>
      </c>
      <c r="G1116" s="8">
        <f>ROUND(INDEX([1]Calculation!L:L,ROW()),0)</f>
        <v>31</v>
      </c>
      <c r="H1116" s="8">
        <f>ROUND(INDEX([1]Calculation!M:M,ROW()),0)</f>
        <v>4</v>
      </c>
      <c r="I1116" s="8">
        <f>ROUND(INDEX([1]Calculation!N:N,ROW()),0)</f>
        <v>3</v>
      </c>
      <c r="J1116" s="8">
        <f>ROUND(INDEX([1]Calculation!O:O,ROW()),0)</f>
        <v>0</v>
      </c>
      <c r="K1116" s="8">
        <f>ROUND(INDEX([1]Calculation!P:P,ROW()),0)</f>
        <v>2</v>
      </c>
      <c r="L1116" s="8">
        <f>ROUND(INDEX([1]Calculation!Q:Q,ROW()),0)</f>
        <v>23</v>
      </c>
      <c r="M1116" s="8">
        <f>ROUND(INDEX([1]Calculation!R:R,ROW()),0)</f>
        <v>0</v>
      </c>
      <c r="N1116" s="8">
        <f>ROUND(INDEX([1]Calculation!S:S,ROW()),0)</f>
        <v>11</v>
      </c>
      <c r="O1116" s="8">
        <f>ROUND(INDEX([1]Calculation!T:T,ROW()),0)</f>
        <v>0</v>
      </c>
      <c r="P1116" s="8" t="str">
        <f>INDEX([1]Calculation!CB:CB,ROW())</f>
        <v>https://morningconsult.com/2020-democratic-primary/</v>
      </c>
    </row>
    <row r="1117" spans="1:16">
      <c r="A1117" t="str">
        <f>INDEX([1]Calculation!$F:$F,ROW())</f>
        <v>US</v>
      </c>
      <c r="B1117" t="str">
        <f>INDEX([1]Calculation!$D:$D,ROW())</f>
        <v>Morning Consult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699  rv</v>
      </c>
      <c r="E1117" s="20">
        <f>INDEX([1]Calculation!$I:$I,ROW())</f>
        <v>43471</v>
      </c>
      <c r="F1117" s="12">
        <f>ROUND(INDEX([1]Calculation!AL:AL,ROW()),1)</f>
        <v>0</v>
      </c>
      <c r="G1117" s="8">
        <f>ROUND(INDEX([1]Calculation!L:L,ROW()),0)</f>
        <v>27</v>
      </c>
      <c r="H1117" s="8">
        <f>ROUND(INDEX([1]Calculation!M:M,ROW()),0)</f>
        <v>1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2</v>
      </c>
      <c r="L1117" s="8">
        <f>ROUND(INDEX([1]Calculation!Q:Q,ROW()),0)</f>
        <v>16</v>
      </c>
      <c r="M1117" s="8">
        <f>ROUND(INDEX([1]Calculation!R:R,ROW()),0)</f>
        <v>0</v>
      </c>
      <c r="N1117" s="8">
        <f>ROUND(INDEX([1]Calculation!S:S,ROW()),0)</f>
        <v>4</v>
      </c>
      <c r="O1117" s="8">
        <f>ROUND(INDEX([1]Calculation!T:T,ROW()),0)</f>
        <v>0</v>
      </c>
      <c r="P1117" s="8" t="str">
        <f>INDEX([1]Calculation!CB:CB,ROW())</f>
        <v>https://www.politico.com/f/?id=00000168-2f52-db11-ab7d-3ffb937f0002</v>
      </c>
    </row>
    <row r="1118" spans="1:16">
      <c r="A1118" t="str">
        <f>INDEX([1]Calculation!$F:$F,ROW())</f>
        <v>New Hampshire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1162  lv</v>
      </c>
      <c r="E1118" s="20">
        <f>INDEX([1]Calculation!$I:$I,ROW())</f>
        <v>43468</v>
      </c>
      <c r="F1118" s="12">
        <f>ROUND(INDEX([1]Calculation!AL:AL,ROW()),1)</f>
        <v>0</v>
      </c>
      <c r="G1118" s="8">
        <f>ROUND(INDEX([1]Calculation!L:L,ROW()),0)</f>
        <v>24</v>
      </c>
      <c r="H1118" s="8">
        <f>ROUND(INDEX([1]Calculation!M:M,ROW()),0)</f>
        <v>2</v>
      </c>
      <c r="I1118" s="8">
        <f>ROUND(INDEX([1]Calculation!N:N,ROW()),0)</f>
        <v>3</v>
      </c>
      <c r="J1118" s="8">
        <f>ROUND(INDEX([1]Calculation!O:O,ROW()),0)</f>
        <v>0</v>
      </c>
      <c r="K1118" s="8">
        <f>ROUND(INDEX([1]Calculation!P:P,ROW()),0)</f>
        <v>2</v>
      </c>
      <c r="L1118" s="8">
        <f>ROUND(INDEX([1]Calculation!Q:Q,ROW()),0)</f>
        <v>26</v>
      </c>
      <c r="M1118" s="8">
        <f>ROUND(INDEX([1]Calculation!R:R,ROW()),0)</f>
        <v>1</v>
      </c>
      <c r="N1118" s="8">
        <f>ROUND(INDEX([1]Calculation!S:S,ROW()),0)</f>
        <v>11</v>
      </c>
      <c r="O1118" s="8">
        <f>ROUND(INDEX([1]Calculation!T:T,ROW()),0)</f>
        <v>0</v>
      </c>
      <c r="P1118" s="8" t="str">
        <f>INDEX([1]Calculation!CB:CB,ROW())</f>
        <v>https://docsend.com/view/nzwihqp</v>
      </c>
    </row>
    <row r="1119" spans="1:16">
      <c r="A1119" t="str">
        <f>INDEX([1]Calculation!$F:$F,ROW())</f>
        <v>Iowa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1291  lv</v>
      </c>
      <c r="E1119" s="20">
        <f>INDEX([1]Calculation!$I:$I,ROW())</f>
        <v>43451</v>
      </c>
      <c r="F1119" s="12">
        <f>ROUND(INDEX([1]Calculation!AL:AL,ROW()),1)</f>
        <v>0</v>
      </c>
      <c r="G1119" s="8">
        <f>ROUND(INDEX([1]Calculation!L:L,ROW()),0)</f>
        <v>20</v>
      </c>
      <c r="H1119" s="8">
        <f>ROUND(INDEX([1]Calculation!M:M,ROW()),0)</f>
        <v>1</v>
      </c>
      <c r="I1119" s="8">
        <f>ROUND(INDEX([1]Calculation!N:N,ROW()),0)</f>
        <v>4</v>
      </c>
      <c r="J1119" s="8">
        <f>ROUND(INDEX([1]Calculation!O:O,ROW()),0)</f>
        <v>0</v>
      </c>
      <c r="K1119" s="8">
        <f>ROUND(INDEX([1]Calculation!P:P,ROW()),0)</f>
        <v>5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https://docsend.com/view/55qxbg9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2968  lv</v>
      </c>
      <c r="E1120" s="20">
        <f>INDEX([1]Calculation!$I:$I,ROW())</f>
        <v>43451</v>
      </c>
      <c r="F1120" s="12">
        <f>ROUND(INDEX([1]Calculation!AL:AL,ROW()),1)</f>
        <v>0</v>
      </c>
      <c r="G1120" s="8">
        <f>ROUND(INDEX([1]Calculation!L:L,ROW()),0)</f>
        <v>21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3</v>
      </c>
      <c r="L1120" s="8">
        <f>ROUND(INDEX([1]Calculation!Q:Q,ROW()),0)</f>
        <v>16</v>
      </c>
      <c r="M1120" s="8">
        <f>ROUND(INDEX([1]Calculation!R:R,ROW()),0)</f>
        <v>1</v>
      </c>
      <c r="N1120" s="8">
        <f>ROUND(INDEX([1]Calculation!S:S,ROW()),0)</f>
        <v>7</v>
      </c>
      <c r="O1120" s="8">
        <f>ROUND(INDEX([1]Calculation!T:T,ROW()),0)</f>
        <v>0</v>
      </c>
      <c r="P1120" s="8" t="str">
        <f>INDEX([1]Calculation!CB:CB,ROW())</f>
        <v>https://docsend.com/view/55qxbg9</v>
      </c>
    </row>
    <row r="1121" spans="1:16">
      <c r="A1121" t="str">
        <f>INDEX([1]Calculation!$F:$F,ROW())</f>
        <v>US</v>
      </c>
      <c r="B1121" t="str">
        <f>INDEX([1]Calculation!$D:$D,ROW())</f>
        <v>Morning Consult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706  rv</v>
      </c>
      <c r="E1121" s="20">
        <f>INDEX([1]Calculation!$I:$I,ROW())</f>
        <v>43450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1</v>
      </c>
      <c r="L1121" s="8">
        <f>ROUND(INDEX([1]Calculation!Q:Q,ROW()),0)</f>
        <v>15</v>
      </c>
      <c r="M1121" s="8">
        <f>ROUND(INDEX([1]Calculation!R:R,ROW()),0)</f>
        <v>0</v>
      </c>
      <c r="N1121" s="8">
        <f>ROUND(INDEX([1]Calculation!S:S,ROW()),0)</f>
        <v>3</v>
      </c>
      <c r="O1121" s="8">
        <f>ROUND(INDEX([1]Calculation!T:T,ROW()),0)</f>
        <v>0</v>
      </c>
      <c r="P1121" s="8" t="str">
        <f>INDEX([1]Calculation!CB:CB,ROW())</f>
        <v>https://www.politico.com/f/?id=00000167-c362-df35-adef-df67efa30000</v>
      </c>
    </row>
    <row r="1122" spans="1:16">
      <c r="A1122" t="str">
        <f>INDEX([1]Calculation!$F:$F,ROW())</f>
        <v>US</v>
      </c>
      <c r="B1122" t="str">
        <f>INDEX([1]Calculation!$D:$D,ROW())</f>
        <v>McLaughlin &amp; Associates</v>
      </c>
      <c r="C1122" t="str">
        <f>IF(INDEX([1]Calculation!$G:$G,ROW())=0,"-",INDEX([1]Calculation!$G:$G,ROW()))</f>
        <v>C/D</v>
      </c>
      <c r="D1122" t="str">
        <f>INDEX([1]Calculation!$J:$J,ROW())&amp;"  "&amp;INDEX([1]Calculation!$K:$K,ROW())</f>
        <v>468  lv</v>
      </c>
      <c r="E1122" s="20">
        <f>INDEX([1]Calculation!$I:$I,ROW())</f>
        <v>43448</v>
      </c>
      <c r="F1122" s="12">
        <f>ROUND(INDEX([1]Calculation!AL:AL,ROW()),1)</f>
        <v>0</v>
      </c>
      <c r="G1122" s="8">
        <f>ROUND(INDEX([1]Calculation!L:L,ROW()),0)</f>
        <v>17</v>
      </c>
      <c r="H1122" s="8">
        <f>ROUND(INDEX([1]Calculation!M:M,ROW()),0)</f>
        <v>2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1</v>
      </c>
      <c r="L1122" s="8">
        <f>ROUND(INDEX([1]Calculation!Q:Q,ROW()),0)</f>
        <v>18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http://mclaughlinonline.com/pols/wp-content/uploads/2018/12/National-Monthly-Omnibus-December-1.pdf</v>
      </c>
    </row>
    <row r="1123" spans="1:16">
      <c r="A1123" t="str">
        <f>INDEX([1]Calculation!$F:$F,ROW())</f>
        <v>Iowa</v>
      </c>
      <c r="B1123" t="str">
        <f>INDEX([1]Calculation!$D:$D,ROW())</f>
        <v>Selzer &amp; Co.</v>
      </c>
      <c r="C1123" t="str">
        <f>IF(INDEX([1]Calculation!$G:$G,ROW())=0,"-",INDEX([1]Calculation!$G:$G,ROW()))</f>
        <v>A+</v>
      </c>
      <c r="D1123" t="str">
        <f>INDEX([1]Calculation!$J:$J,ROW())&amp;"  "&amp;INDEX([1]Calculation!$K:$K,ROW())</f>
        <v>455  lv</v>
      </c>
      <c r="E1123" s="20">
        <f>INDEX([1]Calculation!$I:$I,ROW())</f>
        <v>43447</v>
      </c>
      <c r="F1123" s="12">
        <f>ROUND(INDEX([1]Calculation!AL:AL,ROW()),1)</f>
        <v>0</v>
      </c>
      <c r="G1123" s="8">
        <f>ROUND(INDEX([1]Calculation!L:L,ROW()),0)</f>
        <v>32</v>
      </c>
      <c r="H1123" s="8">
        <f>ROUND(INDEX([1]Calculation!M:M,ROW()),0)</f>
        <v>3</v>
      </c>
      <c r="I1123" s="8">
        <f>ROUND(INDEX([1]Calculation!N:N,ROW()),0)</f>
        <v>4</v>
      </c>
      <c r="J1123" s="8">
        <f>ROUND(INDEX([1]Calculation!O:O,ROW()),0)</f>
        <v>0</v>
      </c>
      <c r="K1123" s="8">
        <f>ROUND(INDEX([1]Calculation!P:P,ROW()),0)</f>
        <v>3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8</v>
      </c>
      <c r="O1123" s="8">
        <f>ROUND(INDEX([1]Calculation!T:T,ROW()),0)</f>
        <v>0</v>
      </c>
      <c r="P1123" s="8" t="str">
        <f>INDEX([1]Calculation!CB:CB,ROW())</f>
        <v>https://cdn.cnn.com/cnn/2018/images/12/15/rel1iademocrats.pdf</v>
      </c>
    </row>
    <row r="1124" spans="1:16">
      <c r="A1124" t="str">
        <f>INDEX([1]Calculation!$F:$F,ROW())</f>
        <v>Iowa</v>
      </c>
      <c r="B1124" t="str">
        <f>INDEX([1]Calculation!$D:$D,ROW())</f>
        <v>David Binder Research</v>
      </c>
      <c r="C1124" t="str">
        <f>IF(INDEX([1]Calculation!$G:$G,ROW())=0,"-",INDEX([1]Calculation!$G:$G,ROW()))</f>
        <v>-</v>
      </c>
      <c r="D1124" t="str">
        <f>INDEX([1]Calculation!$J:$J,ROW())&amp;"  "&amp;INDEX([1]Calculation!$K:$K,ROW())</f>
        <v>500  lv</v>
      </c>
      <c r="E1124" s="20">
        <f>INDEX([1]Calculation!$I:$I,ROW())</f>
        <v>43445</v>
      </c>
      <c r="F1124" s="12">
        <f>ROUND(INDEX([1]Calculation!AL:AL,ROW()),1)</f>
        <v>0</v>
      </c>
      <c r="G1124" s="8">
        <f>ROUND(INDEX([1]Calculation!L:L,ROW()),0)</f>
        <v>30</v>
      </c>
      <c r="H1124" s="8">
        <f>ROUND(INDEX([1]Calculation!M:M,ROW()),0)</f>
        <v>2</v>
      </c>
      <c r="I1124" s="8">
        <f>ROUND(INDEX([1]Calculation!N:N,ROW()),0)</f>
        <v>6</v>
      </c>
      <c r="J1124" s="8">
        <f>ROUND(INDEX([1]Calculation!O:O,ROW()),0)</f>
        <v>0</v>
      </c>
      <c r="K1124" s="8">
        <f>ROUND(INDEX([1]Calculation!P:P,ROW()),0)</f>
        <v>10</v>
      </c>
      <c r="L1124" s="8">
        <f>ROUND(INDEX([1]Calculation!Q:Q,ROW()),0)</f>
        <v>13</v>
      </c>
      <c r="M1124" s="8">
        <f>ROUND(INDEX([1]Calculation!R:R,ROW()),0)</f>
        <v>0</v>
      </c>
      <c r="N1124" s="8">
        <f>ROUND(INDEX([1]Calculation!S:S,ROW()),0)</f>
        <v>9</v>
      </c>
      <c r="O1124" s="8">
        <f>ROUND(INDEX([1]Calculation!T:T,ROW()),0)</f>
        <v>0</v>
      </c>
      <c r="P1124" s="8" t="str">
        <f>INDEX([1]Calculation!CB:CB,ROW())</f>
        <v>https://static.politico.com/5e/29/55eea4ed4deeaaf42e628a842376/181214-iowa-survey-memo-v2.pdf</v>
      </c>
    </row>
    <row r="1125" spans="1:16">
      <c r="A1125" t="str">
        <f>INDEX([1]Calculation!$F:$F,ROW())</f>
        <v>US</v>
      </c>
      <c r="B1125" t="str">
        <f>INDEX([1]Calculation!$D:$D,ROW())</f>
        <v>SSRS</v>
      </c>
      <c r="C1125" t="str">
        <f>IF(INDEX([1]Calculation!$G:$G,ROW())=0,"-",INDEX([1]Calculation!$G:$G,ROW()))</f>
        <v>A/B</v>
      </c>
      <c r="D1125" t="str">
        <f>INDEX([1]Calculation!$J:$J,ROW())&amp;"  "&amp;INDEX([1]Calculation!$K:$K,ROW())</f>
        <v>424  rv</v>
      </c>
      <c r="E1125" s="20">
        <f>INDEX([1]Calculation!$I:$I,ROW())</f>
        <v>43443</v>
      </c>
      <c r="F1125" s="12">
        <f>ROUND(INDEX([1]Calculation!AL:AL,ROW()),1)</f>
        <v>0</v>
      </c>
      <c r="G1125" s="8">
        <f>ROUND(INDEX([1]Calculation!L:L,ROW()),0)</f>
        <v>33</v>
      </c>
      <c r="H1125" s="8">
        <f>ROUND(INDEX([1]Calculation!M:M,ROW()),0)</f>
        <v>2</v>
      </c>
      <c r="I1125" s="8">
        <f>ROUND(INDEX([1]Calculation!N:N,ROW()),0)</f>
        <v>6</v>
      </c>
      <c r="J1125" s="8">
        <f>ROUND(INDEX([1]Calculation!O:O,ROW()),0)</f>
        <v>0</v>
      </c>
      <c r="K1125" s="8">
        <f>ROUND(INDEX([1]Calculation!P:P,ROW()),0)</f>
        <v>3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4</v>
      </c>
      <c r="O1125" s="8">
        <f>ROUND(INDEX([1]Calculation!T:T,ROW()),0)</f>
        <v>0</v>
      </c>
      <c r="P1125" s="8" t="str">
        <f>INDEX([1]Calculation!CB:CB,ROW())</f>
        <v>https://cdn.cnn.com/cnn/2018/images/12/14/rel12e.-.2020.and.economy.pdf</v>
      </c>
    </row>
    <row r="1126" spans="1:16">
      <c r="A1126" t="str">
        <f>INDEX([1]Calculation!$F:$F,ROW())</f>
        <v>US</v>
      </c>
      <c r="B1126" t="str">
        <f>INDEX([1]Calculation!$D:$D,ROW())</f>
        <v>SSRS</v>
      </c>
      <c r="C1126" t="str">
        <f>IF(INDEX([1]Calculation!$G:$G,ROW())=0,"-",INDEX([1]Calculation!$G:$G,ROW()))</f>
        <v>A/B</v>
      </c>
      <c r="D1126" t="str">
        <f>INDEX([1]Calculation!$J:$J,ROW())&amp;"  "&amp;INDEX([1]Calculation!$K:$K,ROW())</f>
        <v>463  a</v>
      </c>
      <c r="E1126" s="20">
        <f>INDEX([1]Calculation!$I:$I,ROW())</f>
        <v>43443</v>
      </c>
      <c r="F1126" s="12">
        <f>ROUND(INDEX([1]Calculation!AL:AL,ROW()),1)</f>
        <v>0</v>
      </c>
      <c r="G1126" s="8">
        <f>ROUND(INDEX([1]Calculation!L:L,ROW()),0)</f>
        <v>30</v>
      </c>
      <c r="H1126" s="8">
        <f>ROUND(INDEX([1]Calculation!M:M,ROW()),0)</f>
        <v>3</v>
      </c>
      <c r="I1126" s="8">
        <f>ROUND(INDEX([1]Calculation!N:N,ROW()),0)</f>
        <v>5</v>
      </c>
      <c r="J1126" s="8">
        <f>ROUND(INDEX([1]Calculation!O:O,ROW()),0)</f>
        <v>0</v>
      </c>
      <c r="K1126" s="8">
        <f>ROUND(INDEX([1]Calculation!P:P,ROW()),0)</f>
        <v>3</v>
      </c>
      <c r="L1126" s="8">
        <f>ROUND(INDEX([1]Calculation!Q:Q,ROW()),0)</f>
        <v>14</v>
      </c>
      <c r="M1126" s="8">
        <f>ROUND(INDEX([1]Calculation!R:R,ROW()),0)</f>
        <v>0</v>
      </c>
      <c r="N1126" s="8">
        <f>ROUND(INDEX([1]Calculation!S:S,ROW()),0)</f>
        <v>3</v>
      </c>
      <c r="O1126" s="8">
        <f>ROUND(INDEX([1]Calculation!T:T,ROW()),0)</f>
        <v>0</v>
      </c>
      <c r="P1126" s="8" t="str">
        <f>INDEX([1]Calculation!CB:CB,ROW())</f>
        <v>https://cdn.cnn.com/cnn/2018/images/12/14/rel12e.-.2020.and.economy.pdf</v>
      </c>
    </row>
    <row r="1127" spans="1:16">
      <c r="A1127" t="str">
        <f>INDEX([1]Calculation!$F:$F,ROW())</f>
        <v>US</v>
      </c>
      <c r="B1127" t="str">
        <f>INDEX([1]Calculation!$D:$D,ROW())</f>
        <v>Emerson College</v>
      </c>
      <c r="C1127" t="str">
        <f>IF(INDEX([1]Calculation!$G:$G,ROW())=0,"-",INDEX([1]Calculation!$G:$G,ROW()))</f>
        <v>B-</v>
      </c>
      <c r="D1127" t="str">
        <f>INDEX([1]Calculation!$J:$J,ROW())&amp;"  "&amp;INDEX([1]Calculation!$K:$K,ROW())</f>
        <v>320  lv</v>
      </c>
      <c r="E1127" s="20">
        <f>INDEX([1]Calculation!$I:$I,ROW())</f>
        <v>43443</v>
      </c>
      <c r="F1127" s="12">
        <f>ROUND(INDEX([1]Calculation!AL:AL,ROW()),1)</f>
        <v>0</v>
      </c>
      <c r="G1127" s="8">
        <f>ROUND(INDEX([1]Calculation!L:L,ROW()),0)</f>
        <v>26</v>
      </c>
      <c r="H1127" s="8">
        <f>ROUND(INDEX([1]Calculation!M:M,ROW()),0)</f>
        <v>0</v>
      </c>
      <c r="I1127" s="8">
        <f>ROUND(INDEX([1]Calculation!N:N,ROW()),0)</f>
        <v>0</v>
      </c>
      <c r="J1127" s="8">
        <f>ROUND(INDEX([1]Calculation!O:O,ROW()),0)</f>
        <v>0</v>
      </c>
      <c r="K1127" s="8">
        <f>ROUND(INDEX([1]Calculation!P:P,ROW()),0)</f>
        <v>0</v>
      </c>
      <c r="L1127" s="8">
        <f>ROUND(INDEX([1]Calculation!Q:Q,ROW()),0)</f>
        <v>22</v>
      </c>
      <c r="M1127" s="8">
        <f>ROUND(INDEX([1]Calculation!R:R,ROW()),0)</f>
        <v>0</v>
      </c>
      <c r="N1127" s="8">
        <f>ROUND(INDEX([1]Calculation!S:S,ROW()),0)</f>
        <v>7</v>
      </c>
      <c r="O1127" s="8">
        <f>ROUND(INDEX([1]Calculation!T:T,ROW()),0)</f>
        <v>0</v>
      </c>
      <c r="P1127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28" spans="1:16">
      <c r="A1128" t="str">
        <f>INDEX([1]Calculation!$F:$F,ROW())</f>
        <v>US</v>
      </c>
      <c r="B1128" t="str">
        <f>INDEX([1]Calculation!$D:$D,ROW())</f>
        <v>Harris Insights &amp; Analytics</v>
      </c>
      <c r="C1128" t="str">
        <f>IF(INDEX([1]Calculation!$G:$G,ROW())=0,"-",INDEX([1]Calculation!$G:$G,ROW()))</f>
        <v>C+</v>
      </c>
      <c r="D1128" t="str">
        <f>INDEX([1]Calculation!$J:$J,ROW())&amp;"  "&amp;INDEX([1]Calculation!$K:$K,ROW())</f>
        <v>449  rv</v>
      </c>
      <c r="E1128" s="20">
        <f>INDEX([1]Calculation!$I:$I,ROW())</f>
        <v>43432</v>
      </c>
      <c r="F1128" s="12">
        <f>ROUND(INDEX([1]Calculation!AL:AL,ROW()),1)</f>
        <v>0</v>
      </c>
      <c r="G1128" s="8">
        <f>ROUND(INDEX([1]Calculation!L:L,ROW()),0)</f>
        <v>28</v>
      </c>
      <c r="H1128" s="8">
        <f>ROUND(INDEX([1]Calculation!M:M,ROW()),0)</f>
        <v>4</v>
      </c>
      <c r="I1128" s="8">
        <f>ROUND(INDEX([1]Calculation!N:N,ROW()),0)</f>
        <v>4</v>
      </c>
      <c r="J1128" s="8">
        <f>ROUND(INDEX([1]Calculation!O:O,ROW()),0)</f>
        <v>0</v>
      </c>
      <c r="K1128" s="8">
        <f>ROUND(INDEX([1]Calculation!P:P,ROW()),0)</f>
        <v>0</v>
      </c>
      <c r="L1128" s="8">
        <f>ROUND(INDEX([1]Calculation!Q:Q,ROW()),0)</f>
        <v>21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0</v>
      </c>
      <c r="P1128" s="8" t="str">
        <f>INDEX([1]Calculation!CB:CB,ROW())</f>
        <v>https://harvardharrispoll.com/wp-content/uploads/2018/12/HHP_November2018_RegisteredVoters-Topline.pdf</v>
      </c>
    </row>
    <row r="1129" spans="1:16">
      <c r="A1129" t="str">
        <f>INDEX([1]Calculation!$F:$F,ROW())</f>
        <v>US</v>
      </c>
      <c r="B1129" t="str">
        <f>INDEX([1]Calculation!$D:$D,ROW())</f>
        <v>Harris Insights &amp; Analytics</v>
      </c>
      <c r="C1129" t="str">
        <f>IF(INDEX([1]Calculation!$G:$G,ROW())=0,"-",INDEX([1]Calculation!$G:$G,ROW()))</f>
        <v>C+</v>
      </c>
      <c r="D1129" t="str">
        <f>INDEX([1]Calculation!$J:$J,ROW())&amp;"  "&amp;INDEX([1]Calculation!$K:$K,ROW())</f>
        <v>459  rv</v>
      </c>
      <c r="E1129" s="20">
        <f>INDEX([1]Calculation!$I:$I,ROW())</f>
        <v>43432</v>
      </c>
      <c r="F1129" s="12">
        <f>ROUND(INDEX([1]Calculation!AL:AL,ROW()),1)</f>
        <v>0</v>
      </c>
      <c r="G1129" s="8">
        <f>ROUND(INDEX([1]Calculation!L:L,ROW()),0)</f>
        <v>25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0</v>
      </c>
      <c r="L1129" s="8">
        <f>ROUND(INDEX([1]Calculation!Q:Q,ROW()),0)</f>
        <v>15</v>
      </c>
      <c r="M1129" s="8">
        <f>ROUND(INDEX([1]Calculation!R:R,ROW()),0)</f>
        <v>0</v>
      </c>
      <c r="N1129" s="8">
        <f>ROUND(INDEX([1]Calculation!S:S,ROW()),0)</f>
        <v>4</v>
      </c>
      <c r="O1129" s="8">
        <f>ROUND(INDEX([1]Calculation!T:T,ROW()),0)</f>
        <v>0</v>
      </c>
      <c r="P1129" s="8" t="str">
        <f>INDEX([1]Calculation!CB:CB,ROW())</f>
        <v>https://harvardharrispoll.com/wp-content/uploads/2018/12/HHP_November2018_RegisteredVoters-Topline.pdf</v>
      </c>
    </row>
    <row r="1130" spans="1:16">
      <c r="A1130" t="str">
        <f>INDEX([1]Calculation!$F:$F,ROW())</f>
        <v>Massachusetts</v>
      </c>
      <c r="B1130" t="str">
        <f>INDEX([1]Calculation!$D:$D,ROW())</f>
        <v>YouGov</v>
      </c>
      <c r="C1130" t="str">
        <f>IF(INDEX([1]Calculation!$G:$G,ROW())=0,"-",INDEX([1]Calculation!$G:$G,ROW()))</f>
        <v>B-</v>
      </c>
      <c r="D1130" t="str">
        <f>INDEX([1]Calculation!$J:$J,ROW())&amp;"  "&amp;INDEX([1]Calculation!$K:$K,ROW())</f>
        <v>655  rv</v>
      </c>
      <c r="E1130" s="20">
        <f>INDEX([1]Calculation!$I:$I,ROW())</f>
        <v>43418</v>
      </c>
      <c r="F1130" s="12">
        <f>ROUND(INDEX([1]Calculation!AL:AL,ROW()),1)</f>
        <v>0.1</v>
      </c>
      <c r="G1130" s="8">
        <f>ROUND(INDEX([1]Calculation!L:L,ROW()),0)</f>
        <v>19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3</v>
      </c>
      <c r="L1130" s="8">
        <f>ROUND(INDEX([1]Calculation!Q:Q,ROW()),0)</f>
        <v>14</v>
      </c>
      <c r="M1130" s="8">
        <f>ROUND(INDEX([1]Calculation!R:R,ROW()),0)</f>
        <v>0</v>
      </c>
      <c r="N1130" s="8">
        <f>ROUND(INDEX([1]Calculation!S:S,ROW()),0)</f>
        <v>11</v>
      </c>
      <c r="O1130" s="8">
        <f>ROUND(INDEX([1]Calculation!T:T,ROW()),0)</f>
        <v>0</v>
      </c>
      <c r="P1130" s="8" t="str">
        <f>INDEX([1]Calculation!CB:CB,ROW())</f>
        <v>https://polsci.umass.edu/sites/default/files/Toplines2018_2020_0.pdf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733  rv</v>
      </c>
      <c r="E1131" s="20">
        <f>INDEX([1]Calculation!$I:$I,ROW())</f>
        <v>43413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2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19</v>
      </c>
      <c r="M1131" s="8">
        <f>ROUND(INDEX([1]Calculation!R:R,ROW()),0)</f>
        <v>0</v>
      </c>
      <c r="N1131" s="8">
        <f>ROUND(INDEX([1]Calculation!S:S,ROW()),0)</f>
        <v>5</v>
      </c>
      <c r="O1131" s="8">
        <f>ROUND(INDEX([1]Calculation!T:T,ROW()),0)</f>
        <v>0</v>
      </c>
      <c r="P1131" s="8" t="str">
        <f>INDEX([1]Calculation!CB:CB,ROW())</f>
        <v>https://www.politico.com/f/?id=00000167-0956-def8-a56f-89d6b72d0001</v>
      </c>
    </row>
    <row r="1132" spans="1:16">
      <c r="A1132" t="str">
        <f>INDEX([1]Calculation!$F:$F,ROW())</f>
        <v>US</v>
      </c>
      <c r="B1132" t="str">
        <f>INDEX([1]Calculation!$D:$D,ROW())</f>
        <v>Harris Insights &amp; Analytics</v>
      </c>
      <c r="C1132" t="str">
        <f>IF(INDEX([1]Calculation!$G:$G,ROW())=0,"-",INDEX([1]Calculation!$G:$G,ROW()))</f>
        <v>C+</v>
      </c>
      <c r="D1132" t="str">
        <f>INDEX([1]Calculation!$J:$J,ROW())&amp;"  "&amp;INDEX([1]Calculation!$K:$K,ROW())</f>
        <v>370  rv</v>
      </c>
      <c r="E1132" s="20">
        <f>INDEX([1]Calculation!$I:$I,ROW())</f>
        <v>43410</v>
      </c>
      <c r="F1132" s="12">
        <f>ROUND(INDEX([1]Calculation!AL:AL,ROW()),1)</f>
        <v>0</v>
      </c>
      <c r="G1132" s="8">
        <f>ROUND(INDEX([1]Calculation!L:L,ROW()),0)</f>
        <v>30</v>
      </c>
      <c r="H1132" s="8">
        <f>ROUND(INDEX([1]Calculation!M:M,ROW()),0)</f>
        <v>5</v>
      </c>
      <c r="I1132" s="8">
        <f>ROUND(INDEX([1]Calculation!N:N,ROW()),0)</f>
        <v>5</v>
      </c>
      <c r="J1132" s="8">
        <f>ROUND(INDEX([1]Calculation!O:O,ROW()),0)</f>
        <v>0</v>
      </c>
      <c r="K1132" s="8">
        <f>ROUND(INDEX([1]Calculation!P:P,ROW()),0)</f>
        <v>0</v>
      </c>
      <c r="L1132" s="8">
        <f>ROUND(INDEX([1]Calculation!Q:Q,ROW()),0)</f>
        <v>20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0</v>
      </c>
      <c r="P1132" s="8" t="str">
        <f>INDEX([1]Calculation!CB:CB,ROW())</f>
        <v>https://thehill.com/hilltv/what-americas-thinking/415500-biden-leads-dem-voters-list-of-potential-2020-contenders-poll</v>
      </c>
    </row>
    <row r="1133" spans="1:16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  <c r="P1133" s="8" t="str">
        <f>INDEX([1]Calculation!CB:CB,ROW())</f>
        <v/>
      </c>
    </row>
    <row r="1134" spans="1:16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  <c r="P1134" s="8" t="str">
        <f>INDEX([1]Calculation!CB:CB,ROW())</f>
        <v/>
      </c>
    </row>
    <row r="1135" spans="1:16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  <c r="P1135" s="8" t="str">
        <f>INDEX([1]Calculation!CB:CB,ROW())</f>
        <v/>
      </c>
    </row>
    <row r="1136" spans="1:16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  <c r="P1136" s="8" t="str">
        <f>INDEX([1]Calculation!CB:CB,ROW())</f>
        <v/>
      </c>
    </row>
    <row r="1137" spans="1:16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  <c r="P1137" s="8" t="str">
        <f>INDEX([1]Calculation!CB:CB,ROW())</f>
        <v/>
      </c>
    </row>
    <row r="1138" spans="1:16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  <c r="P1138" s="8" t="str">
        <f>INDEX([1]Calculation!CB:CB,ROW())</f>
        <v/>
      </c>
    </row>
    <row r="1139" spans="1:16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  <c r="P1139" s="8" t="str">
        <f>INDEX([1]Calculation!CB:CB,ROW())</f>
        <v/>
      </c>
    </row>
    <row r="1140" spans="1:16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  <c r="P1140" s="8" t="str">
        <f>INDEX([1]Calculation!CB:CB,ROW())</f>
        <v/>
      </c>
    </row>
    <row r="1141" spans="1:16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  <c r="P1141" s="8" t="str">
        <f>INDEX([1]Calculation!CB:CB,ROW())</f>
        <v/>
      </c>
    </row>
    <row r="1142" spans="1:16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  <c r="P1142" s="8" t="str">
        <f>INDEX([1]Calculation!CB:CB,ROW())</f>
        <v/>
      </c>
    </row>
    <row r="1143" spans="1:16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  <c r="P1143" s="8" t="str">
        <f>INDEX([1]Calculation!CB:CB,ROW())</f>
        <v/>
      </c>
    </row>
    <row r="1144" spans="1:16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  <c r="P1144" s="8" t="str">
        <f>INDEX([1]Calculation!CB:CB,ROW())</f>
        <v/>
      </c>
    </row>
    <row r="1145" spans="1:16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  <c r="P1145" s="8" t="str">
        <f>INDEX([1]Calculation!CB:CB,ROW())</f>
        <v/>
      </c>
    </row>
    <row r="1146" spans="1:16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  <c r="P1146" s="8" t="str">
        <f>INDEX([1]Calculation!CB:CB,ROW())</f>
        <v/>
      </c>
    </row>
    <row r="1147" spans="1:16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  <c r="P1147" s="8" t="str">
        <f>INDEX([1]Calculation!CB:CB,ROW())</f>
        <v/>
      </c>
    </row>
    <row r="1148" spans="1:16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  <c r="P1148" s="8" t="str">
        <f>INDEX([1]Calculation!CB:CB,ROW())</f>
        <v/>
      </c>
    </row>
    <row r="1149" spans="1:16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  <c r="P1149" s="8" t="str">
        <f>INDEX([1]Calculation!CB:CB,ROW())</f>
        <v/>
      </c>
    </row>
    <row r="1150" spans="1:16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  <c r="P1150" s="8" t="str">
        <f>INDEX([1]Calculation!CB:CB,ROW())</f>
        <v/>
      </c>
    </row>
    <row r="1151" spans="1:16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  <c r="P1151" s="8" t="str">
        <f>INDEX([1]Calculation!CB:CB,ROW())</f>
        <v/>
      </c>
    </row>
    <row r="1152" spans="1:16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  <c r="P1152" s="8" t="str">
        <f>INDEX([1]Calculation!CB:CB,ROW())</f>
        <v/>
      </c>
    </row>
    <row r="1153" spans="1:16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  <c r="P1153" s="8" t="str">
        <f>INDEX([1]Calculation!CB:CB,ROW())</f>
        <v/>
      </c>
    </row>
    <row r="1154" spans="1:16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  <c r="P1154" s="8" t="str">
        <f>INDEX([1]Calculation!CB:CB,ROW())</f>
        <v/>
      </c>
    </row>
    <row r="1155" spans="1:16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  <c r="P1155" s="8" t="str">
        <f>INDEX([1]Calculation!CB:CB,ROW())</f>
        <v/>
      </c>
    </row>
    <row r="1156" spans="1:16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  <c r="P1156" s="8" t="str">
        <f>INDEX([1]Calculation!CB:CB,ROW())</f>
        <v/>
      </c>
    </row>
    <row r="1157" spans="1:16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  <c r="P1157" s="8" t="str">
        <f>INDEX([1]Calculation!CB:CB,ROW())</f>
        <v/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6" zoomScale="62" zoomScaleNormal="75" workbookViewId="0">
      <selection activeCell="G53" sqref="G53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7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369</v>
      </c>
      <c r="D24" s="46">
        <v>43864</v>
      </c>
      <c r="E24" s="37">
        <v>24.3</v>
      </c>
      <c r="F24" s="38">
        <v>19.8</v>
      </c>
      <c r="G24" s="38">
        <v>17.100000000000001</v>
      </c>
      <c r="H24" s="29">
        <v>17.8</v>
      </c>
      <c r="I24" s="38">
        <v>8.6</v>
      </c>
      <c r="J24" s="38"/>
      <c r="K24" s="55">
        <f>ROUND(SQRT(SUMSQ(L24:P24)/5),1)</f>
        <v>2.4</v>
      </c>
      <c r="L24" s="30">
        <f>ABS(E24-E$3)</f>
        <v>0.5</v>
      </c>
      <c r="M24" s="30">
        <f>ABS(F24-F$3)</f>
        <v>1.5</v>
      </c>
      <c r="N24" s="30">
        <f>ABS(G24-G$3)</f>
        <v>1.2999999999999972</v>
      </c>
      <c r="O24" s="30">
        <f>ABS(H24-H$3)</f>
        <v>2.9000000000000004</v>
      </c>
      <c r="P24" s="30">
        <f>ABS(I24-I$3)</f>
        <v>4.0999999999999996</v>
      </c>
      <c r="W24" s="65"/>
      <c r="X24" s="51"/>
      <c r="Y24" s="66"/>
      <c r="Z24" s="51"/>
      <c r="AA24" s="51"/>
      <c r="AB24" s="51"/>
      <c r="AC24" s="51"/>
      <c r="AD24" s="51"/>
      <c r="AE24" s="51"/>
    </row>
    <row r="25" spans="1:31">
      <c r="A25" s="30" t="s">
        <v>15</v>
      </c>
      <c r="B25" s="30" t="s">
        <v>335</v>
      </c>
      <c r="C25" s="28" t="s">
        <v>329</v>
      </c>
      <c r="D25" s="46">
        <v>43864</v>
      </c>
      <c r="E25" s="37">
        <v>28</v>
      </c>
      <c r="F25" s="38">
        <v>19</v>
      </c>
      <c r="G25" s="38">
        <v>16</v>
      </c>
      <c r="H25" s="29">
        <v>26</v>
      </c>
      <c r="I25" s="38">
        <v>9</v>
      </c>
      <c r="J25" s="38"/>
      <c r="K25" s="55">
        <f>ROUND(SQRT(SUMSQ(L25:P25)/5),1)</f>
        <v>6.4</v>
      </c>
      <c r="L25" s="30">
        <f>ABS(E25-L$3)</f>
        <v>1</v>
      </c>
      <c r="M25" s="30">
        <f>ABS(F25-M$3)</f>
        <v>6</v>
      </c>
      <c r="N25" s="30">
        <f>ABS(G25-N$3)</f>
        <v>4</v>
      </c>
      <c r="O25" s="30">
        <f>ABS(H25-O$3)</f>
        <v>12</v>
      </c>
      <c r="P25" s="30">
        <f t="shared" ref="P25" si="6">ABS(I25-P$3)</f>
        <v>3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330</v>
      </c>
      <c r="D26" s="46">
        <v>43872</v>
      </c>
      <c r="E26" s="46" t="s">
        <v>6</v>
      </c>
      <c r="F26" s="40" t="s">
        <v>331</v>
      </c>
      <c r="G26" s="40" t="s">
        <v>5</v>
      </c>
      <c r="H26" s="40" t="s">
        <v>8</v>
      </c>
      <c r="I26" s="40" t="s">
        <v>1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302</v>
      </c>
      <c r="C27" s="31" t="s">
        <v>323</v>
      </c>
      <c r="D27" s="46">
        <v>43872</v>
      </c>
      <c r="E27" s="40">
        <v>25.7</v>
      </c>
      <c r="F27" s="40">
        <v>24.4</v>
      </c>
      <c r="G27" s="40">
        <v>19.8</v>
      </c>
      <c r="H27" s="40">
        <v>9.1999999999999993</v>
      </c>
      <c r="I27" s="40">
        <v>8.4</v>
      </c>
      <c r="K27" s="55" t="s">
        <v>302</v>
      </c>
      <c r="L27" s="30" t="s">
        <v>302</v>
      </c>
      <c r="M27" s="30" t="s">
        <v>302</v>
      </c>
      <c r="N27" s="30" t="s">
        <v>302</v>
      </c>
      <c r="O27" s="30" t="s">
        <v>302</v>
      </c>
      <c r="P27" s="30" t="s">
        <v>302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47" t="s">
        <v>303</v>
      </c>
      <c r="D28" s="48">
        <v>43871</v>
      </c>
      <c r="E28" s="47">
        <v>28</v>
      </c>
      <c r="F28" s="47">
        <v>26</v>
      </c>
      <c r="G28" s="47">
        <v>13</v>
      </c>
      <c r="H28" s="47">
        <v>14</v>
      </c>
      <c r="I28" s="47">
        <v>9</v>
      </c>
      <c r="J28" s="47"/>
      <c r="K28" s="55">
        <f t="shared" si="5"/>
        <v>3.9</v>
      </c>
      <c r="L28" s="30">
        <f>ABS(E28-E$27)</f>
        <v>2.3000000000000007</v>
      </c>
      <c r="M28" s="30">
        <f>ABS(F28-F$27)</f>
        <v>1.6000000000000014</v>
      </c>
      <c r="N28" s="30">
        <f>ABS(G28-G$27)</f>
        <v>6.8000000000000007</v>
      </c>
      <c r="O28" s="30">
        <f>ABS(H28-H$27)</f>
        <v>4.8000000000000007</v>
      </c>
      <c r="P28" s="30">
        <f>ABS(I28-I$27)</f>
        <v>0.59999999999999964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301</v>
      </c>
      <c r="D29" s="45">
        <v>43871</v>
      </c>
      <c r="E29" s="30">
        <v>24</v>
      </c>
      <c r="F29" s="30">
        <v>24</v>
      </c>
      <c r="G29" s="30">
        <v>14</v>
      </c>
      <c r="H29" s="30">
        <v>11</v>
      </c>
      <c r="I29" s="30">
        <v>12</v>
      </c>
      <c r="J29" s="30"/>
      <c r="K29" s="55">
        <f t="shared" si="5"/>
        <v>3.3</v>
      </c>
      <c r="L29" s="30">
        <f t="shared" ref="L29:L42" si="7">ABS(E29-E$27)</f>
        <v>1.6999999999999993</v>
      </c>
      <c r="M29" s="30">
        <f t="shared" ref="M29:M50" si="8">ABS(F29-F$27)</f>
        <v>0.39999999999999858</v>
      </c>
      <c r="N29" s="30">
        <f t="shared" ref="N29:N50" si="9">ABS(G29-G$27)</f>
        <v>5.8000000000000007</v>
      </c>
      <c r="O29" s="30">
        <f t="shared" ref="O29:O50" si="10">ABS(H29-H$27)</f>
        <v>1.8000000000000007</v>
      </c>
      <c r="P29" s="30">
        <f t="shared" ref="P29:P50" si="11">ABS(I29-I$27)</f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309</v>
      </c>
      <c r="D30" s="46">
        <v>43870</v>
      </c>
      <c r="E30" s="30">
        <v>27</v>
      </c>
      <c r="F30" s="30">
        <v>19</v>
      </c>
      <c r="G30" s="30">
        <v>14</v>
      </c>
      <c r="H30" s="30">
        <v>12</v>
      </c>
      <c r="I30" s="50">
        <v>12</v>
      </c>
      <c r="J30" s="50"/>
      <c r="K30" s="55">
        <f t="shared" si="5"/>
        <v>4.0999999999999996</v>
      </c>
      <c r="L30" s="30">
        <f t="shared" si="7"/>
        <v>1.3000000000000007</v>
      </c>
      <c r="M30" s="30">
        <f t="shared" si="8"/>
        <v>5.3999999999999986</v>
      </c>
      <c r="N30" s="30">
        <f t="shared" si="9"/>
        <v>5.8000000000000007</v>
      </c>
      <c r="O30" s="30">
        <f t="shared" si="10"/>
        <v>2.8000000000000007</v>
      </c>
      <c r="P30" s="30">
        <f t="shared" si="11"/>
        <v>3.5999999999999996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308</v>
      </c>
      <c r="D31" s="46">
        <v>43870</v>
      </c>
      <c r="E31" s="30">
        <v>28</v>
      </c>
      <c r="F31" s="30">
        <v>20</v>
      </c>
      <c r="G31" s="30">
        <v>13</v>
      </c>
      <c r="H31" s="30">
        <v>11</v>
      </c>
      <c r="I31" s="50">
        <v>13</v>
      </c>
      <c r="J31" s="50"/>
      <c r="K31" s="55">
        <f t="shared" si="5"/>
        <v>4.4000000000000004</v>
      </c>
      <c r="L31" s="30">
        <f t="shared" si="7"/>
        <v>2.3000000000000007</v>
      </c>
      <c r="M31" s="30">
        <f t="shared" si="8"/>
        <v>4.3999999999999986</v>
      </c>
      <c r="N31" s="30">
        <f t="shared" si="9"/>
        <v>6.8000000000000007</v>
      </c>
      <c r="O31" s="30">
        <f t="shared" si="10"/>
        <v>1.8000000000000007</v>
      </c>
      <c r="P31" s="30">
        <f t="shared" si="11"/>
        <v>4.5999999999999996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307</v>
      </c>
      <c r="D32" s="45">
        <v>43870</v>
      </c>
      <c r="E32" s="30">
        <v>29</v>
      </c>
      <c r="F32" s="30">
        <v>22</v>
      </c>
      <c r="G32" s="30">
        <v>7</v>
      </c>
      <c r="H32" s="30">
        <v>10</v>
      </c>
      <c r="I32" s="30">
        <v>11</v>
      </c>
      <c r="J32" s="30"/>
      <c r="K32" s="55">
        <f t="shared" si="5"/>
        <v>6.1</v>
      </c>
      <c r="L32" s="30">
        <f t="shared" si="7"/>
        <v>3.3000000000000007</v>
      </c>
      <c r="M32" s="30">
        <f t="shared" si="8"/>
        <v>2.3999999999999986</v>
      </c>
      <c r="N32" s="30">
        <f t="shared" si="9"/>
        <v>12.8</v>
      </c>
      <c r="O32" s="30">
        <f t="shared" si="10"/>
        <v>0.80000000000000071</v>
      </c>
      <c r="P32" s="30">
        <f t="shared" si="11"/>
        <v>2.5999999999999996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310</v>
      </c>
      <c r="D33" s="46">
        <v>43870</v>
      </c>
      <c r="E33" s="30">
        <v>30</v>
      </c>
      <c r="F33" s="30">
        <v>23</v>
      </c>
      <c r="G33" s="30">
        <v>14</v>
      </c>
      <c r="H33" s="30">
        <v>11</v>
      </c>
      <c r="I33" s="50">
        <v>10</v>
      </c>
      <c r="J33" s="50"/>
      <c r="K33" s="55">
        <f t="shared" si="5"/>
        <v>3.5</v>
      </c>
      <c r="L33" s="30">
        <f t="shared" si="7"/>
        <v>4.3000000000000007</v>
      </c>
      <c r="M33" s="30">
        <f t="shared" si="8"/>
        <v>1.3999999999999986</v>
      </c>
      <c r="N33" s="30">
        <f t="shared" si="9"/>
        <v>5.8000000000000007</v>
      </c>
      <c r="O33" s="30">
        <f t="shared" si="10"/>
        <v>1.8000000000000007</v>
      </c>
      <c r="P33" s="30">
        <f t="shared" si="11"/>
        <v>1.5999999999999996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304</v>
      </c>
      <c r="D34" s="46">
        <v>43870</v>
      </c>
      <c r="E34" s="30">
        <v>30</v>
      </c>
      <c r="F34" s="30">
        <v>21</v>
      </c>
      <c r="G34" s="30">
        <v>8</v>
      </c>
      <c r="H34" s="30">
        <v>8</v>
      </c>
      <c r="I34" s="50">
        <v>9</v>
      </c>
      <c r="J34" s="50"/>
      <c r="K34" s="55">
        <f t="shared" si="5"/>
        <v>5.8</v>
      </c>
      <c r="L34" s="30">
        <f t="shared" si="7"/>
        <v>4.3000000000000007</v>
      </c>
      <c r="M34" s="30">
        <f t="shared" si="8"/>
        <v>3.3999999999999986</v>
      </c>
      <c r="N34" s="30">
        <f t="shared" si="9"/>
        <v>11.8</v>
      </c>
      <c r="O34" s="30">
        <f t="shared" si="10"/>
        <v>1.1999999999999993</v>
      </c>
      <c r="P34" s="30">
        <f t="shared" si="11"/>
        <v>0.59999999999999964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306</v>
      </c>
      <c r="D35" s="46">
        <v>43870</v>
      </c>
      <c r="E35" s="30">
        <v>26</v>
      </c>
      <c r="F35" s="30">
        <v>20</v>
      </c>
      <c r="G35" s="30">
        <v>12</v>
      </c>
      <c r="H35" s="30">
        <v>10</v>
      </c>
      <c r="I35" s="50">
        <v>8</v>
      </c>
      <c r="J35" s="50"/>
      <c r="K35" s="55">
        <f t="shared" si="5"/>
        <v>4</v>
      </c>
      <c r="L35" s="30">
        <f t="shared" si="7"/>
        <v>0.30000000000000071</v>
      </c>
      <c r="M35" s="30">
        <f t="shared" si="8"/>
        <v>4.3999999999999986</v>
      </c>
      <c r="N35" s="30">
        <f t="shared" si="9"/>
        <v>7.8000000000000007</v>
      </c>
      <c r="O35" s="30">
        <f t="shared" si="10"/>
        <v>0.80000000000000071</v>
      </c>
      <c r="P35" s="30">
        <f t="shared" si="11"/>
        <v>0.40000000000000036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311</v>
      </c>
      <c r="D36" s="46">
        <v>43869</v>
      </c>
      <c r="E36" s="30">
        <v>23</v>
      </c>
      <c r="F36" s="30">
        <v>20</v>
      </c>
      <c r="G36" s="30">
        <v>6</v>
      </c>
      <c r="H36" s="30">
        <v>16</v>
      </c>
      <c r="I36" s="50">
        <v>14</v>
      </c>
      <c r="J36" s="50"/>
      <c r="K36" s="55">
        <f t="shared" si="5"/>
        <v>7.7</v>
      </c>
      <c r="L36" s="30">
        <f t="shared" si="7"/>
        <v>2.6999999999999993</v>
      </c>
      <c r="M36" s="30">
        <f t="shared" si="8"/>
        <v>4.3999999999999986</v>
      </c>
      <c r="N36" s="30">
        <f t="shared" si="9"/>
        <v>13.8</v>
      </c>
      <c r="O36" s="30">
        <f t="shared" si="10"/>
        <v>6.8000000000000007</v>
      </c>
      <c r="P36" s="30">
        <f t="shared" si="11"/>
        <v>5.6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300</v>
      </c>
      <c r="D37" s="46">
        <v>43869</v>
      </c>
      <c r="E37" s="30">
        <v>29</v>
      </c>
      <c r="F37" s="30">
        <v>25</v>
      </c>
      <c r="G37" s="30">
        <v>10</v>
      </c>
      <c r="H37" s="30">
        <v>17</v>
      </c>
      <c r="I37" s="50">
        <v>12</v>
      </c>
      <c r="J37" s="50"/>
      <c r="K37" s="55">
        <f t="shared" si="5"/>
        <v>6</v>
      </c>
      <c r="L37" s="30">
        <f t="shared" si="7"/>
        <v>3.3000000000000007</v>
      </c>
      <c r="M37" s="30">
        <f t="shared" si="8"/>
        <v>0.60000000000000142</v>
      </c>
      <c r="N37" s="30">
        <f t="shared" si="9"/>
        <v>9.8000000000000007</v>
      </c>
      <c r="O37" s="30">
        <f t="shared" si="10"/>
        <v>7.8000000000000007</v>
      </c>
      <c r="P37" s="30">
        <f t="shared" si="11"/>
        <v>3.5999999999999996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30" t="s">
        <v>312</v>
      </c>
      <c r="D38" s="46">
        <v>43868</v>
      </c>
      <c r="E38" s="30">
        <v>25</v>
      </c>
      <c r="F38" s="30">
        <v>17</v>
      </c>
      <c r="G38" s="30">
        <v>8</v>
      </c>
      <c r="H38" s="30">
        <v>15</v>
      </c>
      <c r="I38" s="50">
        <v>14</v>
      </c>
      <c r="J38" s="50"/>
      <c r="K38" s="55">
        <f t="shared" si="5"/>
        <v>7.2</v>
      </c>
      <c r="L38" s="30">
        <f t="shared" si="7"/>
        <v>0.69999999999999929</v>
      </c>
      <c r="M38" s="30">
        <f t="shared" si="8"/>
        <v>7.3999999999999986</v>
      </c>
      <c r="N38" s="30">
        <f t="shared" si="9"/>
        <v>11.8</v>
      </c>
      <c r="O38" s="30">
        <f t="shared" si="10"/>
        <v>5.8000000000000007</v>
      </c>
      <c r="P38" s="30">
        <f t="shared" si="11"/>
        <v>5.6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313</v>
      </c>
      <c r="D39" s="48">
        <v>43867</v>
      </c>
      <c r="E39" s="47">
        <v>25</v>
      </c>
      <c r="F39" s="47">
        <v>21</v>
      </c>
      <c r="G39" s="47">
        <v>8</v>
      </c>
      <c r="H39" s="47">
        <v>14</v>
      </c>
      <c r="I39" s="47">
        <v>13</v>
      </c>
      <c r="J39" s="47"/>
      <c r="K39" s="55">
        <f t="shared" si="5"/>
        <v>6.3</v>
      </c>
      <c r="L39" s="30">
        <f t="shared" si="7"/>
        <v>0.69999999999999929</v>
      </c>
      <c r="M39" s="30">
        <f t="shared" si="8"/>
        <v>3.3999999999999986</v>
      </c>
      <c r="N39" s="30">
        <f t="shared" si="9"/>
        <v>11.8</v>
      </c>
      <c r="O39" s="30">
        <f t="shared" si="10"/>
        <v>4.8000000000000007</v>
      </c>
      <c r="P39" s="30">
        <f t="shared" si="11"/>
        <v>4.5999999999999996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305</v>
      </c>
      <c r="D40" s="48">
        <v>43866</v>
      </c>
      <c r="E40" s="47">
        <v>24</v>
      </c>
      <c r="F40" s="47">
        <v>20</v>
      </c>
      <c r="G40" s="47">
        <v>9</v>
      </c>
      <c r="H40" s="47">
        <v>13</v>
      </c>
      <c r="I40" s="47">
        <v>17</v>
      </c>
      <c r="J40" s="47"/>
      <c r="K40" s="55">
        <f t="shared" si="5"/>
        <v>6.7</v>
      </c>
      <c r="L40" s="30">
        <f t="shared" si="7"/>
        <v>1.6999999999999993</v>
      </c>
      <c r="M40" s="30">
        <f t="shared" si="8"/>
        <v>4.3999999999999986</v>
      </c>
      <c r="N40" s="30">
        <f t="shared" si="9"/>
        <v>10.8</v>
      </c>
      <c r="O40" s="30">
        <f t="shared" si="10"/>
        <v>3.8000000000000007</v>
      </c>
      <c r="P40" s="30">
        <f t="shared" si="11"/>
        <v>8.6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314</v>
      </c>
      <c r="D41" s="48">
        <v>43863</v>
      </c>
      <c r="E41" s="47">
        <v>19</v>
      </c>
      <c r="F41" s="47">
        <v>14</v>
      </c>
      <c r="G41" s="47">
        <v>11</v>
      </c>
      <c r="H41" s="47">
        <v>11</v>
      </c>
      <c r="I41" s="47">
        <v>19</v>
      </c>
      <c r="J41" s="47"/>
      <c r="K41" s="55">
        <f t="shared" si="5"/>
        <v>8.3000000000000007</v>
      </c>
      <c r="L41" s="30">
        <f t="shared" si="7"/>
        <v>6.6999999999999993</v>
      </c>
      <c r="M41" s="30">
        <f t="shared" si="8"/>
        <v>10.399999999999999</v>
      </c>
      <c r="N41" s="30">
        <f t="shared" si="9"/>
        <v>8.8000000000000007</v>
      </c>
      <c r="O41" s="30">
        <f t="shared" si="10"/>
        <v>1.8000000000000007</v>
      </c>
      <c r="P41" s="30">
        <f t="shared" si="11"/>
        <v>10.6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334</v>
      </c>
      <c r="C42" s="47" t="s">
        <v>320</v>
      </c>
      <c r="D42" s="48">
        <v>43851</v>
      </c>
      <c r="E42" s="47">
        <v>29</v>
      </c>
      <c r="F42" s="47">
        <v>17</v>
      </c>
      <c r="G42" s="47">
        <v>6</v>
      </c>
      <c r="H42" s="47">
        <v>13</v>
      </c>
      <c r="I42" s="47">
        <v>14</v>
      </c>
      <c r="J42" s="47"/>
      <c r="K42" s="55">
        <f t="shared" si="5"/>
        <v>7.8</v>
      </c>
      <c r="L42" s="30">
        <f t="shared" si="7"/>
        <v>3.3000000000000007</v>
      </c>
      <c r="M42" s="30">
        <f t="shared" si="8"/>
        <v>7.3999999999999986</v>
      </c>
      <c r="N42" s="30">
        <f t="shared" si="9"/>
        <v>13.8</v>
      </c>
      <c r="O42" s="30">
        <f t="shared" si="10"/>
        <v>3.8000000000000007</v>
      </c>
      <c r="P42" s="30">
        <f t="shared" si="11"/>
        <v>5.6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327</v>
      </c>
      <c r="D43" s="46">
        <v>43872</v>
      </c>
      <c r="E43" s="58">
        <v>27.9</v>
      </c>
      <c r="F43" s="57">
        <v>23.7</v>
      </c>
      <c r="G43" s="57">
        <v>12.8</v>
      </c>
      <c r="H43" s="57">
        <v>12.1</v>
      </c>
      <c r="I43" s="57">
        <v>11.7</v>
      </c>
      <c r="J43" s="57"/>
      <c r="K43" s="55">
        <f t="shared" si="5"/>
        <v>3.8</v>
      </c>
      <c r="L43" s="30">
        <f t="shared" ref="L43:L50" si="12">ABS(E43-E$27)</f>
        <v>2.1999999999999993</v>
      </c>
      <c r="M43" s="30">
        <f t="shared" si="8"/>
        <v>0.69999999999999929</v>
      </c>
      <c r="N43" s="30">
        <f t="shared" si="9"/>
        <v>7</v>
      </c>
      <c r="O43" s="30">
        <f t="shared" si="10"/>
        <v>2.9000000000000004</v>
      </c>
      <c r="P43" s="30">
        <f t="shared" si="11"/>
        <v>3.2999999999999989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326</v>
      </c>
      <c r="D44" s="46">
        <v>43872</v>
      </c>
      <c r="E44" s="58">
        <v>28.7</v>
      </c>
      <c r="F44" s="57">
        <v>21.3</v>
      </c>
      <c r="G44" s="57">
        <v>11.7</v>
      </c>
      <c r="H44" s="57">
        <v>11</v>
      </c>
      <c r="I44" s="57">
        <v>11</v>
      </c>
      <c r="J44" s="57"/>
      <c r="K44" s="55">
        <f t="shared" si="5"/>
        <v>4.3</v>
      </c>
      <c r="L44" s="30">
        <f t="shared" si="12"/>
        <v>3</v>
      </c>
      <c r="M44" s="30">
        <f t="shared" si="8"/>
        <v>3.0999999999999979</v>
      </c>
      <c r="N44" s="30">
        <f t="shared" si="9"/>
        <v>8.1000000000000014</v>
      </c>
      <c r="O44" s="30">
        <f t="shared" si="10"/>
        <v>1.8000000000000007</v>
      </c>
      <c r="P44" s="30">
        <f t="shared" si="11"/>
        <v>2.5999999999999996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325</v>
      </c>
      <c r="D45" s="46">
        <v>43872</v>
      </c>
      <c r="E45" s="58">
        <v>27.4</v>
      </c>
      <c r="F45" s="57">
        <v>22.4</v>
      </c>
      <c r="G45" s="57">
        <v>11.7</v>
      </c>
      <c r="H45" s="57">
        <v>12.8</v>
      </c>
      <c r="I45" s="57">
        <v>13.3</v>
      </c>
      <c r="J45" s="57"/>
      <c r="K45" s="55">
        <f t="shared" si="5"/>
        <v>4.7</v>
      </c>
      <c r="L45" s="30">
        <f t="shared" si="12"/>
        <v>1.6999999999999993</v>
      </c>
      <c r="M45" s="30">
        <f t="shared" si="8"/>
        <v>2</v>
      </c>
      <c r="N45" s="30">
        <f t="shared" si="9"/>
        <v>8.1000000000000014</v>
      </c>
      <c r="O45" s="30">
        <f t="shared" si="10"/>
        <v>3.6000000000000014</v>
      </c>
      <c r="P45" s="30">
        <f t="shared" si="11"/>
        <v>4.9000000000000004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336</v>
      </c>
      <c r="D46" s="46">
        <v>43872</v>
      </c>
      <c r="E46" s="58">
        <v>28.5</v>
      </c>
      <c r="F46" s="57">
        <v>22</v>
      </c>
      <c r="G46" s="57">
        <v>10.7</v>
      </c>
      <c r="H46" s="57">
        <v>12.6</v>
      </c>
      <c r="I46" s="57">
        <v>10.4</v>
      </c>
      <c r="J46" s="57"/>
      <c r="K46" s="55">
        <f t="shared" si="5"/>
        <v>4.7</v>
      </c>
      <c r="L46" s="30">
        <f t="shared" si="12"/>
        <v>2.8000000000000007</v>
      </c>
      <c r="M46" s="30">
        <f t="shared" si="8"/>
        <v>2.3999999999999986</v>
      </c>
      <c r="N46" s="30">
        <f t="shared" si="9"/>
        <v>9.1000000000000014</v>
      </c>
      <c r="O46" s="30">
        <f t="shared" si="10"/>
        <v>3.4000000000000004</v>
      </c>
      <c r="P46" s="30">
        <f t="shared" si="11"/>
        <v>2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329</v>
      </c>
      <c r="D47" s="46">
        <v>43872</v>
      </c>
      <c r="E47" s="58">
        <v>28</v>
      </c>
      <c r="F47" s="57">
        <v>23</v>
      </c>
      <c r="G47" s="57">
        <v>11</v>
      </c>
      <c r="H47" s="57">
        <v>13</v>
      </c>
      <c r="I47" s="57">
        <v>12</v>
      </c>
      <c r="J47" s="57"/>
      <c r="K47" s="55">
        <f t="shared" si="5"/>
        <v>4.7</v>
      </c>
      <c r="L47" s="30">
        <f t="shared" si="12"/>
        <v>2.3000000000000007</v>
      </c>
      <c r="M47" s="30">
        <f t="shared" si="8"/>
        <v>1.3999999999999986</v>
      </c>
      <c r="N47" s="30">
        <f t="shared" si="9"/>
        <v>8.8000000000000007</v>
      </c>
      <c r="O47" s="30">
        <f t="shared" si="10"/>
        <v>3.8000000000000007</v>
      </c>
      <c r="P47" s="30">
        <f t="shared" si="11"/>
        <v>3.5999999999999996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367</v>
      </c>
      <c r="D48" s="46">
        <v>43872</v>
      </c>
      <c r="E48" s="58">
        <v>28.7</v>
      </c>
      <c r="F48" s="57">
        <v>22.7</v>
      </c>
      <c r="G48" s="57">
        <v>11.3</v>
      </c>
      <c r="H48" s="57">
        <v>13.7</v>
      </c>
      <c r="I48" s="57">
        <v>12.9</v>
      </c>
      <c r="J48" s="57"/>
      <c r="K48" s="55">
        <f>ROUND(SQRT(SUMSQ(L48:P48)/5),1)</f>
        <v>5</v>
      </c>
      <c r="L48" s="30">
        <f t="shared" si="12"/>
        <v>3</v>
      </c>
      <c r="M48" s="30">
        <f t="shared" si="8"/>
        <v>1.6999999999999993</v>
      </c>
      <c r="N48" s="30">
        <f t="shared" si="9"/>
        <v>8.5</v>
      </c>
      <c r="O48" s="30">
        <f t="shared" si="10"/>
        <v>4.5</v>
      </c>
      <c r="P48" s="30">
        <f t="shared" si="11"/>
        <v>4.5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16</v>
      </c>
      <c r="B49" s="30" t="s">
        <v>335</v>
      </c>
      <c r="C49" s="28" t="s">
        <v>369</v>
      </c>
      <c r="E49" s="58">
        <v>25.7</v>
      </c>
      <c r="F49" s="57">
        <v>21.5</v>
      </c>
      <c r="G49" s="57">
        <v>13.8</v>
      </c>
      <c r="H49" s="57">
        <v>12.4</v>
      </c>
      <c r="I49" s="57">
        <v>10.3</v>
      </c>
      <c r="J49" s="57"/>
      <c r="K49" s="55">
        <f>ROUND(SQRT(SUMSQ(L49:P49)/5),1)</f>
        <v>3.4</v>
      </c>
      <c r="L49" s="30">
        <f>ABS(E49-E$27)</f>
        <v>0</v>
      </c>
      <c r="M49" s="30">
        <f>ABS(F49-F$27)</f>
        <v>2.8999999999999986</v>
      </c>
      <c r="N49" s="30">
        <f>ABS(G49-G$27)</f>
        <v>6</v>
      </c>
      <c r="O49" s="30">
        <f>ABS(H49-H$27)</f>
        <v>3.2000000000000011</v>
      </c>
      <c r="P49" s="30">
        <f>ABS(I49-I$27)</f>
        <v>1.9000000000000004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16</v>
      </c>
      <c r="B50" s="30" t="s">
        <v>335</v>
      </c>
      <c r="C50" s="28" t="s">
        <v>328</v>
      </c>
      <c r="D50" s="46">
        <v>43872</v>
      </c>
      <c r="E50" s="58">
        <v>26</v>
      </c>
      <c r="F50" s="57">
        <v>21.6</v>
      </c>
      <c r="G50" s="57">
        <v>10.3</v>
      </c>
      <c r="H50" s="57">
        <v>12.5</v>
      </c>
      <c r="I50" s="57">
        <v>11.7</v>
      </c>
      <c r="J50" s="57"/>
      <c r="K50" s="55">
        <f>ROUND(SQRT(SUMSQ(L50:P50)/5),1)</f>
        <v>4.9000000000000004</v>
      </c>
      <c r="L50" s="30">
        <f t="shared" si="12"/>
        <v>0.30000000000000071</v>
      </c>
      <c r="M50" s="30">
        <f t="shared" si="8"/>
        <v>2.7999999999999972</v>
      </c>
      <c r="N50" s="30">
        <f t="shared" si="9"/>
        <v>9.5</v>
      </c>
      <c r="O50" s="30">
        <f t="shared" si="10"/>
        <v>3.3000000000000007</v>
      </c>
      <c r="P50" s="30">
        <f t="shared" si="11"/>
        <v>3.2999999999999989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30" t="s">
        <v>17</v>
      </c>
      <c r="B51" s="30" t="s">
        <v>302</v>
      </c>
      <c r="C51" s="31" t="s">
        <v>330</v>
      </c>
      <c r="D51" s="46">
        <v>43883</v>
      </c>
      <c r="E51" s="46" t="s">
        <v>6</v>
      </c>
      <c r="F51" s="40" t="s">
        <v>1</v>
      </c>
      <c r="G51" s="40" t="s">
        <v>331</v>
      </c>
      <c r="H51" s="40" t="s">
        <v>8</v>
      </c>
      <c r="I51" s="40" t="s">
        <v>5</v>
      </c>
      <c r="J51" s="40" t="s">
        <v>7</v>
      </c>
      <c r="K51" s="55" t="s">
        <v>302</v>
      </c>
      <c r="L51" s="30" t="s">
        <v>302</v>
      </c>
      <c r="M51" s="30" t="s">
        <v>302</v>
      </c>
      <c r="N51" s="30" t="s">
        <v>302</v>
      </c>
      <c r="O51" s="30" t="s">
        <v>302</v>
      </c>
      <c r="P51" s="30" t="s">
        <v>302</v>
      </c>
      <c r="Q51" s="30" t="s">
        <v>302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30" t="s">
        <v>17</v>
      </c>
      <c r="B52" s="30" t="s">
        <v>302</v>
      </c>
      <c r="C52" s="31" t="s">
        <v>323</v>
      </c>
      <c r="D52" s="46">
        <v>43883</v>
      </c>
      <c r="E52" s="40">
        <v>34</v>
      </c>
      <c r="F52" s="40">
        <v>17.600000000000001</v>
      </c>
      <c r="G52" s="40">
        <v>15.4</v>
      </c>
      <c r="H52" s="40">
        <v>12.9</v>
      </c>
      <c r="I52" s="40">
        <v>9.6</v>
      </c>
      <c r="J52" s="40">
        <v>9</v>
      </c>
      <c r="K52" s="55" t="s">
        <v>302</v>
      </c>
      <c r="L52" s="30">
        <v>40.799999999999997</v>
      </c>
      <c r="M52" s="30">
        <v>19.7</v>
      </c>
      <c r="N52" s="30">
        <v>17.2</v>
      </c>
      <c r="O52" s="30">
        <v>11.5</v>
      </c>
      <c r="P52" s="30">
        <v>7</v>
      </c>
      <c r="Q52" s="30">
        <v>2.7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7" t="s">
        <v>17</v>
      </c>
      <c r="B53" s="30" t="s">
        <v>334</v>
      </c>
      <c r="C53" s="68" t="s">
        <v>303</v>
      </c>
      <c r="D53" s="69">
        <v>43882</v>
      </c>
      <c r="E53" s="71">
        <v>35</v>
      </c>
      <c r="F53" s="72">
        <v>16</v>
      </c>
      <c r="G53" s="72">
        <v>15</v>
      </c>
      <c r="H53" s="71">
        <v>16</v>
      </c>
      <c r="I53" s="72">
        <v>8</v>
      </c>
      <c r="J53" s="71">
        <v>8</v>
      </c>
      <c r="K53" s="55">
        <f>ROUND(SQRT(SUMSQ(L53:Q53)/6),1)</f>
        <v>1.7</v>
      </c>
      <c r="L53" s="30">
        <f t="shared" ref="L53:Q53" si="13">ABS(E53-E$52)</f>
        <v>1</v>
      </c>
      <c r="M53" s="30">
        <f t="shared" si="13"/>
        <v>1.6000000000000014</v>
      </c>
      <c r="N53" s="30">
        <f t="shared" si="13"/>
        <v>0.40000000000000036</v>
      </c>
      <c r="O53" s="30">
        <f t="shared" si="13"/>
        <v>3.0999999999999996</v>
      </c>
      <c r="P53" s="30">
        <f t="shared" si="13"/>
        <v>1.5999999999999996</v>
      </c>
      <c r="Q53" s="30">
        <f t="shared" si="13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51" t="s">
        <v>301</v>
      </c>
      <c r="D54" s="66">
        <v>43882</v>
      </c>
      <c r="E54" s="71">
        <v>38</v>
      </c>
      <c r="F54" s="71">
        <v>11</v>
      </c>
      <c r="G54" s="71">
        <v>14</v>
      </c>
      <c r="H54" s="71">
        <v>9</v>
      </c>
      <c r="I54" s="71">
        <v>5</v>
      </c>
      <c r="J54" s="71">
        <v>11</v>
      </c>
      <c r="K54" s="55">
        <f t="shared" ref="K54:K57" si="14">ROUND(SQRT(SUMSQ(L54:Q54)/6),1)</f>
        <v>4.0999999999999996</v>
      </c>
      <c r="L54" s="30">
        <f t="shared" ref="L54:L57" si="15">ABS(E54-E$52)</f>
        <v>4</v>
      </c>
      <c r="M54" s="30">
        <f t="shared" ref="M54:M57" si="16">ABS(F54-F$52)</f>
        <v>6.6000000000000014</v>
      </c>
      <c r="N54" s="30">
        <f t="shared" ref="N54:N57" si="17">ABS(G54-G$52)</f>
        <v>1.4000000000000004</v>
      </c>
      <c r="O54" s="30">
        <f t="shared" ref="O54:O58" si="18">ABS(H54-H$52)</f>
        <v>3.9000000000000004</v>
      </c>
      <c r="P54" s="30">
        <f t="shared" ref="P54:P58" si="19">ABS(I54-I$52)</f>
        <v>4.5999999999999996</v>
      </c>
      <c r="Q54" s="30">
        <f t="shared" ref="Q54:Q66" si="20">ABS(J54-J$52)</f>
        <v>2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310</v>
      </c>
      <c r="D55" s="66">
        <v>43881</v>
      </c>
      <c r="E55" s="71">
        <v>30</v>
      </c>
      <c r="F55" s="71">
        <v>16</v>
      </c>
      <c r="G55" s="71">
        <v>17</v>
      </c>
      <c r="H55" s="71">
        <v>12</v>
      </c>
      <c r="I55" s="71">
        <v>11</v>
      </c>
      <c r="J55" s="71">
        <v>10</v>
      </c>
      <c r="K55" s="55">
        <f t="shared" si="14"/>
        <v>2</v>
      </c>
      <c r="L55" s="30">
        <f t="shared" si="15"/>
        <v>4</v>
      </c>
      <c r="M55" s="30">
        <f t="shared" si="16"/>
        <v>1.6000000000000014</v>
      </c>
      <c r="N55" s="30">
        <f t="shared" si="17"/>
        <v>1.5999999999999996</v>
      </c>
      <c r="O55" s="30">
        <f t="shared" si="18"/>
        <v>0.90000000000000036</v>
      </c>
      <c r="P55" s="30">
        <f t="shared" si="19"/>
        <v>1.4000000000000004</v>
      </c>
      <c r="Q55" s="30">
        <f t="shared" si="20"/>
        <v>1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364</v>
      </c>
      <c r="D56" s="66">
        <v>43876</v>
      </c>
      <c r="E56" s="71">
        <v>24</v>
      </c>
      <c r="F56" s="71">
        <v>19</v>
      </c>
      <c r="G56" s="71">
        <v>13</v>
      </c>
      <c r="H56" s="71">
        <v>10</v>
      </c>
      <c r="I56" s="71">
        <v>7</v>
      </c>
      <c r="J56" s="71">
        <v>18</v>
      </c>
      <c r="K56" s="55">
        <f t="shared" si="14"/>
        <v>5.8</v>
      </c>
      <c r="L56" s="30">
        <f t="shared" si="15"/>
        <v>10</v>
      </c>
      <c r="M56" s="30">
        <f t="shared" si="16"/>
        <v>1.3999999999999986</v>
      </c>
      <c r="N56" s="30">
        <f t="shared" si="17"/>
        <v>2.4000000000000004</v>
      </c>
      <c r="O56" s="30">
        <f t="shared" si="18"/>
        <v>2.9000000000000004</v>
      </c>
      <c r="P56" s="30">
        <f t="shared" si="19"/>
        <v>2.5999999999999996</v>
      </c>
      <c r="Q56" s="30">
        <f t="shared" si="20"/>
        <v>9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65" t="s">
        <v>17</v>
      </c>
      <c r="B57" s="30" t="s">
        <v>334</v>
      </c>
      <c r="C57" s="70" t="s">
        <v>365</v>
      </c>
      <c r="D57" s="66">
        <v>43876</v>
      </c>
      <c r="E57" s="71">
        <v>13</v>
      </c>
      <c r="F57" s="71">
        <v>14</v>
      </c>
      <c r="G57" s="71">
        <v>13</v>
      </c>
      <c r="H57" s="71">
        <v>7</v>
      </c>
      <c r="I57" s="71">
        <v>16</v>
      </c>
      <c r="J57" s="71">
        <v>19</v>
      </c>
      <c r="K57" s="55">
        <f t="shared" si="14"/>
        <v>10.3</v>
      </c>
      <c r="L57" s="30">
        <f t="shared" si="15"/>
        <v>21</v>
      </c>
      <c r="M57" s="30">
        <f t="shared" si="16"/>
        <v>3.6000000000000014</v>
      </c>
      <c r="N57" s="30">
        <f t="shared" si="17"/>
        <v>2.4000000000000004</v>
      </c>
      <c r="O57" s="30">
        <f t="shared" si="18"/>
        <v>5.9</v>
      </c>
      <c r="P57" s="30">
        <f t="shared" si="19"/>
        <v>6.4</v>
      </c>
      <c r="Q57" s="30">
        <f t="shared" si="20"/>
        <v>10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65" t="s">
        <v>17</v>
      </c>
      <c r="B58" s="30" t="s">
        <v>334</v>
      </c>
      <c r="C58" s="70" t="s">
        <v>366</v>
      </c>
      <c r="D58" s="66">
        <v>43874</v>
      </c>
      <c r="E58" s="71">
        <v>25</v>
      </c>
      <c r="F58" s="71">
        <v>18</v>
      </c>
      <c r="G58" s="71">
        <v>10</v>
      </c>
      <c r="H58" s="71">
        <v>13</v>
      </c>
      <c r="I58" s="71">
        <v>10</v>
      </c>
      <c r="J58" s="71">
        <v>11</v>
      </c>
      <c r="K58" s="55">
        <f>ROUND(SQRT(SUMSQ(L58:Q58)/6),1)</f>
        <v>4.4000000000000004</v>
      </c>
      <c r="L58" s="30">
        <f t="shared" ref="L58:N59" si="21">ABS(E58-E$52)</f>
        <v>9</v>
      </c>
      <c r="M58" s="30">
        <f t="shared" si="21"/>
        <v>0.39999999999999858</v>
      </c>
      <c r="N58" s="30">
        <f t="shared" si="21"/>
        <v>5.4</v>
      </c>
      <c r="O58" s="30">
        <f t="shared" si="18"/>
        <v>9.9999999999999645E-2</v>
      </c>
      <c r="P58" s="30">
        <f t="shared" si="19"/>
        <v>0.40000000000000036</v>
      </c>
      <c r="Q58" s="30">
        <f t="shared" si="20"/>
        <v>2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65" t="s">
        <v>17</v>
      </c>
      <c r="B59" s="30" t="s">
        <v>335</v>
      </c>
      <c r="C59" s="28" t="s">
        <v>369</v>
      </c>
      <c r="D59" s="66"/>
      <c r="E59" s="71">
        <v>36.9</v>
      </c>
      <c r="F59" s="71">
        <v>14.8</v>
      </c>
      <c r="G59" s="71">
        <v>14.8</v>
      </c>
      <c r="H59" s="71">
        <v>12.4</v>
      </c>
      <c r="I59" s="71">
        <v>9.5</v>
      </c>
      <c r="J59" s="71">
        <v>8</v>
      </c>
      <c r="K59" s="55">
        <f>ROUND(SQRT(SUMSQ(L59:Q59)/6),1)</f>
        <v>1.7</v>
      </c>
      <c r="L59" s="30">
        <f t="shared" si="21"/>
        <v>2.8999999999999986</v>
      </c>
      <c r="M59" s="30">
        <f t="shared" si="21"/>
        <v>2.8000000000000007</v>
      </c>
      <c r="N59" s="30">
        <f t="shared" si="21"/>
        <v>0.59999999999999964</v>
      </c>
      <c r="O59" s="30">
        <f>ABS(H59-H$52)</f>
        <v>0.5</v>
      </c>
      <c r="P59" s="30">
        <f>ABS(I59-I$52)</f>
        <v>9.9999999999999645E-2</v>
      </c>
      <c r="Q59" s="30">
        <f>ABS(J59-J$52)</f>
        <v>1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327</v>
      </c>
      <c r="E60" s="40">
        <v>31.7</v>
      </c>
      <c r="F60" s="40">
        <v>13.7</v>
      </c>
      <c r="G60" s="40">
        <v>13.6</v>
      </c>
      <c r="H60" s="40">
        <v>12.5</v>
      </c>
      <c r="I60" s="40">
        <v>8.9</v>
      </c>
      <c r="J60" s="40">
        <v>13.1</v>
      </c>
      <c r="K60" s="55">
        <f t="shared" ref="K60:K66" si="22">ROUND(SQRT(SUMSQ(L60:Q60)/6),1)</f>
        <v>2.6</v>
      </c>
      <c r="L60" s="30">
        <f t="shared" ref="L60:L66" si="23">ABS(E60-E$52)</f>
        <v>2.3000000000000007</v>
      </c>
      <c r="M60" s="30">
        <f t="shared" ref="M60:M66" si="24">ABS(F60-F$52)</f>
        <v>3.9000000000000021</v>
      </c>
      <c r="N60" s="30">
        <f>ABS(G60-G$52)</f>
        <v>1.8000000000000007</v>
      </c>
      <c r="O60" s="30">
        <f t="shared" ref="O60:O66" si="25">ABS(H60-H$52)</f>
        <v>0.40000000000000036</v>
      </c>
      <c r="P60" s="30">
        <f t="shared" ref="P60:P66" si="26">ABS(I60-I$52)</f>
        <v>0.69999999999999929</v>
      </c>
      <c r="Q60" s="30">
        <f>ABS(J60-J$52)</f>
        <v>4.0999999999999996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326</v>
      </c>
      <c r="E61" s="40">
        <v>32.5</v>
      </c>
      <c r="F61" s="40">
        <v>16</v>
      </c>
      <c r="G61" s="40">
        <v>16</v>
      </c>
      <c r="H61" s="40">
        <v>14</v>
      </c>
      <c r="I61" s="40">
        <v>9.5</v>
      </c>
      <c r="J61" s="40">
        <v>9</v>
      </c>
      <c r="K61" s="55">
        <f>ROUND(SQRT(SUMSQ(L61:Q61)/6),1)</f>
        <v>1</v>
      </c>
      <c r="L61" s="30">
        <f>ABS(E61-E$52)</f>
        <v>1.5</v>
      </c>
      <c r="M61" s="30">
        <f>ABS(F61-F$52)</f>
        <v>1.6000000000000014</v>
      </c>
      <c r="N61" s="30">
        <f>ABS(G61-G$52)</f>
        <v>0.59999999999999964</v>
      </c>
      <c r="O61" s="30">
        <f>ABS(H61-H$52)</f>
        <v>1.0999999999999996</v>
      </c>
      <c r="P61" s="30">
        <f>ABS(I61-I$52)</f>
        <v>9.9999999999999645E-2</v>
      </c>
      <c r="Q61" s="30">
        <f>ABS(J61-J$52)</f>
        <v>0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325</v>
      </c>
      <c r="E62" s="40">
        <v>32.1</v>
      </c>
      <c r="F62" s="40">
        <v>15.4</v>
      </c>
      <c r="G62" s="40">
        <v>13.7</v>
      </c>
      <c r="H62" s="40">
        <v>15.7</v>
      </c>
      <c r="I62" s="40">
        <v>8</v>
      </c>
      <c r="J62" s="40">
        <v>9.6</v>
      </c>
      <c r="K62" s="55">
        <f t="shared" si="22"/>
        <v>1.9</v>
      </c>
      <c r="L62" s="30">
        <f t="shared" si="23"/>
        <v>1.8999999999999986</v>
      </c>
      <c r="M62" s="30">
        <f t="shared" si="24"/>
        <v>2.2000000000000011</v>
      </c>
      <c r="N62" s="30">
        <f t="shared" ref="N62:N66" si="27">ABS(G62-G$52)</f>
        <v>1.7000000000000011</v>
      </c>
      <c r="O62" s="30">
        <f t="shared" si="25"/>
        <v>2.7999999999999989</v>
      </c>
      <c r="P62" s="30">
        <f t="shared" si="26"/>
        <v>1.5999999999999996</v>
      </c>
      <c r="Q62" s="30">
        <f t="shared" si="20"/>
        <v>0.59999999999999964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336</v>
      </c>
      <c r="E63" s="40">
        <v>34.6</v>
      </c>
      <c r="F63" s="40">
        <v>14.8</v>
      </c>
      <c r="G63" s="40">
        <v>16.100000000000001</v>
      </c>
      <c r="H63" s="40">
        <v>15.1</v>
      </c>
      <c r="I63" s="40">
        <v>7.7</v>
      </c>
      <c r="J63" s="40">
        <v>11.7</v>
      </c>
      <c r="K63" s="55">
        <f t="shared" si="22"/>
        <v>2</v>
      </c>
      <c r="L63" s="30">
        <f t="shared" si="23"/>
        <v>0.60000000000000142</v>
      </c>
      <c r="M63" s="30">
        <f t="shared" si="24"/>
        <v>2.8000000000000007</v>
      </c>
      <c r="N63" s="30">
        <f t="shared" si="27"/>
        <v>0.70000000000000107</v>
      </c>
      <c r="O63" s="30">
        <f t="shared" si="25"/>
        <v>2.1999999999999993</v>
      </c>
      <c r="P63" s="30">
        <f t="shared" si="26"/>
        <v>1.8999999999999995</v>
      </c>
      <c r="Q63" s="30">
        <f t="shared" si="20"/>
        <v>2.6999999999999993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A64" s="30" t="s">
        <v>17</v>
      </c>
      <c r="B64" s="30" t="s">
        <v>335</v>
      </c>
      <c r="C64" s="28" t="s">
        <v>329</v>
      </c>
      <c r="E64" s="40">
        <v>39</v>
      </c>
      <c r="F64" s="40">
        <v>16</v>
      </c>
      <c r="G64" s="40">
        <v>17</v>
      </c>
      <c r="H64" s="40">
        <v>12</v>
      </c>
      <c r="I64" s="40">
        <v>8</v>
      </c>
      <c r="J64" s="40">
        <v>9</v>
      </c>
      <c r="K64" s="55">
        <f t="shared" si="22"/>
        <v>3.1</v>
      </c>
      <c r="L64" s="30">
        <f>ABS(E64-L$52)</f>
        <v>1.7999999999999972</v>
      </c>
      <c r="M64" s="30">
        <f t="shared" ref="M64:Q64" si="28">ABS(F64-M$52)</f>
        <v>3.6999999999999993</v>
      </c>
      <c r="N64" s="30">
        <f t="shared" si="28"/>
        <v>0.19999999999999929</v>
      </c>
      <c r="O64" s="30">
        <f t="shared" si="28"/>
        <v>0.5</v>
      </c>
      <c r="P64" s="30">
        <f t="shared" si="28"/>
        <v>1</v>
      </c>
      <c r="Q64" s="30">
        <f t="shared" si="28"/>
        <v>6.3</v>
      </c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1:28">
      <c r="A65" s="30" t="s">
        <v>17</v>
      </c>
      <c r="B65" s="30" t="s">
        <v>335</v>
      </c>
      <c r="C65" s="28" t="s">
        <v>328</v>
      </c>
      <c r="E65" s="40">
        <v>30.5</v>
      </c>
      <c r="F65" s="40">
        <v>14.4</v>
      </c>
      <c r="G65" s="40">
        <v>15.3</v>
      </c>
      <c r="H65" s="40">
        <v>11.8</v>
      </c>
      <c r="I65" s="40">
        <v>8.9</v>
      </c>
      <c r="J65" s="40">
        <v>10.199999999999999</v>
      </c>
      <c r="K65" s="55">
        <f t="shared" si="22"/>
        <v>2.1</v>
      </c>
      <c r="L65" s="30">
        <f t="shared" si="23"/>
        <v>3.5</v>
      </c>
      <c r="M65" s="30">
        <f t="shared" si="24"/>
        <v>3.2000000000000011</v>
      </c>
      <c r="N65" s="30">
        <f t="shared" si="27"/>
        <v>9.9999999999999645E-2</v>
      </c>
      <c r="O65" s="30">
        <f t="shared" si="25"/>
        <v>1.0999999999999996</v>
      </c>
      <c r="P65" s="30">
        <f t="shared" si="26"/>
        <v>0.69999999999999929</v>
      </c>
      <c r="Q65" s="30">
        <f t="shared" si="20"/>
        <v>1.1999999999999993</v>
      </c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1:28">
      <c r="A66" s="30" t="s">
        <v>17</v>
      </c>
      <c r="B66" s="30" t="s">
        <v>335</v>
      </c>
      <c r="C66" s="28" t="s">
        <v>367</v>
      </c>
      <c r="E66" s="40">
        <v>34</v>
      </c>
      <c r="F66" s="40">
        <v>15.4</v>
      </c>
      <c r="G66" s="40">
        <v>15.5</v>
      </c>
      <c r="H66" s="40">
        <v>12.6</v>
      </c>
      <c r="I66" s="40">
        <v>9.1</v>
      </c>
      <c r="J66" s="40">
        <v>11.1</v>
      </c>
      <c r="K66" s="55">
        <f t="shared" si="22"/>
        <v>1.3</v>
      </c>
      <c r="L66" s="30">
        <f t="shared" si="23"/>
        <v>0</v>
      </c>
      <c r="M66" s="30">
        <f t="shared" si="24"/>
        <v>2.2000000000000011</v>
      </c>
      <c r="N66" s="30">
        <f t="shared" si="27"/>
        <v>9.9999999999999645E-2</v>
      </c>
      <c r="O66" s="30">
        <f t="shared" si="25"/>
        <v>0.30000000000000071</v>
      </c>
      <c r="P66" s="30">
        <f t="shared" si="26"/>
        <v>0.5</v>
      </c>
      <c r="Q66" s="30">
        <f t="shared" si="20"/>
        <v>2.0999999999999996</v>
      </c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1:28">
      <c r="C67" s="32"/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1:28"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1:28">
      <c r="C69" s="32"/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1:28"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1:28">
      <c r="C71" s="32"/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1:28"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1:28">
      <c r="C73" s="32"/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1:28"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1:28">
      <c r="C75" s="33"/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1:28"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1:28">
      <c r="C77" s="32"/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1:28"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1:28">
      <c r="C79" s="32"/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1:28"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C81" s="32"/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C83" s="34"/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C85" s="32"/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C87" s="32"/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C89" s="32"/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C91" s="32"/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C93" s="32"/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C95" s="33"/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C97" s="32"/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C99" s="32"/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C101" s="32"/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C103" s="34"/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C105" s="32"/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C107" s="32"/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C109" s="32"/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C111" s="32"/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C113" s="32"/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C115" s="33"/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C117" s="32"/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C119" s="32"/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C121" s="32"/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C123" s="34"/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C125" s="32"/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C127" s="32"/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C129" s="32"/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C131" s="32"/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C133" s="32"/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C135" s="33"/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C137" s="32"/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C139" s="32"/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C141" s="32"/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C143" s="34"/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C145" s="32"/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C147" s="32"/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C149" s="32"/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C151" s="32"/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C153" s="32"/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C155" s="33"/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C157" s="32"/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C159" s="32"/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C161" s="32"/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C163" s="34"/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C165" s="32"/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C167" s="32"/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C169" s="32"/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C171" s="32"/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C173" s="32"/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C175" s="33"/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C177" s="32"/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C179" s="34"/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C181" s="32"/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C183" s="32"/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C185" s="32"/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C187" s="32"/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C189" s="32"/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C191" s="32"/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C193" s="32"/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C195" s="33"/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C197" s="34"/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C199" s="32"/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C201" s="32"/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C203" s="32"/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C205" s="32"/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C207" s="32"/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C209" s="32"/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C211" s="32"/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C213" s="32"/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C215" s="33"/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C217" s="32"/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C219" s="32"/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C221" s="32"/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C223" s="34"/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C225" s="32"/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C227" s="32"/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C229" s="32"/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C231" s="32"/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C233" s="32"/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C235" s="33"/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C237" s="34"/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C239" s="32"/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C241" s="32"/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C243" s="32"/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C245" s="32"/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C247" s="32"/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C249" s="32"/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C251" s="32"/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C253" s="32"/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C255" s="33"/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C257" s="32"/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C259" s="32"/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C261" s="32"/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C263" s="32"/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C265" s="32"/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C267" s="32"/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C269" s="32"/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C271" s="32"/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C273" s="32"/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C275" s="33"/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C277" s="34"/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C279" s="32"/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C281" s="32"/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C283" s="34"/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C285" s="32"/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C287" s="32"/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C289" s="32"/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C291" s="32"/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C293" s="32"/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C295" s="33"/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C297" s="32"/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C299" s="32"/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C301" s="32"/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C303" s="34"/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C305" s="32"/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C307" s="32"/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C309" s="32"/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C311" s="32"/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C313" s="32"/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C315" s="33"/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C317" s="34"/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C319" s="32"/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C321" s="32"/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C323" s="32"/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C325" s="32"/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C327" s="32"/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C329" s="32"/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C331" s="32"/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C333" s="32"/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C335" s="33"/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C337" s="34"/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C339" s="32"/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C341" s="32"/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C343" s="32"/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C345" s="32"/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C347" s="32"/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  <row r="2813" spans="19:28">
      <c r="S2813" s="47"/>
      <c r="T2813" s="47"/>
      <c r="U2813" s="47"/>
      <c r="V2813" s="47"/>
      <c r="W2813" s="47"/>
      <c r="X2813" s="47"/>
      <c r="Y2813" s="64"/>
      <c r="Z2813" s="47"/>
      <c r="AA2813" s="47"/>
      <c r="AB2813" s="47"/>
    </row>
    <row r="2814" spans="19:28">
      <c r="S2814" s="47"/>
      <c r="T2814" s="47"/>
      <c r="U2814" s="47"/>
      <c r="V2814" s="47"/>
      <c r="W2814" s="47"/>
      <c r="X2814" s="47"/>
      <c r="Y2814" s="64"/>
      <c r="Z2814" s="47"/>
      <c r="AA2814" s="47"/>
      <c r="AB2814" s="47"/>
    </row>
    <row r="2815" spans="19:28">
      <c r="S2815" s="47"/>
      <c r="T2815" s="47"/>
      <c r="U2815" s="47"/>
      <c r="V2815" s="47"/>
      <c r="W2815" s="47"/>
      <c r="X2815" s="47"/>
      <c r="Y2815" s="64"/>
      <c r="Z2815" s="47"/>
      <c r="AA2815" s="47"/>
      <c r="AB2815" s="47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33.6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20.6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7.5</v>
      </c>
      <c r="L2" t="str">
        <f>[1]ranks!AD2</f>
        <v>Klobuchar</v>
      </c>
      <c r="M2">
        <f>[1]ranks!AE2</f>
        <v>4.5999999999999996</v>
      </c>
      <c r="N2" t="str">
        <f>[1]ranks!AF2</f>
        <v>Steyer</v>
      </c>
      <c r="O2">
        <f>[1]ranks!AG2</f>
        <v>2.2999999999999998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30.2</v>
      </c>
      <c r="D3" t="str">
        <f>[1]ranks!V3</f>
        <v>Biden</v>
      </c>
      <c r="E3">
        <f>[1]ranks!W3</f>
        <v>23.6</v>
      </c>
      <c r="F3" t="str">
        <f>[1]ranks!X3</f>
        <v>Bloomberg</v>
      </c>
      <c r="G3">
        <f>[1]ranks!Y3</f>
        <v>13.8</v>
      </c>
      <c r="H3" t="str">
        <f>[1]ranks!Z3</f>
        <v>Warren</v>
      </c>
      <c r="I3">
        <f>[1]ranks!AA3</f>
        <v>13.5</v>
      </c>
      <c r="J3" t="str">
        <f>[1]ranks!AB3</f>
        <v>Buttigieg</v>
      </c>
      <c r="K3">
        <f>[1]ranks!AC3</f>
        <v>11.2</v>
      </c>
      <c r="L3" t="str">
        <f>[1]ranks!AD3</f>
        <v>Klobuchar</v>
      </c>
      <c r="M3">
        <f>[1]ranks!AE3</f>
        <v>4.4000000000000004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22.7</v>
      </c>
      <c r="F4" t="str">
        <f>[1]ranks!X4</f>
        <v>Bloomberg</v>
      </c>
      <c r="G4">
        <f>[1]ranks!Y4</f>
        <v>15.6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11.1</v>
      </c>
      <c r="L4" t="str">
        <f>[1]ranks!AD4</f>
        <v>Klobuchar</v>
      </c>
      <c r="M4">
        <f>[1]ranks!AE4</f>
        <v>5.0999999999999996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31.5</v>
      </c>
      <c r="D5" t="str">
        <f>[1]ranks!V5</f>
        <v>Biden</v>
      </c>
      <c r="E5">
        <f>[1]ranks!W5</f>
        <v>21.7</v>
      </c>
      <c r="F5" t="str">
        <f>[1]ranks!X5</f>
        <v>Bloomberg</v>
      </c>
      <c r="G5">
        <f>[1]ranks!Y5</f>
        <v>14.7</v>
      </c>
      <c r="H5" t="str">
        <f>[1]ranks!Z5</f>
        <v>Warren</v>
      </c>
      <c r="I5">
        <f>[1]ranks!AA5</f>
        <v>12.3</v>
      </c>
      <c r="J5" t="str">
        <f>[1]ranks!AB5</f>
        <v>Buttigieg</v>
      </c>
      <c r="K5">
        <f>[1]ranks!AC5</f>
        <v>12.3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24.6</v>
      </c>
      <c r="D6" t="str">
        <f>[1]ranks!V6</f>
        <v>Sanders</v>
      </c>
      <c r="E6">
        <f>[1]ranks!W6</f>
        <v>23.1</v>
      </c>
      <c r="F6" t="str">
        <f>[1]ranks!X6</f>
        <v>Biden</v>
      </c>
      <c r="G6">
        <f>[1]ranks!Y6</f>
        <v>22.8</v>
      </c>
      <c r="H6" t="str">
        <f>[1]ranks!Z6</f>
        <v>Buttigieg</v>
      </c>
      <c r="I6">
        <f>[1]ranks!AA6</f>
        <v>12.5</v>
      </c>
      <c r="J6" t="str">
        <f>[1]ranks!AB6</f>
        <v>Warren</v>
      </c>
      <c r="K6">
        <f>[1]ranks!AC6</f>
        <v>8.9</v>
      </c>
      <c r="L6" t="str">
        <f>[1]ranks!AD6</f>
        <v>Klobuchar</v>
      </c>
      <c r="M6">
        <f>[1]ranks!AE6</f>
        <v>5.7</v>
      </c>
      <c r="N6" t="str">
        <f>[1]ranks!AF6</f>
        <v>Steyer</v>
      </c>
      <c r="O6">
        <f>[1]ranks!AG6</f>
        <v>2.2000000000000002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34.299999999999997</v>
      </c>
      <c r="D7" t="str">
        <f>[1]ranks!V7</f>
        <v>Biden</v>
      </c>
      <c r="E7">
        <f>[1]ranks!W7</f>
        <v>15.6</v>
      </c>
      <c r="F7" t="str">
        <f>[1]ranks!X7</f>
        <v>Bloomberg</v>
      </c>
      <c r="G7">
        <f>[1]ranks!Y7</f>
        <v>15.1</v>
      </c>
      <c r="H7" t="str">
        <f>[1]ranks!Z7</f>
        <v>Warren</v>
      </c>
      <c r="I7">
        <f>[1]ranks!AA7</f>
        <v>13.9</v>
      </c>
      <c r="J7" t="str">
        <f>[1]ranks!AB7</f>
        <v>Buttigieg</v>
      </c>
      <c r="K7">
        <f>[1]ranks!AC7</f>
        <v>12.3</v>
      </c>
      <c r="L7" t="str">
        <f>[1]ranks!AD7</f>
        <v>Klobuchar</v>
      </c>
      <c r="M7">
        <f>[1]ranks!AE7</f>
        <v>5.7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35.6</v>
      </c>
      <c r="D8" t="str">
        <f>[1]ranks!V8</f>
        <v>Warren</v>
      </c>
      <c r="E8">
        <f>[1]ranks!W8</f>
        <v>17.3</v>
      </c>
      <c r="F8" t="str">
        <f>[1]ranks!X8</f>
        <v>Bloomberg</v>
      </c>
      <c r="G8">
        <f>[1]ranks!Y8</f>
        <v>14.3</v>
      </c>
      <c r="H8" t="str">
        <f>[1]ranks!Z8</f>
        <v>Buttigieg</v>
      </c>
      <c r="I8">
        <f>[1]ranks!AA8</f>
        <v>13.4</v>
      </c>
      <c r="J8" t="str">
        <f>[1]ranks!AB8</f>
        <v>Biden</v>
      </c>
      <c r="K8">
        <f>[1]ranks!AC8</f>
        <v>12.2</v>
      </c>
      <c r="L8" t="str">
        <f>[1]ranks!AD8</f>
        <v>Klobuchar</v>
      </c>
      <c r="M8">
        <f>[1]ranks!AE8</f>
        <v>6</v>
      </c>
      <c r="N8" t="str">
        <f>[1]ranks!AF8</f>
        <v>Steyer</v>
      </c>
      <c r="O8">
        <f>[1]ranks!AG8</f>
        <v>1.2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30.1</v>
      </c>
      <c r="D9" t="str">
        <f>[1]ranks!V9</f>
        <v>Bloomberg</v>
      </c>
      <c r="E9">
        <f>[1]ranks!W9</f>
        <v>16.899999999999999</v>
      </c>
      <c r="F9" t="str">
        <f>[1]ranks!X9</f>
        <v>Biden</v>
      </c>
      <c r="G9">
        <f>[1]ranks!Y9</f>
        <v>16.899999999999999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13.2</v>
      </c>
      <c r="L9" t="str">
        <f>[1]ranks!AD9</f>
        <v>Klobuchar</v>
      </c>
      <c r="M9">
        <f>[1]ranks!AE9</f>
        <v>4.3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30.8</v>
      </c>
      <c r="D10" t="str">
        <f>[1]ranks!V10</f>
        <v>Sanders</v>
      </c>
      <c r="E10">
        <f>[1]ranks!W10</f>
        <v>25.3</v>
      </c>
      <c r="F10" t="str">
        <f>[1]ranks!X10</f>
        <v>Bloomberg</v>
      </c>
      <c r="G10">
        <f>[1]ranks!Y10</f>
        <v>15.4</v>
      </c>
      <c r="H10" t="str">
        <f>[1]ranks!Z10</f>
        <v>Buttigieg</v>
      </c>
      <c r="I10">
        <f>[1]ranks!AA10</f>
        <v>11.1</v>
      </c>
      <c r="J10" t="str">
        <f>[1]ranks!AB10</f>
        <v>Warren</v>
      </c>
      <c r="K10">
        <f>[1]ranks!AC10</f>
        <v>11</v>
      </c>
      <c r="L10" t="str">
        <f>[1]ranks!AD10</f>
        <v>Klobuchar</v>
      </c>
      <c r="M10">
        <f>[1]ranks!AE10</f>
        <v>4</v>
      </c>
      <c r="N10" t="str">
        <f>[1]ranks!AF10</f>
        <v>Steyer</v>
      </c>
      <c r="O10">
        <f>[1]ranks!AG10</f>
        <v>2.4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39.200000000000003</v>
      </c>
      <c r="D11" t="str">
        <f>[1]ranks!V11</f>
        <v>Biden</v>
      </c>
      <c r="E11">
        <f>[1]ranks!W11</f>
        <v>19.7</v>
      </c>
      <c r="F11" t="str">
        <f>[1]ranks!X11</f>
        <v>Bloomberg</v>
      </c>
      <c r="G11">
        <f>[1]ranks!Y11</f>
        <v>13.5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22.9</v>
      </c>
      <c r="F12" t="str">
        <f>[1]ranks!X12</f>
        <v>Bloomberg</v>
      </c>
      <c r="G12">
        <f>[1]ranks!Y12</f>
        <v>20.100000000000001</v>
      </c>
      <c r="H12" t="str">
        <f>[1]ranks!Z12</f>
        <v>Warren</v>
      </c>
      <c r="I12">
        <f>[1]ranks!AA12</f>
        <v>9.5</v>
      </c>
      <c r="J12" t="str">
        <f>[1]ranks!AB12</f>
        <v>Buttigieg</v>
      </c>
      <c r="K12">
        <f>[1]ranks!AC12</f>
        <v>5.3</v>
      </c>
      <c r="L12" t="str">
        <f>[1]ranks!AD12</f>
        <v>Klobuchar</v>
      </c>
      <c r="M12">
        <f>[1]ranks!AE12</f>
        <v>4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28.7</v>
      </c>
      <c r="D13" t="str">
        <f>[1]ranks!V13</f>
        <v>Bloomberg</v>
      </c>
      <c r="E13">
        <f>[1]ranks!W13</f>
        <v>25.9</v>
      </c>
      <c r="F13" t="str">
        <f>[1]ranks!X13</f>
        <v>Sanders</v>
      </c>
      <c r="G13">
        <f>[1]ranks!Y13</f>
        <v>19.8</v>
      </c>
      <c r="H13" t="str">
        <f>[1]ranks!Z13</f>
        <v>Warren</v>
      </c>
      <c r="I13">
        <f>[1]ranks!AA13</f>
        <v>9.1999999999999993</v>
      </c>
      <c r="J13" t="str">
        <f>[1]ranks!AB13</f>
        <v>Buttigieg</v>
      </c>
      <c r="K13">
        <f>[1]ranks!AC13</f>
        <v>9.1999999999999993</v>
      </c>
      <c r="L13" t="str">
        <f>[1]ranks!AD13</f>
        <v>Klobuchar</v>
      </c>
      <c r="M13">
        <f>[1]ranks!AE13</f>
        <v>5.5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24.6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8.6999999999999993</v>
      </c>
      <c r="J14" t="str">
        <f>[1]ranks!AB14</f>
        <v>Warren</v>
      </c>
      <c r="K14">
        <f>[1]ranks!AC14</f>
        <v>6.7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22.7</v>
      </c>
      <c r="F15" t="str">
        <f>[1]ranks!X15</f>
        <v>Bloomberg</v>
      </c>
      <c r="G15">
        <f>[1]ranks!Y15</f>
        <v>15.6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11.1</v>
      </c>
      <c r="L15" t="str">
        <f>[1]ranks!AD15</f>
        <v>Klobuchar</v>
      </c>
      <c r="M15">
        <f>[1]ranks!AE15</f>
        <v>5.0999999999999996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35.1</v>
      </c>
      <c r="D16" t="str">
        <f>[1]ranks!V16</f>
        <v>Biden</v>
      </c>
      <c r="E16">
        <f>[1]ranks!W16</f>
        <v>16.5</v>
      </c>
      <c r="F16" t="str">
        <f>[1]ranks!X16</f>
        <v>Bloomberg</v>
      </c>
      <c r="G16">
        <f>[1]ranks!Y16</f>
        <v>15.6</v>
      </c>
      <c r="H16" t="str">
        <f>[1]ranks!Z16</f>
        <v>Warren</v>
      </c>
      <c r="I16">
        <f>[1]ranks!AA16</f>
        <v>14.9</v>
      </c>
      <c r="J16" t="str">
        <f>[1]ranks!AB16</f>
        <v>Buttigieg</v>
      </c>
      <c r="K16">
        <f>[1]ranks!AC16</f>
        <v>10</v>
      </c>
      <c r="L16" t="str">
        <f>[1]ranks!AD16</f>
        <v>Klobuchar</v>
      </c>
      <c r="M16">
        <f>[1]ranks!AE16</f>
        <v>4.3</v>
      </c>
      <c r="N16" t="str">
        <f>[1]ranks!AF16</f>
        <v>Steyer</v>
      </c>
      <c r="O16">
        <f>[1]ranks!AG16</f>
        <v>3.7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</v>
      </c>
      <c r="D17" t="str">
        <f>[1]ranks!V17</f>
        <v>Biden</v>
      </c>
      <c r="E17">
        <f>[1]ranks!W17</f>
        <v>19.7</v>
      </c>
      <c r="F17" t="str">
        <f>[1]ranks!X17</f>
        <v>Bloomberg</v>
      </c>
      <c r="G17">
        <f>[1]ranks!Y17</f>
        <v>15.2</v>
      </c>
      <c r="H17" t="str">
        <f>[1]ranks!Z17</f>
        <v>Buttigieg</v>
      </c>
      <c r="I17">
        <f>[1]ranks!AA17</f>
        <v>11.9</v>
      </c>
      <c r="J17" t="str">
        <f>[1]ranks!AB17</f>
        <v>Warren</v>
      </c>
      <c r="K17">
        <f>[1]ranks!AC17</f>
        <v>9.1</v>
      </c>
      <c r="L17" t="str">
        <f>[1]ranks!AD17</f>
        <v>Klobuchar</v>
      </c>
      <c r="M17">
        <f>[1]ranks!AE17</f>
        <v>4.7</v>
      </c>
      <c r="N17" t="str">
        <f>[1]ranks!AF17</f>
        <v>Steyer</v>
      </c>
      <c r="O17">
        <f>[1]ranks!AG17</f>
        <v>3.3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29.8</v>
      </c>
      <c r="D18" t="str">
        <f>[1]ranks!V18</f>
        <v>Biden</v>
      </c>
      <c r="E18">
        <f>[1]ranks!W18</f>
        <v>19.2</v>
      </c>
      <c r="F18" t="str">
        <f>[1]ranks!X18</f>
        <v>Bloomberg</v>
      </c>
      <c r="G18">
        <f>[1]ranks!Y18</f>
        <v>17</v>
      </c>
      <c r="H18" t="str">
        <f>[1]ranks!Z18</f>
        <v>Buttigieg</v>
      </c>
      <c r="I18">
        <f>[1]ranks!AA18</f>
        <v>14.8</v>
      </c>
      <c r="J18" t="str">
        <f>[1]ranks!AB18</f>
        <v>Warren</v>
      </c>
      <c r="K18">
        <f>[1]ranks!AC18</f>
        <v>9.1999999999999993</v>
      </c>
      <c r="L18" t="str">
        <f>[1]ranks!AD18</f>
        <v>Klobuchar</v>
      </c>
      <c r="M18">
        <f>[1]ranks!AE18</f>
        <v>7.8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28.3</v>
      </c>
      <c r="D19" t="str">
        <f>[1]ranks!V19</f>
        <v>Buttigieg</v>
      </c>
      <c r="E19">
        <f>[1]ranks!W19</f>
        <v>19.7</v>
      </c>
      <c r="F19" t="str">
        <f>[1]ranks!X19</f>
        <v>Biden</v>
      </c>
      <c r="G19">
        <f>[1]ranks!Y19</f>
        <v>16.8</v>
      </c>
      <c r="H19" t="str">
        <f>[1]ranks!Z19</f>
        <v>Bloomberg</v>
      </c>
      <c r="I19">
        <f>[1]ranks!AA19</f>
        <v>14.4</v>
      </c>
      <c r="J19" t="str">
        <f>[1]ranks!AB19</f>
        <v>Warren</v>
      </c>
      <c r="K19">
        <f>[1]ranks!AC19</f>
        <v>12.6</v>
      </c>
      <c r="L19" t="str">
        <f>[1]ranks!AD19</f>
        <v>Klobuchar</v>
      </c>
      <c r="M19">
        <f>[1]ranks!AE19</f>
        <v>7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33.9</v>
      </c>
      <c r="D21" t="str">
        <f>[1]ranks!V21</f>
        <v>Buttigieg</v>
      </c>
      <c r="E21">
        <f>[1]ranks!W21</f>
        <v>15.3</v>
      </c>
      <c r="F21" t="str">
        <f>[1]ranks!X21</f>
        <v>Biden</v>
      </c>
      <c r="G21">
        <f>[1]ranks!Y21</f>
        <v>15.1</v>
      </c>
      <c r="H21" t="str">
        <f>[1]ranks!Z21</f>
        <v>Bloomberg</v>
      </c>
      <c r="I21">
        <f>[1]ranks!AA21</f>
        <v>14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7.5</v>
      </c>
      <c r="N21" t="str">
        <f>[1]ranks!AF21</f>
        <v>Steyer</v>
      </c>
      <c r="O21">
        <f>[1]ranks!AG21</f>
        <v>1.1000000000000001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29.9</v>
      </c>
      <c r="D22" t="str">
        <f>[1]ranks!V22</f>
        <v>Biden</v>
      </c>
      <c r="E22">
        <f>[1]ranks!W22</f>
        <v>22.4</v>
      </c>
      <c r="F22" t="str">
        <f>[1]ranks!X22</f>
        <v>Bloomberg</v>
      </c>
      <c r="G22">
        <f>[1]ranks!Y22</f>
        <v>19.399999999999999</v>
      </c>
      <c r="H22" t="str">
        <f>[1]ranks!Z22</f>
        <v>Warren</v>
      </c>
      <c r="I22">
        <f>[1]ranks!AA22</f>
        <v>11.4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2.2999999999999998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35</v>
      </c>
      <c r="D23" t="str">
        <f>[1]ranks!V23</f>
        <v>Sanders</v>
      </c>
      <c r="E23">
        <f>[1]ranks!W23</f>
        <v>21.5</v>
      </c>
      <c r="F23" t="str">
        <f>[1]ranks!X23</f>
        <v>Bloomberg</v>
      </c>
      <c r="G23">
        <f>[1]ranks!Y23</f>
        <v>20.9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6.6</v>
      </c>
      <c r="L23" t="str">
        <f>[1]ranks!AD23</f>
        <v>Klobuchar</v>
      </c>
      <c r="M23">
        <f>[1]ranks!AE23</f>
        <v>4.5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31.6</v>
      </c>
      <c r="D24" t="str">
        <f>[1]ranks!V24</f>
        <v>Bloomberg</v>
      </c>
      <c r="E24">
        <f>[1]ranks!W24</f>
        <v>18.399999999999999</v>
      </c>
      <c r="F24" t="str">
        <f>[1]ranks!X24</f>
        <v>Buttigieg</v>
      </c>
      <c r="G24">
        <f>[1]ranks!Y24</f>
        <v>16.2</v>
      </c>
      <c r="H24" t="str">
        <f>[1]ranks!Z24</f>
        <v>Warren</v>
      </c>
      <c r="I24">
        <f>[1]ranks!AA24</f>
        <v>13.9</v>
      </c>
      <c r="J24" t="str">
        <f>[1]ranks!AB24</f>
        <v>Biden</v>
      </c>
      <c r="K24">
        <f>[1]ranks!AC24</f>
        <v>11.8</v>
      </c>
      <c r="L24" t="str">
        <f>[1]ranks!AD24</f>
        <v>Klobuchar</v>
      </c>
      <c r="M24">
        <f>[1]ranks!AE24</f>
        <v>5.2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28.5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18.2</v>
      </c>
      <c r="H25" t="str">
        <f>[1]ranks!Z25</f>
        <v>Warren</v>
      </c>
      <c r="I25">
        <f>[1]ranks!AA25</f>
        <v>11.9</v>
      </c>
      <c r="J25" t="str">
        <f>[1]ranks!AB25</f>
        <v>Buttigieg</v>
      </c>
      <c r="K25">
        <f>[1]ranks!AC25</f>
        <v>10.7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2.4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27.4</v>
      </c>
      <c r="D26" t="str">
        <f>[1]ranks!V26</f>
        <v>Warren</v>
      </c>
      <c r="E26">
        <f>[1]ranks!W26</f>
        <v>20</v>
      </c>
      <c r="F26" t="str">
        <f>[1]ranks!X26</f>
        <v>Buttigieg</v>
      </c>
      <c r="G26">
        <f>[1]ranks!Y26</f>
        <v>15.7</v>
      </c>
      <c r="H26" t="str">
        <f>[1]ranks!Z26</f>
        <v>Bloomberg</v>
      </c>
      <c r="I26">
        <f>[1]ranks!AA26</f>
        <v>14</v>
      </c>
      <c r="J26" t="str">
        <f>[1]ranks!AB26</f>
        <v>Biden</v>
      </c>
      <c r="K26">
        <f>[1]ranks!AC26</f>
        <v>12.3</v>
      </c>
      <c r="L26" t="str">
        <f>[1]ranks!AD26</f>
        <v>Klobuchar</v>
      </c>
      <c r="M26">
        <f>[1]ranks!AE26</f>
        <v>8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31.2</v>
      </c>
      <c r="D27" t="str">
        <f>[1]ranks!V27</f>
        <v>Biden</v>
      </c>
      <c r="E27">
        <f>[1]ranks!W27</f>
        <v>18</v>
      </c>
      <c r="F27" t="str">
        <f>[1]ranks!X27</f>
        <v>Bloomberg</v>
      </c>
      <c r="G27">
        <f>[1]ranks!Y27</f>
        <v>15.8</v>
      </c>
      <c r="H27" t="str">
        <f>[1]ranks!Z27</f>
        <v>Buttigieg</v>
      </c>
      <c r="I27">
        <f>[1]ranks!AA27</f>
        <v>13.3</v>
      </c>
      <c r="J27" t="str">
        <f>[1]ranks!AB27</f>
        <v>Warren</v>
      </c>
      <c r="K27">
        <f>[1]ranks!AC27</f>
        <v>12.9</v>
      </c>
      <c r="L27" t="str">
        <f>[1]ranks!AD27</f>
        <v>Klobuchar</v>
      </c>
      <c r="M27">
        <f>[1]ranks!AE27</f>
        <v>7.2</v>
      </c>
      <c r="N27" t="str">
        <f>[1]ranks!AF27</f>
        <v>Steyer</v>
      </c>
      <c r="O27">
        <f>[1]ranks!AG27</f>
        <v>1.5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28.7</v>
      </c>
      <c r="D28" t="str">
        <f>[1]ranks!V28</f>
        <v>Sanders</v>
      </c>
      <c r="E28">
        <f>[1]ranks!W28</f>
        <v>27.4</v>
      </c>
      <c r="F28" t="str">
        <f>[1]ranks!X28</f>
        <v>Warren</v>
      </c>
      <c r="G28">
        <f>[1]ranks!Y28</f>
        <v>14</v>
      </c>
      <c r="H28" t="str">
        <f>[1]ranks!Z28</f>
        <v>Buttigieg</v>
      </c>
      <c r="I28">
        <f>[1]ranks!AA28</f>
        <v>10.3</v>
      </c>
      <c r="J28" t="str">
        <f>[1]ranks!AB28</f>
        <v>Biden</v>
      </c>
      <c r="K28">
        <f>[1]ranks!AC28</f>
        <v>9.8000000000000007</v>
      </c>
      <c r="L28" t="str">
        <f>[1]ranks!AD28</f>
        <v>Bloomberg</v>
      </c>
      <c r="M28">
        <f>[1]ranks!AE28</f>
        <v>9.1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36.799999999999997</v>
      </c>
      <c r="D29" t="str">
        <f>[1]ranks!V29</f>
        <v>Bloomberg</v>
      </c>
      <c r="E29">
        <f>[1]ranks!W29</f>
        <v>21.1</v>
      </c>
      <c r="F29" t="str">
        <f>[1]ranks!X29</f>
        <v>Sanders</v>
      </c>
      <c r="G29">
        <f>[1]ranks!Y29</f>
        <v>20.6</v>
      </c>
      <c r="H29" t="str">
        <f>[1]ranks!Z29</f>
        <v>Warren</v>
      </c>
      <c r="I29">
        <f>[1]ranks!AA29</f>
        <v>8.6999999999999993</v>
      </c>
      <c r="J29" t="str">
        <f>[1]ranks!AB29</f>
        <v>Buttigieg</v>
      </c>
      <c r="K29">
        <f>[1]ranks!AC29</f>
        <v>6.1</v>
      </c>
      <c r="L29" t="str">
        <f>[1]ranks!AD29</f>
        <v>Klobuchar</v>
      </c>
      <c r="M29">
        <f>[1]ranks!AE29</f>
        <v>4.3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23.3</v>
      </c>
      <c r="F30" t="str">
        <f>[1]ranks!X30</f>
        <v>Sanders</v>
      </c>
      <c r="G30">
        <f>[1]ranks!Y30</f>
        <v>19.3</v>
      </c>
      <c r="H30" t="str">
        <f>[1]ranks!Z30</f>
        <v>Buttigieg</v>
      </c>
      <c r="I30">
        <f>[1]ranks!AA30</f>
        <v>10.7</v>
      </c>
      <c r="J30" t="str">
        <f>[1]ranks!AB30</f>
        <v>Warren</v>
      </c>
      <c r="K30">
        <f>[1]ranks!AC30</f>
        <v>10.199999999999999</v>
      </c>
      <c r="L30" t="str">
        <f>[1]ranks!AD30</f>
        <v>Klobuchar</v>
      </c>
      <c r="M30">
        <f>[1]ranks!AE30</f>
        <v>7.8</v>
      </c>
      <c r="N30" t="str">
        <f>[1]ranks!AF30</f>
        <v>Steyer</v>
      </c>
      <c r="O30">
        <f>[1]ranks!AG30</f>
        <v>1.7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31.1</v>
      </c>
      <c r="D31" t="str">
        <f>[1]ranks!V31</f>
        <v>Biden</v>
      </c>
      <c r="E31">
        <f>[1]ranks!W31</f>
        <v>18.5</v>
      </c>
      <c r="F31" t="str">
        <f>[1]ranks!X31</f>
        <v>Bloomberg</v>
      </c>
      <c r="G31">
        <f>[1]ranks!Y31</f>
        <v>16.100000000000001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12.4</v>
      </c>
      <c r="L31" t="str">
        <f>[1]ranks!AD31</f>
        <v>Klobuchar</v>
      </c>
      <c r="M31">
        <f>[1]ranks!AE31</f>
        <v>5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15.2</v>
      </c>
      <c r="H32" t="str">
        <f>[1]ranks!Z32</f>
        <v>Bloomberg</v>
      </c>
      <c r="I32">
        <f>[1]ranks!AA32</f>
        <v>14.5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7.4</v>
      </c>
      <c r="N32" t="str">
        <f>[1]ranks!AF32</f>
        <v>Steyer</v>
      </c>
      <c r="O32">
        <f>[1]ranks!AG32</f>
        <v>1.1000000000000001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30.5</v>
      </c>
      <c r="D35" t="str">
        <f>[1]ranks!V35</f>
        <v>Bloomberg</v>
      </c>
      <c r="E35">
        <f>[1]ranks!W35</f>
        <v>21.9</v>
      </c>
      <c r="F35" t="str">
        <f>[1]ranks!X35</f>
        <v>Biden</v>
      </c>
      <c r="G35">
        <f>[1]ranks!Y35</f>
        <v>16.8</v>
      </c>
      <c r="H35" t="str">
        <f>[1]ranks!Z35</f>
        <v>Buttigieg</v>
      </c>
      <c r="I35">
        <f>[1]ranks!AA35</f>
        <v>12.5</v>
      </c>
      <c r="J35" t="str">
        <f>[1]ranks!AB35</f>
        <v>Warren</v>
      </c>
      <c r="K35">
        <f>[1]ranks!AC35</f>
        <v>11.5</v>
      </c>
      <c r="L35" t="str">
        <f>[1]ranks!AD35</f>
        <v>Klobuchar</v>
      </c>
      <c r="M35">
        <f>[1]ranks!AE35</f>
        <v>4.5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36.799999999999997</v>
      </c>
      <c r="D36" t="str">
        <f>[1]ranks!V36</f>
        <v>Biden</v>
      </c>
      <c r="E36">
        <f>[1]ranks!W36</f>
        <v>16.7</v>
      </c>
      <c r="F36" t="str">
        <f>[1]ranks!X36</f>
        <v>Bloomberg</v>
      </c>
      <c r="G36">
        <f>[1]ranks!Y36</f>
        <v>15.4</v>
      </c>
      <c r="H36" t="str">
        <f>[1]ranks!Z36</f>
        <v>Warren</v>
      </c>
      <c r="I36">
        <f>[1]ranks!AA36</f>
        <v>12.1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4.7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24.2</v>
      </c>
      <c r="F37" t="str">
        <f>[1]ranks!X37</f>
        <v>Biden</v>
      </c>
      <c r="G37">
        <f>[1]ranks!Y37</f>
        <v>18</v>
      </c>
      <c r="H37" t="str">
        <f>[1]ranks!Z37</f>
        <v>Warren</v>
      </c>
      <c r="I37">
        <f>[1]ranks!AA37</f>
        <v>11.9</v>
      </c>
      <c r="J37" t="str">
        <f>[1]ranks!AB37</f>
        <v>Buttigieg</v>
      </c>
      <c r="K37">
        <f>[1]ranks!AC37</f>
        <v>10.5</v>
      </c>
      <c r="L37" t="str">
        <f>[1]ranks!AD37</f>
        <v>Klobuchar</v>
      </c>
      <c r="M37">
        <f>[1]ranks!AE37</f>
        <v>6.3</v>
      </c>
      <c r="N37" t="str">
        <f>[1]ranks!AF37</f>
        <v>Steyer</v>
      </c>
      <c r="O37">
        <f>[1]ranks!AG37</f>
        <v>1.8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26.5</v>
      </c>
      <c r="D38" t="str">
        <f>[1]ranks!V38</f>
        <v>Bloomberg</v>
      </c>
      <c r="E38">
        <f>[1]ranks!W38</f>
        <v>22.5</v>
      </c>
      <c r="F38" t="str">
        <f>[1]ranks!X38</f>
        <v>Biden</v>
      </c>
      <c r="G38">
        <f>[1]ranks!Y38</f>
        <v>21.3</v>
      </c>
      <c r="H38" t="str">
        <f>[1]ranks!Z38</f>
        <v>Buttigieg</v>
      </c>
      <c r="I38">
        <f>[1]ranks!AA38</f>
        <v>11.2</v>
      </c>
      <c r="J38" t="str">
        <f>[1]ranks!AB38</f>
        <v>Warren</v>
      </c>
      <c r="K38">
        <f>[1]ranks!AC38</f>
        <v>9.6999999999999993</v>
      </c>
      <c r="L38" t="str">
        <f>[1]ranks!AD38</f>
        <v>Klobuchar</v>
      </c>
      <c r="M38">
        <f>[1]ranks!AE38</f>
        <v>5.8</v>
      </c>
      <c r="N38" t="str">
        <f>[1]ranks!AF38</f>
        <v>Steyer</v>
      </c>
      <c r="O38">
        <f>[1]ranks!AG38</f>
        <v>2.9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32.6</v>
      </c>
      <c r="D39" t="str">
        <f>[1]ranks!V39</f>
        <v>Biden</v>
      </c>
      <c r="E39">
        <f>[1]ranks!W39</f>
        <v>15.9</v>
      </c>
      <c r="F39" t="str">
        <f>[1]ranks!X39</f>
        <v>Buttigieg</v>
      </c>
      <c r="G39">
        <f>[1]ranks!Y39</f>
        <v>15.5</v>
      </c>
      <c r="H39" t="str">
        <f>[1]ranks!Z39</f>
        <v>Bloomberg</v>
      </c>
      <c r="I39">
        <f>[1]ranks!AA39</f>
        <v>14.7</v>
      </c>
      <c r="J39" t="str">
        <f>[1]ranks!AB39</f>
        <v>Warren</v>
      </c>
      <c r="K39">
        <f>[1]ranks!AC39</f>
        <v>12.5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22.7</v>
      </c>
      <c r="F40" t="str">
        <f>[1]ranks!X40</f>
        <v>Bloomberg</v>
      </c>
      <c r="G40">
        <f>[1]ranks!Y40</f>
        <v>15.6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11.1</v>
      </c>
      <c r="L40" t="str">
        <f>[1]ranks!AD40</f>
        <v>Klobuchar</v>
      </c>
      <c r="M40">
        <f>[1]ranks!AE40</f>
        <v>5.0999999999999996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29.7</v>
      </c>
      <c r="D41" t="str">
        <f>[1]ranks!V41</f>
        <v>Biden</v>
      </c>
      <c r="E41">
        <f>[1]ranks!W41</f>
        <v>19.100000000000001</v>
      </c>
      <c r="F41" t="str">
        <f>[1]ranks!X41</f>
        <v>Bloomberg</v>
      </c>
      <c r="G41">
        <f>[1]ranks!Y41</f>
        <v>17.399999999999999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11.6</v>
      </c>
      <c r="L41" t="str">
        <f>[1]ranks!AD41</f>
        <v>Klobuchar</v>
      </c>
      <c r="M41">
        <f>[1]ranks!AE41</f>
        <v>6.6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23.4</v>
      </c>
      <c r="D42" t="str">
        <f>[1]ranks!V42</f>
        <v>Bloomberg</v>
      </c>
      <c r="E42">
        <f>[1]ranks!W42</f>
        <v>23.4</v>
      </c>
      <c r="F42" t="str">
        <f>[1]ranks!X42</f>
        <v>Sanders</v>
      </c>
      <c r="G42">
        <f>[1]ranks!Y42</f>
        <v>23</v>
      </c>
      <c r="H42" t="str">
        <f>[1]ranks!Z42</f>
        <v>Buttigieg</v>
      </c>
      <c r="I42">
        <f>[1]ranks!AA42</f>
        <v>11.8</v>
      </c>
      <c r="J42" t="str">
        <f>[1]ranks!AB42</f>
        <v>Warren</v>
      </c>
      <c r="K42">
        <f>[1]ranks!AC42</f>
        <v>9.6999999999999993</v>
      </c>
      <c r="L42" t="str">
        <f>[1]ranks!AD42</f>
        <v>Klobuchar</v>
      </c>
      <c r="M42">
        <f>[1]ranks!AE42</f>
        <v>7</v>
      </c>
      <c r="N42" t="str">
        <f>[1]ranks!AF42</f>
        <v>Steyer</v>
      </c>
      <c r="O42">
        <f>[1]ranks!AG42</f>
        <v>1.6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32.299999999999997</v>
      </c>
      <c r="D43" t="str">
        <f>[1]ranks!V43</f>
        <v>Biden</v>
      </c>
      <c r="E43">
        <f>[1]ranks!W43</f>
        <v>19.7</v>
      </c>
      <c r="F43" t="str">
        <f>[1]ranks!X43</f>
        <v>Bloomberg</v>
      </c>
      <c r="G43">
        <f>[1]ranks!Y43</f>
        <v>14.6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11.6</v>
      </c>
      <c r="L43" t="str">
        <f>[1]ranks!AD43</f>
        <v>Klobuchar</v>
      </c>
      <c r="M43">
        <f>[1]ranks!AE43</f>
        <v>4.5</v>
      </c>
      <c r="N43" t="str">
        <f>[1]ranks!AF43</f>
        <v>Steyer</v>
      </c>
      <c r="O43">
        <f>[1]ranks!AG43</f>
        <v>3.4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</v>
      </c>
      <c r="D44" t="str">
        <f>[1]ranks!V44</f>
        <v>Biden</v>
      </c>
      <c r="E44">
        <f>[1]ranks!W44</f>
        <v>20.399999999999999</v>
      </c>
      <c r="F44" t="str">
        <f>[1]ranks!X44</f>
        <v>Bloomberg</v>
      </c>
      <c r="G44">
        <f>[1]ranks!Y44</f>
        <v>18.2</v>
      </c>
      <c r="H44" t="str">
        <f>[1]ranks!Z44</f>
        <v>Buttigieg</v>
      </c>
      <c r="I44">
        <f>[1]ranks!AA44</f>
        <v>13.8</v>
      </c>
      <c r="J44" t="str">
        <f>[1]ranks!AB44</f>
        <v>Warren</v>
      </c>
      <c r="K44">
        <f>[1]ranks!AC44</f>
        <v>10.6</v>
      </c>
      <c r="L44" t="str">
        <f>[1]ranks!AD44</f>
        <v>Klobuchar</v>
      </c>
      <c r="M44">
        <f>[1]ranks!AE44</f>
        <v>6.6</v>
      </c>
      <c r="N44" t="str">
        <f>[1]ranks!AF44</f>
        <v>Steyer</v>
      </c>
      <c r="O44">
        <f>[1]ranks!AG44</f>
        <v>1.4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28.3</v>
      </c>
      <c r="D45" t="str">
        <f>[1]ranks!V45</f>
        <v>Biden</v>
      </c>
      <c r="E45">
        <f>[1]ranks!W45</f>
        <v>26.8</v>
      </c>
      <c r="F45" t="str">
        <f>[1]ranks!X45</f>
        <v>Bloomberg</v>
      </c>
      <c r="G45">
        <f>[1]ranks!Y45</f>
        <v>14.8</v>
      </c>
      <c r="H45" t="str">
        <f>[1]ranks!Z45</f>
        <v>Warren</v>
      </c>
      <c r="I45">
        <f>[1]ranks!AA45</f>
        <v>12.7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4.8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30.3</v>
      </c>
      <c r="D46" t="str">
        <f>[1]ranks!V46</f>
        <v>Bloomberg</v>
      </c>
      <c r="E46">
        <f>[1]ranks!W46</f>
        <v>17.3</v>
      </c>
      <c r="F46" t="str">
        <f>[1]ranks!X46</f>
        <v>Warren</v>
      </c>
      <c r="G46">
        <f>[1]ranks!Y46</f>
        <v>15.7</v>
      </c>
      <c r="H46" t="str">
        <f>[1]ranks!Z46</f>
        <v>Biden</v>
      </c>
      <c r="I46">
        <f>[1]ranks!AA46</f>
        <v>15.5</v>
      </c>
      <c r="J46" t="str">
        <f>[1]ranks!AB46</f>
        <v>Buttigieg</v>
      </c>
      <c r="K46">
        <f>[1]ranks!AC46</f>
        <v>13.5</v>
      </c>
      <c r="L46" t="str">
        <f>[1]ranks!AD46</f>
        <v>Klobuchar</v>
      </c>
      <c r="M46">
        <f>[1]ranks!AE46</f>
        <v>4.4000000000000004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38.6</v>
      </c>
      <c r="D47" t="str">
        <f>[1]ranks!V47</f>
        <v>Sanders</v>
      </c>
      <c r="E47">
        <f>[1]ranks!W47</f>
        <v>24.5</v>
      </c>
      <c r="F47" t="str">
        <f>[1]ranks!X47</f>
        <v>Steyer</v>
      </c>
      <c r="G47">
        <f>[1]ranks!Y47</f>
        <v>15.5</v>
      </c>
      <c r="H47" t="str">
        <f>[1]ranks!Z47</f>
        <v>Buttigieg</v>
      </c>
      <c r="I47">
        <f>[1]ranks!AA47</f>
        <v>8.1999999999999993</v>
      </c>
      <c r="J47" t="str">
        <f>[1]ranks!AB47</f>
        <v>Warren</v>
      </c>
      <c r="K47">
        <f>[1]ranks!AC47</f>
        <v>7.9</v>
      </c>
      <c r="L47" t="str">
        <f>[1]ranks!AD47</f>
        <v>Klobuchar</v>
      </c>
      <c r="M47">
        <f>[1]ranks!AE47</f>
        <v>5.3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Biden</v>
      </c>
      <c r="E48">
        <f>[1]ranks!W48</f>
        <v>15.6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14.6</v>
      </c>
      <c r="J48" t="str">
        <f>[1]ranks!AB48</f>
        <v>Warren</v>
      </c>
      <c r="K48">
        <f>[1]ranks!AC48</f>
        <v>12.9</v>
      </c>
      <c r="L48" t="str">
        <f>[1]ranks!AD48</f>
        <v>Klobuchar</v>
      </c>
      <c r="M48">
        <f>[1]ranks!AE48</f>
        <v>7.6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30.2</v>
      </c>
      <c r="D49" t="str">
        <f>[1]ranks!V49</f>
        <v>Sanders</v>
      </c>
      <c r="E49">
        <f>[1]ranks!W49</f>
        <v>23.4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10.8</v>
      </c>
      <c r="J49" t="str">
        <f>[1]ranks!AB49</f>
        <v>Buttigieg</v>
      </c>
      <c r="K49">
        <f>[1]ranks!AC49</f>
        <v>8.4</v>
      </c>
      <c r="L49" t="str">
        <f>[1]ranks!AD49</f>
        <v>Klobuchar</v>
      </c>
      <c r="M49">
        <f>[1]ranks!AE49</f>
        <v>5.0999999999999996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27.7</v>
      </c>
      <c r="D50" t="str">
        <f>[1]ranks!V50</f>
        <v>Biden</v>
      </c>
      <c r="E50">
        <f>[1]ranks!W50</f>
        <v>21.4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10.6</v>
      </c>
      <c r="L50" t="str">
        <f>[1]ranks!AD50</f>
        <v>Klobuchar</v>
      </c>
      <c r="M50">
        <f>[1]ranks!AE50</f>
        <v>6.4</v>
      </c>
      <c r="N50" t="str">
        <f>[1]ranks!AF50</f>
        <v>Steyer</v>
      </c>
      <c r="O50">
        <f>[1]ranks!AG50</f>
        <v>1.8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35.299999999999997</v>
      </c>
      <c r="D51" t="str">
        <f>[1]ranks!V51</f>
        <v>Bloomberg</v>
      </c>
      <c r="E51">
        <f>[1]ranks!W51</f>
        <v>18.8</v>
      </c>
      <c r="F51" t="str">
        <f>[1]ranks!X51</f>
        <v>Warren</v>
      </c>
      <c r="G51">
        <f>[1]ranks!Y51</f>
        <v>14.4</v>
      </c>
      <c r="H51" t="str">
        <f>[1]ranks!Z51</f>
        <v>Buttigieg</v>
      </c>
      <c r="I51">
        <f>[1]ranks!AA51</f>
        <v>14.2</v>
      </c>
      <c r="J51" t="str">
        <f>[1]ranks!AB51</f>
        <v>Biden</v>
      </c>
      <c r="K51">
        <f>[1]ranks!AC51</f>
        <v>10.199999999999999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53.2</v>
      </c>
      <c r="D52" t="str">
        <f>[1]ranks!V52</f>
        <v>Bloomberg</v>
      </c>
      <c r="E52">
        <f>[1]ranks!W52</f>
        <v>11.8</v>
      </c>
      <c r="F52" t="str">
        <f>[1]ranks!X52</f>
        <v>Buttigieg</v>
      </c>
      <c r="G52">
        <f>[1]ranks!Y52</f>
        <v>11.7</v>
      </c>
      <c r="H52" t="str">
        <f>[1]ranks!Z52</f>
        <v>Warren</v>
      </c>
      <c r="I52">
        <f>[1]ranks!AA52</f>
        <v>10.5</v>
      </c>
      <c r="J52" t="str">
        <f>[1]ranks!AB52</f>
        <v>Biden</v>
      </c>
      <c r="K52">
        <f>[1]ranks!AC52</f>
        <v>7.3</v>
      </c>
      <c r="L52" t="str">
        <f>[1]ranks!AD52</f>
        <v>Klobuchar</v>
      </c>
      <c r="M52">
        <f>[1]ranks!AE52</f>
        <v>3.9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22.7</v>
      </c>
      <c r="F53" t="str">
        <f>[1]ranks!X53</f>
        <v>Bloomberg</v>
      </c>
      <c r="G53">
        <f>[1]ranks!Y53</f>
        <v>15.6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11.1</v>
      </c>
      <c r="L53" t="str">
        <f>[1]ranks!AD53</f>
        <v>Klobuchar</v>
      </c>
      <c r="M53">
        <f>[1]ranks!AE53</f>
        <v>5.0999999999999996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33.6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21.7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22.8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15.6</v>
      </c>
      <c r="D6" s="8">
        <f>INDEX([1]Sheet2!$B$2:$J$59,MATCH(A6,[1]Sheet2!$A$2:$A63,0),MATCH(B6,[1]Sheet2!$B$1:$J$1,0))</f>
        <v>87</v>
      </c>
      <c r="E6">
        <f t="shared" si="0"/>
        <v>19.94168766697376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12.2</v>
      </c>
      <c r="D7" s="8">
        <f>INDEX([1]Sheet2!$B$2:$J$59,MATCH(A7,[1]Sheet2!$A$2:$A64,0),MATCH(B7,[1]Sheet2!$B$1:$J$1,0))</f>
        <v>3</v>
      </c>
      <c r="E7">
        <f t="shared" si="0"/>
        <v>3.7030784351398367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16.899999999999999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28.7</v>
      </c>
      <c r="D10" s="8">
        <f>INDEX([1]Sheet2!$B$2:$J$59,MATCH(A10,[1]Sheet2!$A$2:$A67,0),MATCH(B10,[1]Sheet2!$B$1:$J$1,0))</f>
        <v>84</v>
      </c>
      <c r="E10">
        <f t="shared" si="0"/>
        <v>19.594849249492469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42</v>
      </c>
      <c r="E11">
        <f t="shared" si="0"/>
        <v>13.855650780644257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16.5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19.7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19.2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16.8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22.4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35</v>
      </c>
      <c r="D19" s="8">
        <f>INDEX([1]Sheet2!$B$2:$J$59,MATCH(A19,[1]Sheet2!$A$2:$A76,0),MATCH(B19,[1]Sheet2!$B$1:$J$1,0))</f>
        <v>24</v>
      </c>
      <c r="E19">
        <f t="shared" si="0"/>
        <v>10.473887491012189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11.8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12.3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36.799999999999997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18.5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16.7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</v>
      </c>
      <c r="D33" s="8">
        <f>INDEX([1]Sheet2!$B$2:$J$59,MATCH(A33,[1]Sheet2!$A$2:$A90,0),MATCH(B33,[1]Sheet2!$B$1:$J$1,0))</f>
        <v>66</v>
      </c>
      <c r="E33">
        <f t="shared" si="0"/>
        <v>17.368977452042174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21.3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15.9</v>
      </c>
      <c r="D35" s="8">
        <f>INDEX([1]Sheet2!$B$2:$J$59,MATCH(A35,[1]Sheet2!$A$2:$A92,0),MATCH(B35,[1]Sheet2!$B$1:$J$1,0))</f>
        <v>3</v>
      </c>
      <c r="E35">
        <f t="shared" si="0"/>
        <v>3.7030784351398367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19.100000000000001</v>
      </c>
      <c r="D36" s="8">
        <f>INDEX([1]Sheet2!$B$2:$J$59,MATCH(A36,[1]Sheet2!$A$2:$A93,0),MATCH(B36,[1]Sheet2!$B$1:$J$1,0))</f>
        <v>35</v>
      </c>
      <c r="E36">
        <f t="shared" si="0"/>
        <v>12.648420802454872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23.4</v>
      </c>
      <c r="D37" s="8">
        <f>INDEX([1]Sheet2!$B$2:$J$59,MATCH(A37,[1]Sheet2!$A$2:$A94,0),MATCH(B37,[1]Sheet2!$B$1:$J$1,0))</f>
        <v>12</v>
      </c>
      <c r="E37">
        <f t="shared" si="0"/>
        <v>7.4061568702796734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19.7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20.399999999999999</v>
      </c>
      <c r="D39" s="8">
        <f>INDEX([1]Sheet2!$B$2:$J$59,MATCH(A39,[1]Sheet2!$A$2:$A96,0),MATCH(B39,[1]Sheet2!$B$1:$J$1,0))</f>
        <v>51</v>
      </c>
      <c r="E39">
        <f t="shared" si="0"/>
        <v>15.268183528028505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15.5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38.6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15.6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30.2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21.4</v>
      </c>
      <c r="D44" s="8">
        <f>INDEX([1]Sheet2!$B$2:$J$59,MATCH(A44,[1]Sheet2!$A$2:$A101,0),MATCH(B44,[1]Sheet2!$B$1:$J$1,0))</f>
        <v>65</v>
      </c>
      <c r="E44">
        <f t="shared" si="0"/>
        <v>17.236892056398979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10.199999999999999</v>
      </c>
      <c r="D45" s="8">
        <f>INDEX([1]Sheet2!$B$2:$J$59,MATCH(A45,[1]Sheet2!$A$2:$A102,0),MATCH(B45,[1]Sheet2!$B$1:$J$1,0))</f>
        <v>0</v>
      </c>
      <c r="E45">
        <f t="shared" si="0"/>
        <v>0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20.5</v>
      </c>
      <c r="D47" s="8">
        <f>INDEX([1]Sheet2!$B$2:$J$59,MATCH(A47,[1]Sheet2!$A$2:$A104,0),MATCH(B47,[1]Sheet2!$B$1:$J$1,0))</f>
        <v>27</v>
      </c>
      <c r="E47">
        <f t="shared" si="0"/>
        <v>11.10923530541951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11.9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13.8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20.6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14.7</v>
      </c>
      <c r="D55" s="8">
        <f>INDEX([1]Sheet2!$B$2:$J$59,MATCH(A55,[1]Sheet2!$A$2:$A112,0),MATCH(B55,[1]Sheet2!$B$1:$J$1,0))</f>
        <v>6</v>
      </c>
      <c r="E55">
        <f t="shared" si="0"/>
        <v>5.2369437455060943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24.6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15.1</v>
      </c>
      <c r="D57" s="8">
        <f>INDEX([1]Sheet2!$B$2:$J$59,MATCH(A57,[1]Sheet2!$A$2:$A114,0),MATCH(B57,[1]Sheet2!$B$1:$J$1,0))</f>
        <v>85</v>
      </c>
      <c r="E57">
        <f t="shared" si="0"/>
        <v>19.711140176964268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14.3</v>
      </c>
      <c r="D58" s="8">
        <f>INDEX([1]Sheet2!$B$2:$J$59,MATCH(A58,[1]Sheet2!$A$2:$A115,0),MATCH(B58,[1]Sheet2!$B$1:$J$1,0))</f>
        <v>6</v>
      </c>
      <c r="E58">
        <f t="shared" si="0"/>
        <v>5.2369437455060943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15.4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25.9</v>
      </c>
      <c r="D61" s="8">
        <f>INDEX([1]Sheet2!$B$2:$J$59,MATCH(A61,[1]Sheet2!$A$2:$A118,0),MATCH(B61,[1]Sheet2!$B$1:$J$1,0))</f>
        <v>76</v>
      </c>
      <c r="E61">
        <f t="shared" si="0"/>
        <v>18.638419390751508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15.6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15.2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</v>
      </c>
      <c r="D65" s="8">
        <f>INDEX([1]Sheet2!$B$2:$J$59,MATCH(A65,[1]Sheet2!$A$2:$A122,0),MATCH(B65,[1]Sheet2!$B$1:$J$1,0))</f>
        <v>36</v>
      </c>
      <c r="E65">
        <f t="shared" si="0"/>
        <v>12.827839988149698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14.4</v>
      </c>
      <c r="D66" s="8">
        <f>INDEX([1]Sheet2!$B$2:$J$59,MATCH(A66,[1]Sheet2!$A$2:$A123,0),MATCH(B66,[1]Sheet2!$B$1:$J$1,0))</f>
        <v>7</v>
      </c>
      <c r="E66">
        <f t="shared" si="0"/>
        <v>5.6565457444623073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19.399999999999999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18.2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</v>
      </c>
      <c r="D73" s="8">
        <f>INDEX([1]Sheet2!$B$2:$J$59,MATCH(A73,[1]Sheet2!$A$2:$A130,0),MATCH(B73,[1]Sheet2!$B$1:$J$1,0))</f>
        <v>7</v>
      </c>
      <c r="E73">
        <f t="shared" si="1"/>
        <v>5.6565457444623073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15.8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9.1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21.1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23.3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16.100000000000001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14.5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21.9</v>
      </c>
      <c r="D82" s="8">
        <f>INDEX([1]Sheet2!$B$2:$J$59,MATCH(A82,[1]Sheet2!$A$2:$A139,0),MATCH(B82,[1]Sheet2!$B$1:$J$1,0))</f>
        <v>36</v>
      </c>
      <c r="E82">
        <f t="shared" si="1"/>
        <v>12.827839988149698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15.4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24.2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22.5</v>
      </c>
      <c r="D85" s="8">
        <f>INDEX([1]Sheet2!$B$2:$J$59,MATCH(A85,[1]Sheet2!$A$2:$A142,0),MATCH(B85,[1]Sheet2!$B$1:$J$1,0))</f>
        <v>34</v>
      </c>
      <c r="E85">
        <f t="shared" si="1"/>
        <v>12.466419647612298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14.7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17.399999999999999</v>
      </c>
      <c r="D87" s="8">
        <f>INDEX([1]Sheet2!$B$2:$J$59,MATCH(A87,[1]Sheet2!$A$2:$A144,0),MATCH(B87,[1]Sheet2!$B$1:$J$1,0))</f>
        <v>32</v>
      </c>
      <c r="E87">
        <f t="shared" si="1"/>
        <v>12.094203524795484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23.4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14.6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18.2</v>
      </c>
      <c r="D90" s="8">
        <f>INDEX([1]Sheet2!$B$2:$J$59,MATCH(A90,[1]Sheet2!$A$2:$A147,0),MATCH(B90,[1]Sheet2!$B$1:$J$1,0))</f>
        <v>45</v>
      </c>
      <c r="E90">
        <f t="shared" si="1"/>
        <v>14.34196110899641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14.6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17</v>
      </c>
      <c r="E94">
        <f t="shared" si="1"/>
        <v>8.8150898699438667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55</v>
      </c>
      <c r="E95">
        <f t="shared" si="1"/>
        <v>15.855634585470172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9</v>
      </c>
      <c r="E96">
        <f t="shared" si="1"/>
        <v>6.413919994074849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11.8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22.1</v>
      </c>
      <c r="D98" s="8">
        <f>INDEX([1]Sheet2!$B$2:$J$59,MATCH(A98,[1]Sheet2!$A$2:$A155,0),MATCH(B98,[1]Sheet2!$B$1:$J$1,0))</f>
        <v>30</v>
      </c>
      <c r="E98">
        <f t="shared" si="1"/>
        <v>11.710162209293987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18.899999999999999</v>
      </c>
      <c r="D99" s="8">
        <f>INDEX([1]Sheet2!$B$2:$J$59,MATCH(A99,[1]Sheet2!$A$2:$A156,0),MATCH(B99,[1]Sheet2!$B$1:$J$1,0))</f>
        <v>27</v>
      </c>
      <c r="E99">
        <f t="shared" si="1"/>
        <v>11.10923530541951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19.8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17.3</v>
      </c>
      <c r="D101" s="8">
        <f>INDEX([1]Sheet2!$B$2:$J$59,MATCH(A101,[1]Sheet2!$A$2:$A158,0),MATCH(B101,[1]Sheet2!$B$1:$J$1,0))</f>
        <v>23</v>
      </c>
      <c r="E101">
        <f t="shared" si="1"/>
        <v>10.253359898529963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20.100000000000001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7.5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11.2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12.3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12.5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12.3</v>
      </c>
      <c r="D159" s="8">
        <f>INDEX([1]Sheet2!$B$2:$J$59,MATCH(A159,[1]Sheet2!$A$2:$A216,0),MATCH(B159,[1]Sheet2!$B$1:$J$1,0))</f>
        <v>20</v>
      </c>
      <c r="E159">
        <f t="shared" si="2"/>
        <v>9.5613074059976064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13.4</v>
      </c>
      <c r="D160" s="8">
        <f>INDEX([1]Sheet2!$B$2:$J$59,MATCH(A160,[1]Sheet2!$A$2:$A217,0),MATCH(B160,[1]Sheet2!$B$1:$J$1,0))</f>
        <v>5</v>
      </c>
      <c r="E160">
        <f t="shared" si="2"/>
        <v>4.7806537029988032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13.2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9.1999999999999993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8.6999999999999993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14.8</v>
      </c>
      <c r="D167" s="8">
        <f>INDEX([1]Sheet2!$B$2:$J$59,MATCH(A167,[1]Sheet2!$A$2:$A224,0),MATCH(B167,[1]Sheet2!$B$1:$J$1,0))</f>
        <v>14</v>
      </c>
      <c r="E167">
        <f t="shared" si="2"/>
        <v>7.9995637080024107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19.7</v>
      </c>
      <c r="D168" s="8">
        <f>INDEX([1]Sheet2!$B$2:$J$59,MATCH(A168,[1]Sheet2!$A$2:$A225,0),MATCH(B168,[1]Sheet2!$B$1:$J$1,0))</f>
        <v>22</v>
      </c>
      <c r="E168">
        <f t="shared" si="2"/>
        <v>10.027983807485089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15.3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6.6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16.2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10.7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15.7</v>
      </c>
      <c r="D175" s="8">
        <f>INDEX([1]Sheet2!$B$2:$J$59,MATCH(A175,[1]Sheet2!$A$2:$A232,0),MATCH(B175,[1]Sheet2!$B$1:$J$1,0))</f>
        <v>20</v>
      </c>
      <c r="E175">
        <f t="shared" si="2"/>
        <v>9.5613074059976064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13.3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1</v>
      </c>
      <c r="E177">
        <f t="shared" si="2"/>
        <v>2.1379733313582827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10.7</v>
      </c>
      <c r="D179" s="8">
        <f>INDEX([1]Sheet2!$B$2:$J$59,MATCH(A179,[1]Sheet2!$A$2:$A236,0),MATCH(B179,[1]Sheet2!$B$1:$J$1,0))</f>
        <v>2</v>
      </c>
      <c r="E179">
        <f t="shared" si="2"/>
        <v>3.0235508811988709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12.4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15.2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12.5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10.5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11.2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15.5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10</v>
      </c>
      <c r="E189">
        <f t="shared" si="2"/>
        <v>6.7608653037900659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11.8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11.6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13.8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8.1999999999999993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3</v>
      </c>
      <c r="E195">
        <f t="shared" ref="E195:E258" si="3">SQRT((D195*14.36)/PI())</f>
        <v>3.7030784351398367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10.6</v>
      </c>
      <c r="D197" s="8">
        <f>INDEX([1]Sheet2!$B$2:$J$59,MATCH(A197,[1]Sheet2!$A$2:$A254,0),MATCH(B197,[1]Sheet2!$B$1:$J$1,0))</f>
        <v>5</v>
      </c>
      <c r="E197">
        <f t="shared" si="3"/>
        <v>4.7806537029988032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14.2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11.9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5.3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5.7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4.3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28.7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7.8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7.4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5.3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5.0999999999999996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6.4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3.9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8.1999999999999993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5.9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8.8000000000000007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30.2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31.5</v>
      </c>
      <c r="D259" s="8">
        <f>INDEX([1]Sheet2!$B$2:$J$59,MATCH(A259,[1]Sheet2!$A$2:$A316,0),MATCH(B259,[1]Sheet2!$B$1:$J$1,0))</f>
        <v>33</v>
      </c>
      <c r="E259">
        <f t="shared" ref="E259:E322" si="4">SQRT((D259*14.36)/PI())</f>
        <v>12.281721738615264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34.299999999999997</v>
      </c>
      <c r="D261" s="8">
        <f>INDEX([1]Sheet2!$B$2:$J$59,MATCH(A261,[1]Sheet2!$A$2:$A318,0),MATCH(B261,[1]Sheet2!$B$1:$J$1,0))</f>
        <v>192</v>
      </c>
      <c r="E261">
        <f t="shared" si="4"/>
        <v>29.624627481118694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35.6</v>
      </c>
      <c r="D262" s="8">
        <f>INDEX([1]Sheet2!$B$2:$J$59,MATCH(A262,[1]Sheet2!$A$2:$A319,0),MATCH(B262,[1]Sheet2!$B$1:$J$1,0))</f>
        <v>36</v>
      </c>
      <c r="E262">
        <f t="shared" si="4"/>
        <v>12.827839988149698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30.1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25.3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24.6</v>
      </c>
      <c r="D266" s="8">
        <f>INDEX([1]Sheet2!$B$2:$J$59,MATCH(A266,[1]Sheet2!$A$2:$A323,0),MATCH(B266,[1]Sheet2!$B$1:$J$1,0))</f>
        <v>33</v>
      </c>
      <c r="E266">
        <f t="shared" si="4"/>
        <v>12.281721738615264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35.1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29.8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28.3</v>
      </c>
      <c r="D270" s="8">
        <f>INDEX([1]Sheet2!$B$2:$J$59,MATCH(A270,[1]Sheet2!$A$2:$A327,0),MATCH(B270,[1]Sheet2!$B$1:$J$1,0))</f>
        <v>31</v>
      </c>
      <c r="E270">
        <f t="shared" si="4"/>
        <v>11.903731723017628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33.9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29.9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21.5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31.6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28.5</v>
      </c>
      <c r="D276" s="8">
        <f>INDEX([1]Sheet2!$B$2:$J$59,MATCH(A276,[1]Sheet2!$A$2:$A333,0),MATCH(B276,[1]Sheet2!$B$1:$J$1,0))</f>
        <v>36</v>
      </c>
      <c r="E276">
        <f t="shared" si="4"/>
        <v>12.827839988149698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27.4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31.2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27.4</v>
      </c>
      <c r="D279" s="8">
        <f>INDEX([1]Sheet2!$B$2:$J$59,MATCH(A279,[1]Sheet2!$A$2:$A336,0),MATCH(B279,[1]Sheet2!$B$1:$J$1,0))</f>
        <v>33</v>
      </c>
      <c r="E279">
        <f t="shared" si="4"/>
        <v>12.281721738615264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19.3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31.1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36.799999999999997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26.5</v>
      </c>
      <c r="D289" s="8">
        <f>INDEX([1]Sheet2!$B$2:$J$59,MATCH(A289,[1]Sheet2!$A$2:$A346,0),MATCH(B289,[1]Sheet2!$B$1:$J$1,0))</f>
        <v>40</v>
      </c>
      <c r="E289">
        <f t="shared" si="4"/>
        <v>13.521730607580132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29.7</v>
      </c>
      <c r="D291" s="8">
        <f>INDEX([1]Sheet2!$B$2:$J$59,MATCH(A291,[1]Sheet2!$A$2:$A348,0),MATCH(B291,[1]Sheet2!$B$1:$J$1,0))</f>
        <v>54</v>
      </c>
      <c r="E291">
        <f t="shared" si="4"/>
        <v>15.710831236518285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</v>
      </c>
      <c r="D292" s="8">
        <f>INDEX([1]Sheet2!$B$2:$J$59,MATCH(A292,[1]Sheet2!$A$2:$A349,0),MATCH(B292,[1]Sheet2!$B$1:$J$1,0))</f>
        <v>12</v>
      </c>
      <c r="E292">
        <f t="shared" si="4"/>
        <v>7.4061568702796734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32.299999999999997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</v>
      </c>
      <c r="D294" s="8">
        <f>INDEX([1]Sheet2!$B$2:$J$59,MATCH(A294,[1]Sheet2!$A$2:$A351,0),MATCH(B294,[1]Sheet2!$B$1:$J$1,0))</f>
        <v>72</v>
      </c>
      <c r="E294">
        <f t="shared" si="4"/>
        <v>18.141305287193227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24.5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23.4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27.7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16</v>
      </c>
      <c r="E300">
        <f t="shared" si="4"/>
        <v>8.5518933254331309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53.2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26.8</v>
      </c>
      <c r="D302" s="8">
        <f>INDEX([1]Sheet2!$B$2:$J$59,MATCH(A302,[1]Sheet2!$A$2:$A359,0),MATCH(B302,[1]Sheet2!$B$1:$J$1,0))</f>
        <v>36</v>
      </c>
      <c r="E302">
        <f t="shared" si="4"/>
        <v>12.827839988149698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32.9</v>
      </c>
      <c r="D303" s="8">
        <f>INDEX([1]Sheet2!$B$2:$J$59,MATCH(A303,[1]Sheet2!$A$2:$A360,0),MATCH(B303,[1]Sheet2!$B$1:$J$1,0))</f>
        <v>46</v>
      </c>
      <c r="E303">
        <f t="shared" si="4"/>
        <v>14.500440628393497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30.3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32.9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2.2000000000000002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1.2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2.4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1.1000000000000001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2.2999999999999998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2.4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1.5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1.1000000000000001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1.4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15.5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0.9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1.8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2.2000000000000002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12.3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13.9</v>
      </c>
      <c r="D363" s="8">
        <f>INDEX([1]Sheet2!$B$2:$J$59,MATCH(A363,[1]Sheet2!$A$2:$A420,0),MATCH(B363,[1]Sheet2!$B$1:$J$1,0))</f>
        <v>32</v>
      </c>
      <c r="E363">
        <f t="shared" si="5"/>
        <v>12.094203524795484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17.3</v>
      </c>
      <c r="D364" s="8">
        <f>INDEX([1]Sheet2!$B$2:$J$59,MATCH(A364,[1]Sheet2!$A$2:$A421,0),MATCH(B364,[1]Sheet2!$B$1:$J$1,0))</f>
        <v>17</v>
      </c>
      <c r="E364">
        <f t="shared" si="5"/>
        <v>8.8150898699438667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9.1999999999999993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6.7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14.9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9.1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9.1999999999999993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11.4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13.9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11.9</v>
      </c>
      <c r="D378" s="8">
        <f>INDEX([1]Sheet2!$B$2:$J$59,MATCH(A378,[1]Sheet2!$A$2:$A435,0),MATCH(B378,[1]Sheet2!$B$1:$J$1,0))</f>
        <v>4</v>
      </c>
      <c r="E378">
        <f t="shared" si="5"/>
        <v>4.2759466627165654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8</v>
      </c>
      <c r="E380">
        <f t="shared" si="5"/>
        <v>6.0471017623977419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10.199999999999999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11.5</v>
      </c>
      <c r="D388" s="8">
        <f>INDEX([1]Sheet2!$B$2:$J$59,MATCH(A388,[1]Sheet2!$A$2:$A445,0),MATCH(B388,[1]Sheet2!$B$1:$J$1,0))</f>
        <v>5</v>
      </c>
      <c r="E388">
        <f t="shared" si="6"/>
        <v>4.7806537029988032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12.1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11.9</v>
      </c>
      <c r="D390" s="8">
        <f>INDEX([1]Sheet2!$B$2:$J$59,MATCH(A390,[1]Sheet2!$A$2:$A447,0),MATCH(B390,[1]Sheet2!$B$1:$J$1,0))</f>
        <v>12</v>
      </c>
      <c r="E390">
        <f t="shared" si="6"/>
        <v>7.4061568702796734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>
        <f t="shared" si="6"/>
        <v>2.1379733313582827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11.6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9.6999999999999993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10.6</v>
      </c>
      <c r="D396" s="8">
        <f>INDEX([1]Sheet2!$B$2:$J$59,MATCH(A396,[1]Sheet2!$A$2:$A453,0),MATCH(B396,[1]Sheet2!$B$1:$J$1,0))</f>
        <v>4</v>
      </c>
      <c r="E396">
        <f t="shared" si="6"/>
        <v>4.2759466627165654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7.9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12.9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10.8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10.4</v>
      </c>
      <c r="D404" s="8">
        <f>INDEX([1]Sheet2!$B$2:$J$59,MATCH(A404,[1]Sheet2!$A$2:$A461,0),MATCH(B404,[1]Sheet2!$B$1:$J$1,0))</f>
        <v>2</v>
      </c>
      <c r="E404">
        <f t="shared" si="6"/>
        <v>3.0235508811988709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4.5999999999999996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11.8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2020-02-28T16:00:31Z</dcterms:modified>
  <cp:category/>
</cp:coreProperties>
</file>