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3EEFF33B-83EB-4237-8920-0CA00C53D0AE}" xr6:coauthVersionLast="47" xr6:coauthVersionMax="47" xr10:uidLastSave="{00000000-0000-0000-0000-000000000000}"/>
  <bookViews>
    <workbookView xWindow="12710" yWindow="-90" windowWidth="19380" windowHeight="10380"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11" l="1"/>
  <c r="D19" i="11" s="1"/>
  <c r="C20" i="11" s="1"/>
  <c r="C21" i="11" s="1"/>
  <c r="D21" i="11" s="1"/>
  <c r="D23" i="11"/>
  <c r="D24" i="11"/>
  <c r="F27" i="11"/>
  <c r="D26" i="11"/>
  <c r="F7" i="11"/>
  <c r="C10" i="11" l="1"/>
  <c r="C11" i="11" s="1"/>
  <c r="C12" i="11"/>
  <c r="D12" i="11" s="1"/>
  <c r="D14" i="11"/>
  <c r="C17" i="11"/>
  <c r="D17" i="11" s="1"/>
  <c r="D9" i="11"/>
  <c r="G5" i="11"/>
  <c r="F28" i="11"/>
  <c r="F24" i="11"/>
  <c r="F22" i="11"/>
  <c r="F18" i="11"/>
  <c r="F13" i="11"/>
  <c r="F8" i="11"/>
  <c r="D20" i="11" l="1"/>
  <c r="F9" i="11"/>
  <c r="G6" i="11"/>
  <c r="F19" i="11" l="1"/>
  <c r="F23" i="11"/>
  <c r="F10" i="11"/>
  <c r="H5" i="11"/>
  <c r="I5" i="11" s="1"/>
  <c r="J5" i="11" s="1"/>
  <c r="K5" i="11" s="1"/>
  <c r="L5" i="11" s="1"/>
  <c r="M5" i="11" s="1"/>
  <c r="N5" i="11" s="1"/>
  <c r="G4" i="11"/>
  <c r="F11" i="11" l="1"/>
  <c r="F12" i="11"/>
  <c r="N4" i="11"/>
  <c r="O5" i="11"/>
  <c r="P5" i="11" s="1"/>
  <c r="Q5" i="11" s="1"/>
  <c r="R5" i="11" s="1"/>
  <c r="S5" i="11" s="1"/>
  <c r="T5" i="11" s="1"/>
  <c r="U5" i="11" s="1"/>
  <c r="H6" i="11"/>
  <c r="F14" i="11" l="1"/>
  <c r="U4" i="11"/>
  <c r="V5" i="11"/>
  <c r="W5" i="11" s="1"/>
  <c r="X5" i="11" s="1"/>
  <c r="Y5" i="11" s="1"/>
  <c r="Z5" i="11" s="1"/>
  <c r="AA5" i="11" s="1"/>
  <c r="AB5" i="11" s="1"/>
  <c r="I6" i="11"/>
  <c r="F15" i="11" l="1"/>
  <c r="AC5" i="11"/>
  <c r="AD5" i="11" s="1"/>
  <c r="AE5" i="11" s="1"/>
  <c r="AF5" i="11" s="1"/>
  <c r="AG5" i="11" s="1"/>
  <c r="AH5" i="11" s="1"/>
  <c r="AB4" i="11"/>
  <c r="J6" i="11"/>
  <c r="F16" i="11" l="1"/>
  <c r="AI5" i="11"/>
  <c r="AJ5" i="11" s="1"/>
  <c r="AK5" i="11" s="1"/>
  <c r="AL5" i="11" s="1"/>
  <c r="AM5" i="11" s="1"/>
  <c r="AN5" i="11" s="1"/>
  <c r="AO5" i="11" s="1"/>
  <c r="K6" i="11"/>
  <c r="F17" i="11" l="1"/>
  <c r="AI4" i="11"/>
  <c r="L6" i="11"/>
  <c r="M6" i="11" l="1"/>
  <c r="N6" i="11" l="1"/>
  <c r="O6" i="11"/>
  <c r="P6" i="11" l="1"/>
  <c r="Q6" i="11" l="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alcChain>
</file>

<file path=xl/sharedStrings.xml><?xml version="1.0" encoding="utf-8"?>
<sst xmlns="http://schemas.openxmlformats.org/spreadsheetml/2006/main" count="57" uniqueCount="54">
  <si>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</si>
  <si>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</si>
  <si>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</si>
  <si>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</si>
  <si>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</si>
  <si>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</si>
  <si>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</si>
  <si>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</si>
  <si>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</si>
  <si>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</si>
  <si>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</si>
  <si>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</si>
  <si>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</si>
  <si>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</si>
  <si>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</si>
  <si>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</si>
  <si>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</si>
  <si>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</si>
  <si>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</si>
  <si>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</si>
  <si>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</si>
  <si>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</si>
  <si>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</si>
  <si>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</si>
  <si>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</si>
  <si>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</si>
  <si>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</si>
  <si>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</si>
  <si>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</si>
  <si>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</si>
  <si>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</si>
  <si>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</si>
  <si>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</si>
  <si>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</si>
  <si>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Radio</t>
  </si>
  <si>
    <t>Ultrasound</t>
  </si>
  <si>
    <t>Infrared</t>
  </si>
  <si>
    <t>Magnetic</t>
  </si>
  <si>
    <t>Programming</t>
  </si>
  <si>
    <t>User Interface</t>
  </si>
  <si>
    <t>Wireless Control</t>
  </si>
  <si>
    <t>Xbox Controller</t>
  </si>
  <si>
    <t>Sensor Code</t>
  </si>
  <si>
    <t>Sensor Design &amp; Construction</t>
  </si>
  <si>
    <t>Chassis Design &amp; Construction</t>
  </si>
  <si>
    <t>Other</t>
  </si>
  <si>
    <t>Testing</t>
  </si>
  <si>
    <t>Report Writing</t>
  </si>
  <si>
    <t>Component Mounts</t>
  </si>
  <si>
    <t>Power</t>
  </si>
  <si>
    <t>Motors &amp; Motor Driver</t>
  </si>
  <si>
    <t>Construction</t>
  </si>
  <si>
    <t>Design</t>
  </si>
  <si>
    <t>Moon Rover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</si>
</sst>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409]d\-mmm;@"/>
    <numFmt numFmtId="170" formatCode="[$-409]d\-mmm\-yy;@"/>
  </numFmts>
  <fonts count="21"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s>
  <cellStyleXfs count="12">
    <xf numFmtId="0" fontId="0" fillId="0" borderId="0"/>
    <xf numFmtId="0" fontId="2" fillId="0" borderId="0" applyNumberFormat="0" applyFill="0" applyBorder="0" applyAlignment="0" applyProtection="0">
      <alignment vertical="top"/>
      <protection locked="0"/>
    </xf>
    <xf numFmtId="0" fontId="19"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4" applyAlignment="1">
      <alignment horizontal="left"/>
    </xf>
    <xf numFmtId="0" fontId="9" fillId="0" borderId="0" xfId="5"/>
    <xf numFmtId="0" fontId="9" fillId="0" borderId="0" xfId="6">
      <alignment vertical="top"/>
    </xf>
    <xf numFmtId="165" fontId="8" fillId="0" borderId="2" xfId="9">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11" borderId="2" xfId="11" applyFill="1">
      <alignment horizontal="left" vertical="center" indent="2"/>
    </xf>
    <xf numFmtId="0" fontId="8" fillId="10" borderId="2" xfId="11" applyFill="1">
      <alignment horizontal="left" vertical="center" indent="2"/>
    </xf>
    <xf numFmtId="0" fontId="8" fillId="0" borderId="2" xfId="11">
      <alignment horizontal="left" vertical="center" indent="2"/>
    </xf>
    <xf numFmtId="0" fontId="0" fillId="0" borderId="10" xfId="0" applyBorder="1"/>
    <xf numFmtId="0" fontId="20" fillId="0" borderId="0" xfId="0" applyFont="1"/>
    <xf numFmtId="0" fontId="4" fillId="0" borderId="0" xfId="0" applyFont="1" applyAlignment="1">
      <alignment vertical="top"/>
    </xf>
    <xf numFmtId="0" fontId="11" fillId="12" borderId="13" xfId="0" applyFont="1" applyFill="1" applyBorder="1" applyAlignment="1">
      <alignment horizontal="center" vertical="center" shrinkToFit="1"/>
    </xf>
    <xf numFmtId="0" fontId="0" fillId="0" borderId="14" xfId="0" applyBorder="1" applyAlignment="1">
      <alignment vertical="center"/>
    </xf>
    <xf numFmtId="0" fontId="0" fillId="2" borderId="14" xfId="0" applyFill="1" applyBorder="1" applyAlignment="1">
      <alignment vertical="center"/>
    </xf>
    <xf numFmtId="0" fontId="11" fillId="0" borderId="0" xfId="0" applyFont="1" applyAlignment="1">
      <alignment horizontal="center" vertical="center" shrinkToFit="1"/>
    </xf>
    <xf numFmtId="168" fontId="10" fillId="0" borderId="0" xfId="0" applyNumberFormat="1" applyFont="1" applyAlignment="1">
      <alignment horizontal="center" vertical="center"/>
    </xf>
    <xf numFmtId="169" fontId="8" fillId="3" borderId="2" xfId="9" applyNumberFormat="1" applyFill="1">
      <alignment horizontal="center" vertical="center"/>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169" fontId="8" fillId="4" borderId="2" xfId="9"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8" fillId="11" borderId="2" xfId="9" applyNumberFormat="1"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10" borderId="2" xfId="9" applyNumberFormat="1" applyFill="1">
      <alignment horizontal="center" vertical="center"/>
    </xf>
    <xf numFmtId="0" fontId="2" fillId="0" borderId="0" xfId="1" applyProtection="1">
      <alignment vertical="top"/>
    </xf>
    <xf numFmtId="170" fontId="8" fillId="0" borderId="11" xfId="8" applyNumberFormat="1" applyBorder="1">
      <alignment horizontal="center" vertical="center"/>
    </xf>
    <xf numFmtId="170" fontId="8" fillId="0" borderId="12" xfId="8" applyNumberFormat="1" applyBorder="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67" fontId="0" fillId="0" borderId="0" xfId="0" applyNumberFormat="1" applyAlignment="1">
      <alignment horizontal="left" vertical="center" wrapText="1" indent="1"/>
    </xf>
    <xf numFmtId="170" fontId="0" fillId="7" borderId="5" xfId="0" applyNumberFormat="1" applyFill="1" applyBorder="1" applyAlignment="1">
      <alignment horizontal="left" vertical="center" wrapText="1" indent="1"/>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29"/>
  <sheetViews>
    <sheetView showGridLines="0" tabSelected="1" showRuler="0" zoomScale="90" zoomScaleNormal="235" zoomScalePageLayoutView="70" workbookViewId="0">
      <pane ySplit="6" topLeftCell="A10" activePane="bottomLeft" state="frozen"/>
      <selection pane="bottomLeft" activeCell="G2" sqref="G2"/>
    </sheetView>
  </sheetViews>
  <sheetFormatPr defaultRowHeight="30" customHeight="1" x14ac:dyDescent="0.4"/>
  <cols>
    <col min="1" max="1" width="2.69140625" style="38" customWidth="1"/>
    <col min="2" max="2" width="24.53515625" customWidth="1"/>
    <col min="3" max="3" width="10.3828125" style="4" customWidth="1"/>
    <col min="4" max="4" width="10.3828125" customWidth="1"/>
    <col min="5" max="5" width="2.69140625" customWidth="1"/>
    <col min="6" max="6" width="6.15234375" hidden="1" customWidth="1"/>
    <col min="7" max="62" width="2.53515625" customWidth="1"/>
    <col min="67" max="68" width="10.3046875"/>
  </cols>
  <sheetData>
    <row r="1" spans="1:62" ht="30" customHeight="1" x14ac:dyDescent="0.75">
      <c r="A1" s="39" t="s">
        <v>24</v>
      </c>
      <c r="B1" s="40" t="s">
        <v>53</v>
      </c>
      <c r="C1" s="3"/>
      <c r="D1" s="27"/>
      <c r="F1" s="1"/>
      <c r="G1" s="50" t="s">
        <v>8</v>
      </c>
    </row>
    <row r="2" spans="1:62" ht="30" customHeight="1" x14ac:dyDescent="0.5">
      <c r="A2" s="38" t="s">
        <v>20</v>
      </c>
      <c r="B2" s="41"/>
      <c r="G2" s="67" t="s">
        <v>13</v>
      </c>
    </row>
    <row r="3" spans="1:62" ht="30" customHeight="1" x14ac:dyDescent="0.4">
      <c r="A3" s="38" t="s">
        <v>31</v>
      </c>
      <c r="B3" s="42"/>
      <c r="C3" s="68">
        <v>44697</v>
      </c>
      <c r="D3" s="69"/>
    </row>
    <row r="4" spans="1:62" ht="30" customHeight="1" x14ac:dyDescent="0.4">
      <c r="A4" s="39" t="s">
        <v>25</v>
      </c>
      <c r="C4" s="6">
        <v>1</v>
      </c>
      <c r="G4" s="70">
        <f>G5</f>
        <v>44697</v>
      </c>
      <c r="H4" s="71"/>
      <c r="I4" s="71"/>
      <c r="J4" s="71"/>
      <c r="K4" s="71"/>
      <c r="L4" s="71"/>
      <c r="M4" s="73"/>
      <c r="N4" s="70">
        <f>N5</f>
        <v>44704</v>
      </c>
      <c r="O4" s="71"/>
      <c r="P4" s="71"/>
      <c r="Q4" s="71"/>
      <c r="R4" s="71"/>
      <c r="S4" s="71"/>
      <c r="T4" s="73"/>
      <c r="U4" s="70">
        <f>U5</f>
        <v>44711</v>
      </c>
      <c r="V4" s="71"/>
      <c r="W4" s="71"/>
      <c r="X4" s="71"/>
      <c r="Y4" s="71"/>
      <c r="Z4" s="71"/>
      <c r="AA4" s="73"/>
      <c r="AB4" s="70">
        <f>AB5</f>
        <v>44718</v>
      </c>
      <c r="AC4" s="71"/>
      <c r="AD4" s="71"/>
      <c r="AE4" s="71"/>
      <c r="AF4" s="71"/>
      <c r="AG4" s="71"/>
      <c r="AH4" s="73"/>
      <c r="AI4" s="70">
        <f>AI5</f>
        <v>44725</v>
      </c>
      <c r="AJ4" s="71"/>
      <c r="AK4" s="71"/>
      <c r="AL4" s="71"/>
      <c r="AM4" s="71"/>
      <c r="AN4" s="71"/>
      <c r="AO4" s="71"/>
      <c r="AP4" s="72"/>
      <c r="AQ4" s="72"/>
      <c r="AR4" s="72"/>
      <c r="AS4" s="72"/>
      <c r="AT4" s="72"/>
      <c r="AU4" s="72"/>
      <c r="AV4" s="72"/>
      <c r="AW4" s="72"/>
      <c r="AX4" s="72"/>
      <c r="AY4" s="72"/>
      <c r="AZ4" s="72"/>
      <c r="BA4" s="72"/>
      <c r="BB4" s="72"/>
      <c r="BC4" s="72"/>
      <c r="BD4" s="72"/>
      <c r="BE4" s="72"/>
      <c r="BF4" s="72"/>
      <c r="BG4" s="72"/>
      <c r="BH4" s="72"/>
      <c r="BI4" s="72"/>
      <c r="BJ4" s="72"/>
    </row>
    <row r="5" spans="1:62" ht="15" customHeight="1" x14ac:dyDescent="0.4">
      <c r="A5" s="39" t="s">
        <v>26</v>
      </c>
      <c r="B5" s="49"/>
      <c r="C5" s="49"/>
      <c r="D5" s="49"/>
      <c r="E5" s="49"/>
      <c r="G5" s="10">
        <f>Project_Start-WEEKDAY(Project_Start,1)+2+7*(Display_Week-1)</f>
        <v>44697</v>
      </c>
      <c r="H5" s="9">
        <f>G5+1</f>
        <v>44698</v>
      </c>
      <c r="I5" s="9">
        <f t="shared" ref="I5:AO5" si="0">H5+1</f>
        <v>44699</v>
      </c>
      <c r="J5" s="9">
        <f t="shared" si="0"/>
        <v>44700</v>
      </c>
      <c r="K5" s="9">
        <f t="shared" si="0"/>
        <v>44701</v>
      </c>
      <c r="L5" s="9">
        <f t="shared" si="0"/>
        <v>44702</v>
      </c>
      <c r="M5" s="11">
        <f t="shared" si="0"/>
        <v>44703</v>
      </c>
      <c r="N5" s="10">
        <f>M5+1</f>
        <v>44704</v>
      </c>
      <c r="O5" s="9">
        <f>N5+1</f>
        <v>44705</v>
      </c>
      <c r="P5" s="9">
        <f t="shared" si="0"/>
        <v>44706</v>
      </c>
      <c r="Q5" s="9">
        <f t="shared" si="0"/>
        <v>44707</v>
      </c>
      <c r="R5" s="9">
        <f t="shared" si="0"/>
        <v>44708</v>
      </c>
      <c r="S5" s="9">
        <f t="shared" si="0"/>
        <v>44709</v>
      </c>
      <c r="T5" s="11">
        <f t="shared" si="0"/>
        <v>44710</v>
      </c>
      <c r="U5" s="10">
        <f>T5+1</f>
        <v>44711</v>
      </c>
      <c r="V5" s="9">
        <f>U5+1</f>
        <v>44712</v>
      </c>
      <c r="W5" s="9">
        <f t="shared" si="0"/>
        <v>44713</v>
      </c>
      <c r="X5" s="9">
        <f t="shared" si="0"/>
        <v>44714</v>
      </c>
      <c r="Y5" s="9">
        <f t="shared" si="0"/>
        <v>44715</v>
      </c>
      <c r="Z5" s="9">
        <f t="shared" si="0"/>
        <v>44716</v>
      </c>
      <c r="AA5" s="11">
        <f t="shared" si="0"/>
        <v>44717</v>
      </c>
      <c r="AB5" s="10">
        <f>AA5+1</f>
        <v>44718</v>
      </c>
      <c r="AC5" s="9">
        <f>AB5+1</f>
        <v>44719</v>
      </c>
      <c r="AD5" s="9">
        <f t="shared" si="0"/>
        <v>44720</v>
      </c>
      <c r="AE5" s="9">
        <f t="shared" si="0"/>
        <v>44721</v>
      </c>
      <c r="AF5" s="9">
        <f t="shared" si="0"/>
        <v>44722</v>
      </c>
      <c r="AG5" s="9">
        <f t="shared" si="0"/>
        <v>44723</v>
      </c>
      <c r="AH5" s="11">
        <f t="shared" si="0"/>
        <v>44724</v>
      </c>
      <c r="AI5" s="10">
        <f>AH5+1</f>
        <v>44725</v>
      </c>
      <c r="AJ5" s="9">
        <f>AI5+1</f>
        <v>44726</v>
      </c>
      <c r="AK5" s="9">
        <f t="shared" si="0"/>
        <v>44727</v>
      </c>
      <c r="AL5" s="9">
        <f t="shared" si="0"/>
        <v>44728</v>
      </c>
      <c r="AM5" s="9">
        <f t="shared" si="0"/>
        <v>44729</v>
      </c>
      <c r="AN5" s="9">
        <f t="shared" si="0"/>
        <v>44730</v>
      </c>
      <c r="AO5" s="9">
        <f t="shared" si="0"/>
        <v>44731</v>
      </c>
      <c r="AP5" s="56"/>
      <c r="AQ5" s="56"/>
      <c r="AR5" s="56"/>
      <c r="AS5" s="56"/>
      <c r="AT5" s="56"/>
      <c r="AU5" s="56"/>
      <c r="AV5" s="56"/>
      <c r="AW5" s="56"/>
      <c r="AX5" s="56"/>
      <c r="AY5" s="56"/>
      <c r="AZ5" s="56"/>
      <c r="BA5" s="56"/>
      <c r="BB5" s="56"/>
      <c r="BC5" s="56"/>
      <c r="BD5" s="56"/>
      <c r="BE5" s="56"/>
      <c r="BF5" s="56"/>
      <c r="BG5" s="56"/>
      <c r="BH5" s="56"/>
      <c r="BI5" s="56"/>
      <c r="BJ5" s="56"/>
    </row>
    <row r="6" spans="1:62" ht="30" customHeight="1" thickBot="1" x14ac:dyDescent="0.45">
      <c r="A6" s="39" t="s">
        <v>27</v>
      </c>
      <c r="B6" s="7" t="s">
        <v>5</v>
      </c>
      <c r="C6" s="8" t="s">
        <v>2</v>
      </c>
      <c r="D6" s="8" t="s">
        <v>3</v>
      </c>
      <c r="E6" s="8"/>
      <c r="F6" s="8" t="s">
        <v>4</v>
      </c>
      <c r="G6" s="12" t="str">
        <f t="shared" ref="G6" si="1">LEFT(TEXT(G5,"ddd"),1)</f>
        <v>M</v>
      </c>
      <c r="H6" s="12" t="str">
        <f t="shared" ref="H6:AO6" si="2">LEFT(TEXT(H5,"ddd"),1)</f>
        <v>T</v>
      </c>
      <c r="I6" s="12" t="str">
        <f t="shared" si="2"/>
        <v>W</v>
      </c>
      <c r="J6" s="12" t="str">
        <f t="shared" si="2"/>
        <v>T</v>
      </c>
      <c r="K6" s="12" t="str">
        <f t="shared" si="2"/>
        <v>F</v>
      </c>
      <c r="L6" s="12" t="str">
        <f t="shared" si="2"/>
        <v>S</v>
      </c>
      <c r="M6" s="12" t="str">
        <f t="shared" si="2"/>
        <v>S</v>
      </c>
      <c r="N6" s="12" t="str">
        <f t="shared" si="2"/>
        <v>M</v>
      </c>
      <c r="O6" s="12" t="str">
        <f t="shared" si="2"/>
        <v>T</v>
      </c>
      <c r="P6" s="12" t="str">
        <f t="shared" si="2"/>
        <v>W</v>
      </c>
      <c r="Q6" s="12" t="str">
        <f t="shared" si="2"/>
        <v>T</v>
      </c>
      <c r="R6" s="12" t="str">
        <f t="shared" si="2"/>
        <v>F</v>
      </c>
      <c r="S6" s="12" t="str">
        <f t="shared" si="2"/>
        <v>S</v>
      </c>
      <c r="T6" s="12" t="str">
        <f t="shared" si="2"/>
        <v>S</v>
      </c>
      <c r="U6" s="12" t="str">
        <f t="shared" si="2"/>
        <v>M</v>
      </c>
      <c r="V6" s="12" t="str">
        <f t="shared" si="2"/>
        <v>T</v>
      </c>
      <c r="W6" s="12" t="str">
        <f t="shared" si="2"/>
        <v>W</v>
      </c>
      <c r="X6" s="12" t="str">
        <f t="shared" si="2"/>
        <v>T</v>
      </c>
      <c r="Y6" s="12" t="str">
        <f t="shared" si="2"/>
        <v>F</v>
      </c>
      <c r="Z6" s="12" t="str">
        <f t="shared" si="2"/>
        <v>S</v>
      </c>
      <c r="AA6" s="12" t="str">
        <f t="shared" si="2"/>
        <v>S</v>
      </c>
      <c r="AB6" s="12" t="str">
        <f t="shared" si="2"/>
        <v>M</v>
      </c>
      <c r="AC6" s="12" t="str">
        <f t="shared" si="2"/>
        <v>T</v>
      </c>
      <c r="AD6" s="12" t="str">
        <f t="shared" si="2"/>
        <v>W</v>
      </c>
      <c r="AE6" s="12" t="str">
        <f t="shared" si="2"/>
        <v>T</v>
      </c>
      <c r="AF6" s="12" t="str">
        <f t="shared" si="2"/>
        <v>F</v>
      </c>
      <c r="AG6" s="12" t="str">
        <f t="shared" si="2"/>
        <v>S</v>
      </c>
      <c r="AH6" s="12" t="str">
        <f t="shared" si="2"/>
        <v>S</v>
      </c>
      <c r="AI6" s="12" t="str">
        <f t="shared" si="2"/>
        <v>M</v>
      </c>
      <c r="AJ6" s="12" t="str">
        <f t="shared" si="2"/>
        <v>T</v>
      </c>
      <c r="AK6" s="12" t="str">
        <f t="shared" si="2"/>
        <v>W</v>
      </c>
      <c r="AL6" s="12" t="str">
        <f t="shared" si="2"/>
        <v>T</v>
      </c>
      <c r="AM6" s="12" t="str">
        <f t="shared" si="2"/>
        <v>F</v>
      </c>
      <c r="AN6" s="12" t="str">
        <f t="shared" si="2"/>
        <v>S</v>
      </c>
      <c r="AO6" s="52" t="str">
        <f t="shared" si="2"/>
        <v>S</v>
      </c>
      <c r="AP6" s="55"/>
      <c r="AQ6" s="55"/>
      <c r="AR6" s="55"/>
      <c r="AS6" s="55"/>
      <c r="AT6" s="55"/>
      <c r="AU6" s="55"/>
      <c r="AV6" s="55"/>
      <c r="AW6" s="55"/>
      <c r="AX6" s="55"/>
      <c r="AY6" s="55"/>
      <c r="AZ6" s="55"/>
      <c r="BA6" s="55"/>
      <c r="BB6" s="55"/>
      <c r="BC6" s="55"/>
      <c r="BD6" s="55"/>
      <c r="BE6" s="55"/>
      <c r="BF6" s="55"/>
      <c r="BG6" s="55"/>
      <c r="BH6" s="55"/>
      <c r="BI6" s="55"/>
      <c r="BJ6" s="55"/>
    </row>
    <row r="7" spans="1:62" ht="30" hidden="1" customHeight="1" thickBot="1" x14ac:dyDescent="0.45">
      <c r="A7" s="38" t="s">
        <v>32</v>
      </c>
      <c r="C7"/>
      <c r="F7" t="str">
        <f>IF(OR(ISBLANK(task_start),ISBLANK(task_end)),"",task_end-task_start+1)</f>
        <v/>
      </c>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53"/>
      <c r="AP7" s="2"/>
      <c r="AQ7" s="2"/>
      <c r="AR7" s="2"/>
      <c r="AS7" s="2"/>
      <c r="AT7" s="2"/>
      <c r="AU7" s="2"/>
      <c r="AV7" s="2"/>
      <c r="AW7" s="2"/>
      <c r="AX7" s="2"/>
      <c r="AY7" s="2"/>
      <c r="AZ7" s="2"/>
      <c r="BA7" s="2"/>
      <c r="BB7" s="2"/>
      <c r="BC7" s="2"/>
      <c r="BD7" s="2"/>
      <c r="BE7" s="2"/>
      <c r="BF7" s="2"/>
      <c r="BG7" s="2"/>
      <c r="BH7" s="2"/>
      <c r="BI7" s="2"/>
      <c r="BJ7" s="2"/>
    </row>
    <row r="8" spans="1:62" s="2" customFormat="1" ht="30" customHeight="1" thickBot="1" x14ac:dyDescent="0.45">
      <c r="A8" s="39" t="s">
        <v>28</v>
      </c>
      <c r="B8" s="14" t="s">
        <v>43</v>
      </c>
      <c r="C8" s="15"/>
      <c r="D8" s="16"/>
      <c r="E8" s="13"/>
      <c r="F8" s="13" t="str">
        <f t="shared" ref="F8:F28" si="3">IF(OR(ISBLANK(task_start),ISBLANK(task_end)),"",task_end-task_start+1)</f>
        <v/>
      </c>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53"/>
    </row>
    <row r="9" spans="1:62" s="2" customFormat="1" ht="30" customHeight="1" thickBot="1" x14ac:dyDescent="0.45">
      <c r="A9" s="39" t="s">
        <v>33</v>
      </c>
      <c r="B9" s="44" t="s">
        <v>34</v>
      </c>
      <c r="C9" s="57">
        <v>44697</v>
      </c>
      <c r="D9" s="57">
        <f>C9+8</f>
        <v>44705</v>
      </c>
      <c r="E9" s="13"/>
      <c r="F9" s="13">
        <f t="shared" si="3"/>
        <v>9</v>
      </c>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53"/>
    </row>
    <row r="10" spans="1:62" s="2" customFormat="1" ht="30" customHeight="1" thickBot="1" x14ac:dyDescent="0.45">
      <c r="A10" s="39" t="s">
        <v>29</v>
      </c>
      <c r="B10" s="44" t="s">
        <v>35</v>
      </c>
      <c r="C10" s="57">
        <f>C9+6</f>
        <v>44703</v>
      </c>
      <c r="D10" s="57">
        <v>44715</v>
      </c>
      <c r="E10" s="13"/>
      <c r="F10" s="13">
        <f t="shared" si="3"/>
        <v>13</v>
      </c>
      <c r="G10" s="24"/>
      <c r="H10" s="24"/>
      <c r="I10" s="24"/>
      <c r="J10" s="24"/>
      <c r="K10" s="24"/>
      <c r="L10" s="24"/>
      <c r="M10" s="24"/>
      <c r="N10" s="24"/>
      <c r="O10" s="24"/>
      <c r="P10" s="24"/>
      <c r="Q10" s="24"/>
      <c r="R10" s="24"/>
      <c r="S10" s="25"/>
      <c r="T10" s="25"/>
      <c r="U10" s="24"/>
      <c r="V10" s="24"/>
      <c r="W10" s="24"/>
      <c r="X10" s="24"/>
      <c r="Y10" s="24"/>
      <c r="Z10" s="24"/>
      <c r="AA10" s="24"/>
      <c r="AB10" s="24"/>
      <c r="AC10" s="24"/>
      <c r="AD10" s="24"/>
      <c r="AE10" s="24"/>
      <c r="AF10" s="24"/>
      <c r="AG10" s="24"/>
      <c r="AH10" s="24"/>
      <c r="AI10" s="24"/>
      <c r="AJ10" s="24"/>
      <c r="AK10" s="24"/>
      <c r="AL10" s="24"/>
      <c r="AM10" s="24"/>
      <c r="AN10" s="24"/>
      <c r="AO10" s="53"/>
    </row>
    <row r="11" spans="1:62" s="2" customFormat="1" ht="30" customHeight="1" thickBot="1" x14ac:dyDescent="0.45">
      <c r="A11" s="38"/>
      <c r="B11" s="44" t="s">
        <v>36</v>
      </c>
      <c r="C11" s="57">
        <f>C10+7</f>
        <v>44710</v>
      </c>
      <c r="D11" s="57">
        <v>44720</v>
      </c>
      <c r="E11" s="13"/>
      <c r="F11" s="13">
        <f t="shared" si="3"/>
        <v>11</v>
      </c>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53"/>
    </row>
    <row r="12" spans="1:62" s="2" customFormat="1" ht="30" customHeight="1" thickBot="1" x14ac:dyDescent="0.45">
      <c r="A12" s="38"/>
      <c r="B12" s="44" t="s">
        <v>37</v>
      </c>
      <c r="C12" s="57">
        <f>C9+10</f>
        <v>44707</v>
      </c>
      <c r="D12" s="57">
        <f>C12+2</f>
        <v>44709</v>
      </c>
      <c r="E12" s="13"/>
      <c r="F12" s="13">
        <f t="shared" si="3"/>
        <v>3</v>
      </c>
      <c r="G12" s="24"/>
      <c r="H12" s="24"/>
      <c r="I12" s="24"/>
      <c r="J12" s="24"/>
      <c r="K12" s="24"/>
      <c r="L12" s="24"/>
      <c r="M12" s="24"/>
      <c r="N12" s="24"/>
      <c r="O12" s="24"/>
      <c r="P12" s="24"/>
      <c r="Q12" s="24"/>
      <c r="R12" s="24"/>
      <c r="S12" s="24"/>
      <c r="T12" s="24"/>
      <c r="U12" s="24"/>
      <c r="V12" s="24"/>
      <c r="W12" s="25"/>
      <c r="X12" s="24"/>
      <c r="Y12" s="24"/>
      <c r="Z12" s="24"/>
      <c r="AA12" s="24"/>
      <c r="AB12" s="24"/>
      <c r="AC12" s="24"/>
      <c r="AD12" s="24"/>
      <c r="AE12" s="24"/>
      <c r="AF12" s="24"/>
      <c r="AG12" s="24"/>
      <c r="AH12" s="24"/>
      <c r="AI12" s="24"/>
      <c r="AJ12" s="24"/>
      <c r="AK12" s="24"/>
      <c r="AL12" s="24"/>
      <c r="AM12" s="24"/>
      <c r="AN12" s="24"/>
      <c r="AO12" s="53"/>
    </row>
    <row r="13" spans="1:62" s="2" customFormat="1" ht="30" customHeight="1" thickBot="1" x14ac:dyDescent="0.45">
      <c r="A13" s="39" t="s">
        <v>30</v>
      </c>
      <c r="B13" s="17" t="s">
        <v>38</v>
      </c>
      <c r="C13" s="58"/>
      <c r="D13" s="59"/>
      <c r="E13" s="13"/>
      <c r="F13" s="13" t="str">
        <f t="shared" si="3"/>
        <v/>
      </c>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53"/>
    </row>
    <row r="14" spans="1:62" s="2" customFormat="1" ht="30" customHeight="1" thickBot="1" x14ac:dyDescent="0.45">
      <c r="A14" s="39"/>
      <c r="B14" s="45" t="s">
        <v>39</v>
      </c>
      <c r="C14" s="60">
        <v>44705</v>
      </c>
      <c r="D14" s="60">
        <f>C14+8</f>
        <v>44713</v>
      </c>
      <c r="E14" s="13"/>
      <c r="F14" s="13">
        <f t="shared" si="3"/>
        <v>9</v>
      </c>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53"/>
    </row>
    <row r="15" spans="1:62" s="2" customFormat="1" ht="30" customHeight="1" thickBot="1" x14ac:dyDescent="0.45">
      <c r="A15" s="38"/>
      <c r="B15" s="45" t="s">
        <v>40</v>
      </c>
      <c r="C15" s="60">
        <v>44718</v>
      </c>
      <c r="D15" s="60">
        <v>44729</v>
      </c>
      <c r="E15" s="13"/>
      <c r="F15" s="13">
        <f t="shared" si="3"/>
        <v>12</v>
      </c>
      <c r="G15" s="24"/>
      <c r="H15" s="24"/>
      <c r="I15" s="24"/>
      <c r="J15" s="24"/>
      <c r="K15" s="24"/>
      <c r="L15" s="24"/>
      <c r="M15" s="24"/>
      <c r="N15" s="24"/>
      <c r="O15" s="24"/>
      <c r="P15" s="24"/>
      <c r="Q15" s="24"/>
      <c r="R15" s="24"/>
      <c r="S15" s="25"/>
      <c r="T15" s="25"/>
      <c r="U15" s="24"/>
      <c r="V15" s="24"/>
      <c r="W15" s="24"/>
      <c r="X15" s="24"/>
      <c r="Y15" s="24"/>
      <c r="Z15" s="24"/>
      <c r="AA15" s="24"/>
      <c r="AB15" s="24"/>
      <c r="AC15" s="24"/>
      <c r="AD15" s="24"/>
      <c r="AE15" s="24"/>
      <c r="AF15" s="24"/>
      <c r="AG15" s="24"/>
      <c r="AH15" s="24"/>
      <c r="AI15" s="24"/>
      <c r="AJ15" s="24"/>
      <c r="AK15" s="24"/>
      <c r="AL15" s="24"/>
      <c r="AM15" s="24"/>
      <c r="AN15" s="24"/>
      <c r="AO15" s="53"/>
    </row>
    <row r="16" spans="1:62" s="2" customFormat="1" ht="30" customHeight="1" thickBot="1" x14ac:dyDescent="0.45">
      <c r="A16" s="38"/>
      <c r="B16" s="45" t="s">
        <v>41</v>
      </c>
      <c r="C16" s="60">
        <v>44720</v>
      </c>
      <c r="D16" s="60">
        <v>44729</v>
      </c>
      <c r="E16" s="13"/>
      <c r="F16" s="13">
        <f t="shared" si="3"/>
        <v>10</v>
      </c>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53"/>
    </row>
    <row r="17" spans="1:41" s="2" customFormat="1" ht="30" customHeight="1" thickBot="1" x14ac:dyDescent="0.45">
      <c r="A17" s="38"/>
      <c r="B17" s="45" t="s">
        <v>42</v>
      </c>
      <c r="C17" s="60">
        <f>C9+7</f>
        <v>44704</v>
      </c>
      <c r="D17" s="60">
        <f>C17+10</f>
        <v>44714</v>
      </c>
      <c r="E17" s="13"/>
      <c r="F17" s="13">
        <f t="shared" si="3"/>
        <v>11</v>
      </c>
      <c r="G17" s="24"/>
      <c r="H17" s="24"/>
      <c r="I17" s="24"/>
      <c r="J17" s="24"/>
      <c r="K17" s="24"/>
      <c r="L17" s="24"/>
      <c r="M17" s="24"/>
      <c r="N17" s="24"/>
      <c r="O17" s="24"/>
      <c r="P17" s="24"/>
      <c r="Q17" s="24"/>
      <c r="R17" s="24"/>
      <c r="S17" s="24"/>
      <c r="T17" s="24"/>
      <c r="U17" s="24"/>
      <c r="V17" s="24"/>
      <c r="W17" s="25"/>
      <c r="X17" s="24"/>
      <c r="Y17" s="24"/>
      <c r="Z17" s="24"/>
      <c r="AA17" s="24"/>
      <c r="AB17" s="24"/>
      <c r="AC17" s="24"/>
      <c r="AD17" s="24"/>
      <c r="AE17" s="24"/>
      <c r="AF17" s="24"/>
      <c r="AG17" s="24"/>
      <c r="AH17" s="24"/>
      <c r="AI17" s="24"/>
      <c r="AJ17" s="24"/>
      <c r="AK17" s="24"/>
      <c r="AL17" s="24"/>
      <c r="AM17" s="24"/>
      <c r="AN17" s="24"/>
      <c r="AO17" s="53"/>
    </row>
    <row r="18" spans="1:41" s="2" customFormat="1" ht="30" customHeight="1" thickBot="1" x14ac:dyDescent="0.45">
      <c r="A18" s="38" t="s">
        <v>21</v>
      </c>
      <c r="B18" s="18" t="s">
        <v>44</v>
      </c>
      <c r="C18" s="61"/>
      <c r="D18" s="62"/>
      <c r="E18" s="13"/>
      <c r="F18" s="13" t="str">
        <f t="shared" si="3"/>
        <v/>
      </c>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53"/>
    </row>
    <row r="19" spans="1:41" s="2" customFormat="1" ht="30" customHeight="1" thickBot="1" x14ac:dyDescent="0.45">
      <c r="A19" s="38"/>
      <c r="B19" s="46" t="s">
        <v>52</v>
      </c>
      <c r="C19" s="63">
        <f>C9+10</f>
        <v>44707</v>
      </c>
      <c r="D19" s="63">
        <f>C19+14</f>
        <v>44721</v>
      </c>
      <c r="E19" s="13"/>
      <c r="F19" s="13">
        <f t="shared" si="3"/>
        <v>15</v>
      </c>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53"/>
    </row>
    <row r="20" spans="1:41" s="2" customFormat="1" ht="30" customHeight="1" thickBot="1" x14ac:dyDescent="0.45">
      <c r="A20" s="38"/>
      <c r="B20" s="46" t="s">
        <v>51</v>
      </c>
      <c r="C20" s="63">
        <f>D19-1</f>
        <v>44720</v>
      </c>
      <c r="D20" s="63">
        <f>C20+3</f>
        <v>44723</v>
      </c>
      <c r="E20" s="13"/>
      <c r="F20" s="13"/>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53"/>
    </row>
    <row r="21" spans="1:41" s="2" customFormat="1" ht="30" customHeight="1" thickBot="1" x14ac:dyDescent="0.45">
      <c r="A21" s="38"/>
      <c r="B21" s="46" t="s">
        <v>48</v>
      </c>
      <c r="C21" s="63">
        <f>C20-2</f>
        <v>44718</v>
      </c>
      <c r="D21" s="63">
        <f>C21+7</f>
        <v>44725</v>
      </c>
      <c r="E21" s="13"/>
      <c r="F21" s="13"/>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53"/>
    </row>
    <row r="22" spans="1:41" s="2" customFormat="1" ht="30" customHeight="1" thickBot="1" x14ac:dyDescent="0.45">
      <c r="A22" s="38" t="s">
        <v>21</v>
      </c>
      <c r="B22" s="19" t="s">
        <v>45</v>
      </c>
      <c r="C22" s="64"/>
      <c r="D22" s="65"/>
      <c r="E22" s="13"/>
      <c r="F22" s="13" t="str">
        <f t="shared" si="3"/>
        <v/>
      </c>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53"/>
    </row>
    <row r="23" spans="1:41" s="2" customFormat="1" ht="30" customHeight="1" thickBot="1" x14ac:dyDescent="0.45">
      <c r="A23" s="38"/>
      <c r="B23" s="47" t="s">
        <v>50</v>
      </c>
      <c r="C23" s="66">
        <v>44713</v>
      </c>
      <c r="D23" s="66">
        <f>C23+2</f>
        <v>44715</v>
      </c>
      <c r="E23" s="13"/>
      <c r="F23" s="13">
        <f t="shared" si="3"/>
        <v>3</v>
      </c>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53"/>
    </row>
    <row r="24" spans="1:41" s="2" customFormat="1" ht="30" customHeight="1" thickBot="1" x14ac:dyDescent="0.45">
      <c r="A24" s="38"/>
      <c r="B24" s="47" t="s">
        <v>49</v>
      </c>
      <c r="C24" s="66">
        <v>44718</v>
      </c>
      <c r="D24" s="66">
        <f>C24+1</f>
        <v>44719</v>
      </c>
      <c r="E24" s="13"/>
      <c r="F24" s="13">
        <f t="shared" si="3"/>
        <v>2</v>
      </c>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53"/>
    </row>
    <row r="25" spans="1:41" s="2" customFormat="1" ht="30" customHeight="1" thickBot="1" x14ac:dyDescent="0.45">
      <c r="A25" s="38"/>
      <c r="B25" s="47" t="s">
        <v>47</v>
      </c>
      <c r="C25" s="66">
        <v>44718</v>
      </c>
      <c r="D25" s="66">
        <v>44730</v>
      </c>
      <c r="E25" s="13"/>
      <c r="F25" s="13"/>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53"/>
    </row>
    <row r="26" spans="1:41" s="2" customFormat="1" ht="30" customHeight="1" thickBot="1" x14ac:dyDescent="0.45">
      <c r="A26" s="38"/>
      <c r="B26" s="47" t="s">
        <v>46</v>
      </c>
      <c r="C26" s="66">
        <v>44725</v>
      </c>
      <c r="D26" s="66">
        <f>C26+4</f>
        <v>44729</v>
      </c>
      <c r="E26" s="13"/>
      <c r="F26" s="1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53"/>
    </row>
    <row r="27" spans="1:41" s="2" customFormat="1" ht="30" customHeight="1" thickBot="1" x14ac:dyDescent="0.45">
      <c r="A27" s="38" t="s">
        <v>23</v>
      </c>
      <c r="B27" s="48"/>
      <c r="C27" s="43"/>
      <c r="D27" s="43"/>
      <c r="E27" s="13"/>
      <c r="F27" s="13" t="str">
        <f t="shared" si="3"/>
        <v/>
      </c>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53"/>
    </row>
    <row r="28" spans="1:41" s="2" customFormat="1" ht="30" customHeight="1" thickBot="1" x14ac:dyDescent="0.45">
      <c r="A28" s="39" t="s">
        <v>22</v>
      </c>
      <c r="B28" s="20" t="s">
        <v>0</v>
      </c>
      <c r="C28" s="21"/>
      <c r="D28" s="22"/>
      <c r="E28" s="23"/>
      <c r="F28" s="23" t="str">
        <f t="shared" si="3"/>
        <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54"/>
    </row>
    <row r="29" spans="1:41" ht="30" customHeight="1" x14ac:dyDescent="0.4">
      <c r="E29" s="5"/>
    </row>
  </sheetData>
  <mergeCells count="9">
    <mergeCell ref="C3:D3"/>
    <mergeCell ref="AI4:AO4"/>
    <mergeCell ref="AP4:AV4"/>
    <mergeCell ref="AW4:BC4"/>
    <mergeCell ref="BD4:BJ4"/>
    <mergeCell ref="G4:M4"/>
    <mergeCell ref="N4:T4"/>
    <mergeCell ref="U4:AA4"/>
    <mergeCell ref="AB4:AH4"/>
  </mergeCells>
  <conditionalFormatting sqref="G5:BJ8 G9:L9 O9:BJ9 G10:BJ28">
    <cfRule type="expression" dxfId="8" priority="39">
      <formula>AND(TODAY()&gt;=G$5,TODAY()&lt;H$5)</formula>
    </cfRule>
  </conditionalFormatting>
  <conditionalFormatting sqref="G7:BJ8 G9:L9 O9:BJ9 G10:BJ28">
    <cfRule type="expression" dxfId="7" priority="33">
      <formula>AND(task_start&lt;=G$5,ROUNDDOWN((task_end-task_start+1)*task_progress,0)+task_start-1&gt;=G$5)</formula>
    </cfRule>
    <cfRule type="expression" dxfId="6" priority="34" stopIfTrue="1">
      <formula>AND(task_end&gt;=G$5,task_start&lt;H$5)</formula>
    </cfRule>
  </conditionalFormatting>
  <conditionalFormatting sqref="M9">
    <cfRule type="expression" dxfId="5" priority="6">
      <formula>AND(TODAY()&gt;=M$5,TODAY()&lt;N$5)</formula>
    </cfRule>
  </conditionalFormatting>
  <conditionalFormatting sqref="M9">
    <cfRule type="expression" dxfId="4" priority="4">
      <formula>AND(task_start&lt;=M$5,ROUNDDOWN((task_end-task_start+1)*task_progress,0)+task_start-1&gt;=M$5)</formula>
    </cfRule>
    <cfRule type="expression" dxfId="3" priority="5" stopIfTrue="1">
      <formula>AND(task_end&gt;=M$5,task_start&lt;N$5)</formula>
    </cfRule>
  </conditionalFormatting>
  <conditionalFormatting sqref="N9">
    <cfRule type="expression" dxfId="2" priority="3">
      <formula>AND(TODAY()&gt;=N$5,TODAY()&lt;O$5)</formula>
    </cfRule>
  </conditionalFormatting>
  <conditionalFormatting sqref="N9">
    <cfRule type="expression" dxfId="1" priority="1">
      <formula>AND(task_start&lt;=N$5,ROUNDDOWN((task_end-task_start+1)*task_progress,0)+task_start-1&gt;=N$5)</formula>
    </cfRule>
    <cfRule type="expression" dxfId="0" priority="2" stopIfTrue="1">
      <formula>AND(task_end&gt;=N$5,task_start&lt;O$5)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hyperlinks>
    <hyperlink ref="G2" r:id="rId1" xr:uid="{00000000-0004-0000-0000-000000000000}"/>
    <hyperlink ref="G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160" zoomScaleNormal="160" workbookViewId="0">
      <selection activeCell="A6" sqref="A6"/>
    </sheetView>
  </sheetViews>
  <sheetFormatPr defaultColWidth="9.15234375" defaultRowHeight="12.9" x14ac:dyDescent="0.35"/>
  <cols>
    <col min="1" max="1" width="87.15234375" style="28" customWidth="1"/>
    <col min="2" max="16384" width="9.15234375" style="1"/>
  </cols>
  <sheetData>
    <row r="1" spans="1:2" ht="46.5" customHeight="1" x14ac:dyDescent="0.35"/>
    <row r="2" spans="1:2" s="30" customFormat="1" ht="15.9" x14ac:dyDescent="0.4">
      <c r="A2" s="29" t="s">
        <v>8</v>
      </c>
      <c r="B2" s="29"/>
    </row>
    <row r="3" spans="1:2" s="34" customFormat="1" ht="27" customHeight="1" x14ac:dyDescent="0.4">
      <c r="A3" s="51" t="s">
        <v>13</v>
      </c>
      <c r="B3" s="35"/>
    </row>
    <row r="4" spans="1:2" s="31" customFormat="1" ht="26.15" x14ac:dyDescent="0.7">
      <c r="A4" s="32" t="s">
        <v>7</v>
      </c>
    </row>
    <row r="5" spans="1:2" ht="74.150000000000006" customHeight="1" x14ac:dyDescent="0.35">
      <c r="A5" s="33" t="s">
        <v>16</v>
      </c>
    </row>
    <row r="6" spans="1:2" ht="26.25" customHeight="1" x14ac:dyDescent="0.35">
      <c r="A6" s="32" t="s">
        <v>19</v>
      </c>
    </row>
    <row r="7" spans="1:2" s="28" customFormat="1" ht="205" customHeight="1" x14ac:dyDescent="0.4">
      <c r="A7" s="37" t="s">
        <v>18</v>
      </c>
    </row>
    <row r="8" spans="1:2" s="31" customFormat="1" ht="26.15" x14ac:dyDescent="0.7">
      <c r="A8" s="32" t="s">
        <v>9</v>
      </c>
    </row>
    <row r="9" spans="1:2" ht="58.3" x14ac:dyDescent="0.35">
      <c r="A9" s="33" t="s">
        <v>17</v>
      </c>
    </row>
    <row r="10" spans="1:2" s="28" customFormat="1" ht="28" customHeight="1" x14ac:dyDescent="0.4">
      <c r="A10" s="36" t="s">
        <v>15</v>
      </c>
    </row>
    <row r="11" spans="1:2" s="31" customFormat="1" ht="26.15" x14ac:dyDescent="0.7">
      <c r="A11" s="32" t="s">
        <v>6</v>
      </c>
    </row>
    <row r="12" spans="1:2" ht="29.15" x14ac:dyDescent="0.35">
      <c r="A12" s="33" t="s">
        <v>14</v>
      </c>
    </row>
    <row r="13" spans="1:2" s="28" customFormat="1" ht="28" customHeight="1" x14ac:dyDescent="0.4">
      <c r="A13" s="36" t="s">
        <v>1</v>
      </c>
    </row>
    <row r="14" spans="1:2" s="31" customFormat="1" ht="26.15" x14ac:dyDescent="0.7">
      <c r="A14" s="32" t="s">
        <v>10</v>
      </c>
    </row>
    <row r="15" spans="1:2" ht="75" customHeight="1" x14ac:dyDescent="0.35">
      <c r="A15" s="33" t="s">
        <v>11</v>
      </c>
    </row>
    <row r="16" spans="1:2" ht="72.900000000000006" x14ac:dyDescent="0.35">
      <c r="A16" s="33"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2023-05-19T14:47:30Z</dcterms:modified>
</cp:coreProperties>
</file>