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filterPrivacy="1" codeName="ThisWorkbook"/>
  <xr:revisionPtr revIDLastSave="0" documentId="13_ncr:1_{DEF78B1F-925F-4500-9E6D-912AA7D8F97C}" xr6:coauthVersionLast="47" xr6:coauthVersionMax="47" xr10:uidLastSave="{00000000-0000-0000-0000-000000000000}"/>
  <bookViews>
    <workbookView xWindow="-120" yWindow="-120" windowWidth="51840" windowHeight="21240" xr2:uid="{00000000-000D-0000-FFFF-FFFF00000000}"/>
  </bookViews>
  <sheets>
    <sheet name="ProjectSchedule" sheetId="11" r:id="rId1"/>
    <sheet name="About" sheetId="12" r:id="rId2"/>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9" i="11" l="1"/>
  <c r="D19" i="11" s="1"/>
  <c r="C20" i="11" s="1"/>
  <c r="C21" i="11" s="1"/>
  <c r="D21" i="11" s="1"/>
  <c r="D23" i="11"/>
  <c r="D24" i="11"/>
  <c r="F27" i="11"/>
  <c r="D26" i="11"/>
  <c r="F7" i="11"/>
  <c r="C10" i="11" l="1"/>
  <c r="C11" i="11" s="1"/>
  <c r="C12" i="11"/>
  <c r="D12" i="11" s="1"/>
  <c r="D14" i="11"/>
  <c r="C17" i="11"/>
  <c r="D17" i="11" s="1"/>
  <c r="D9" i="11"/>
  <c r="G5" i="11"/>
  <c r="F28" i="11"/>
  <c r="F24" i="11"/>
  <c r="F22" i="11"/>
  <c r="F18" i="11"/>
  <c r="F13" i="11"/>
  <c r="F8" i="11"/>
  <c r="D20" i="11" l="1"/>
  <c r="F9" i="11"/>
  <c r="G6" i="11"/>
  <c r="F19" i="11" l="1"/>
  <c r="F23" i="11"/>
  <c r="F10" i="11"/>
  <c r="H5" i="11"/>
  <c r="I5" i="11" s="1"/>
  <c r="J5" i="11" s="1"/>
  <c r="K5" i="11" s="1"/>
  <c r="L5" i="11" s="1"/>
  <c r="M5" i="11" s="1"/>
  <c r="N5" i="11" s="1"/>
  <c r="G4" i="11"/>
  <c r="F11" i="11" l="1"/>
  <c r="F12" i="11"/>
  <c r="N4" i="11"/>
  <c r="O5" i="11"/>
  <c r="P5" i="11" s="1"/>
  <c r="Q5" i="11" s="1"/>
  <c r="R5" i="11" s="1"/>
  <c r="S5" i="11" s="1"/>
  <c r="T5" i="11" s="1"/>
  <c r="U5" i="11" s="1"/>
  <c r="H6" i="11"/>
  <c r="F14" i="11" l="1"/>
  <c r="U4" i="11"/>
  <c r="V5" i="11"/>
  <c r="W5" i="11" s="1"/>
  <c r="X5" i="11" s="1"/>
  <c r="Y5" i="11" s="1"/>
  <c r="Z5" i="11" s="1"/>
  <c r="AA5" i="11" s="1"/>
  <c r="AB5" i="11" s="1"/>
  <c r="I6" i="11"/>
  <c r="F15" i="11" l="1"/>
  <c r="AC5" i="11"/>
  <c r="AD5" i="11" s="1"/>
  <c r="AE5" i="11" s="1"/>
  <c r="AF5" i="11" s="1"/>
  <c r="AG5" i="11" s="1"/>
  <c r="AH5" i="11" s="1"/>
  <c r="AB4" i="11"/>
  <c r="J6" i="11"/>
  <c r="F16" i="11" l="1"/>
  <c r="AI5" i="11"/>
  <c r="AJ5" i="11" s="1"/>
  <c r="AK5" i="11" s="1"/>
  <c r="AL5" i="11" s="1"/>
  <c r="AM5" i="11" s="1"/>
  <c r="AN5" i="11" s="1"/>
  <c r="AO5" i="11" s="1"/>
  <c r="K6" i="11"/>
  <c r="F17" i="11" l="1"/>
  <c r="AI4" i="11"/>
  <c r="L6" i="11"/>
  <c r="M6" i="11" l="1"/>
  <c r="N6" i="11" l="1"/>
  <c r="O6" i="11"/>
  <c r="P6" i="11" l="1"/>
  <c r="Q6" i="11" l="1"/>
  <c r="R6" i="11" l="1"/>
  <c r="S6" i="11" l="1"/>
  <c r="T6" i="11" l="1"/>
  <c r="U6" i="11" l="1"/>
  <c r="V6" i="11" l="1"/>
  <c r="W6" i="11" l="1"/>
  <c r="X6" i="11" l="1"/>
  <c r="Y6" i="11" l="1"/>
  <c r="Z6" i="11" l="1"/>
  <c r="AA6" i="11" l="1"/>
  <c r="AB6" i="11" l="1"/>
  <c r="AC6" i="11" l="1"/>
  <c r="AD6" i="11" l="1"/>
  <c r="AE6" i="11" l="1"/>
  <c r="AF6" i="11" l="1"/>
  <c r="AG6" i="11" l="1"/>
  <c r="AH6" i="11" l="1"/>
  <c r="AI6" i="11" l="1"/>
  <c r="AJ6" i="11" l="1"/>
  <c r="AK6" i="11" l="1"/>
  <c r="AL6" i="11" l="1"/>
  <c r="AM6" i="11" l="1"/>
  <c r="AN6" i="11" l="1"/>
  <c r="AO6" i="11" l="1"/>
</calcChain>
</file>

<file path=xl/sharedStrings.xml><?xml version="1.0" encoding="utf-8"?>
<sst xmlns="http://schemas.openxmlformats.org/spreadsheetml/2006/main" count="57" uniqueCount="54">
  <si>
    <t>Insert new rows ABOVE this one</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</si>
  <si>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</si>
  <si>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</si>
  <si>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</si>
  <si>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</si>
  <si>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</si>
  <si>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</si>
  <si>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</si>
  <si>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</si>
  <si>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</si>
  <si>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</si>
  <si>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</si>
  <si>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</si>
  <si>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</si>
  <si>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</si>
  <si>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</si>
  <si>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</si>
  <si>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</si>
  <si>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</si>
  <si>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</si>
  <si>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</si>
  <si>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</si>
  <si>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</si>
  <si>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</si>
  <si>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</si>
  <si>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</si>
  <si>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</si>
  <si>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</si>
  <si>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</si>
  <si>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</si>
  <si>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</si>
  <si>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</si>
  <si>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</si>
  <si>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</si>
  <si>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Radio</t>
  </si>
  <si>
    <t>Ultrasound</t>
  </si>
  <si>
    <t>Infrared</t>
  </si>
  <si>
    <t>Magnetic</t>
  </si>
  <si>
    <t>Programming</t>
  </si>
  <si>
    <t>User Interface</t>
  </si>
  <si>
    <t>Wireless Control</t>
  </si>
  <si>
    <t>Xbox Controller</t>
  </si>
  <si>
    <t>Sensor Code</t>
  </si>
  <si>
    <t>Sensor Design &amp; Construction</t>
  </si>
  <si>
    <t>Chassis Design &amp; Construction</t>
  </si>
  <si>
    <t>Other</t>
  </si>
  <si>
    <t>Testing</t>
  </si>
  <si>
    <t>Report Writing</t>
  </si>
  <si>
    <t>Component Mounts</t>
  </si>
  <si>
    <t>Power</t>
  </si>
  <si>
    <t>Motors &amp; Motor Driver</t>
  </si>
  <si>
    <t>Construction</t>
  </si>
  <si>
    <t>Design</t>
  </si>
  <si>
    <t>Moon Rover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</si>
</sst>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409]d\-mmm;@"/>
    <numFmt numFmtId="170" formatCode="[$-409]d\-mmm\-yy;@"/>
  </numFmts>
  <fonts count="21"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s>
  <cellStyleXfs count="12">
    <xf numFmtId="0" fontId="0" fillId="0" borderId="0"/>
    <xf numFmtId="0" fontId="2" fillId="0" borderId="0" applyNumberFormat="0" applyFill="0" applyBorder="0" applyAlignment="0" applyProtection="0">
      <alignment vertical="top"/>
      <protection locked="0"/>
    </xf>
    <xf numFmtId="0" fontId="19"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77">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10" fillId="7" borderId="0" xfId="0" applyNumberFormat="1" applyFont="1" applyFill="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0" fontId="5" fillId="9" borderId="2" xfId="0" applyFont="1" applyFill="1" applyBorder="1" applyAlignment="1">
      <alignment horizontal="left" vertical="center" indent="1"/>
    </xf>
    <xf numFmtId="0" fontId="5" fillId="6" borderId="2" xfId="0" applyFont="1" applyFill="1" applyBorder="1" applyAlignment="1">
      <alignment horizontal="left" vertical="center" indent="1"/>
    </xf>
    <xf numFmtId="0" fontId="5" fillId="5" borderId="2" xfId="0" applyFont="1" applyFill="1" applyBorder="1" applyAlignment="1">
      <alignment horizontal="left" vertical="center" indent="1"/>
    </xf>
    <xf numFmtId="0" fontId="7" fillId="2" borderId="2" xfId="0" applyFont="1" applyFill="1" applyBorder="1" applyAlignment="1">
      <alignment horizontal="left" vertical="center" indent="1"/>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2" fillId="0" borderId="0" xfId="4" applyAlignment="1">
      <alignment horizontal="left"/>
    </xf>
    <xf numFmtId="0" fontId="9" fillId="0" borderId="0" xfId="5"/>
    <xf numFmtId="0" fontId="9" fillId="0" borderId="0" xfId="6">
      <alignment vertical="top"/>
    </xf>
    <xf numFmtId="165" fontId="8" fillId="0" borderId="2" xfId="9">
      <alignment horizontal="center" vertical="center"/>
    </xf>
    <xf numFmtId="0" fontId="8" fillId="3" borderId="2" xfId="11" applyFill="1">
      <alignment horizontal="left" vertical="center" indent="2"/>
    </xf>
    <xf numFmtId="0" fontId="8" fillId="4" borderId="2" xfId="11" applyFill="1">
      <alignment horizontal="left" vertical="center" indent="2"/>
    </xf>
    <xf numFmtId="0" fontId="8" fillId="11" borderId="2" xfId="11" applyFill="1">
      <alignment horizontal="left" vertical="center" indent="2"/>
    </xf>
    <xf numFmtId="0" fontId="8" fillId="10" borderId="2" xfId="11" applyFill="1">
      <alignment horizontal="left" vertical="center" indent="2"/>
    </xf>
    <xf numFmtId="0" fontId="8" fillId="0" borderId="2" xfId="11">
      <alignment horizontal="left" vertical="center" indent="2"/>
    </xf>
    <xf numFmtId="0" fontId="0" fillId="0" borderId="10" xfId="0" applyBorder="1"/>
    <xf numFmtId="0" fontId="20" fillId="0" borderId="0" xfId="0" applyFont="1"/>
    <xf numFmtId="0" fontId="4" fillId="0" borderId="0" xfId="0" applyFont="1" applyAlignment="1">
      <alignment vertical="top"/>
    </xf>
    <xf numFmtId="0" fontId="11" fillId="12" borderId="13" xfId="0" applyFont="1" applyFill="1" applyBorder="1" applyAlignment="1">
      <alignment horizontal="center" vertical="center" shrinkToFit="1"/>
    </xf>
    <xf numFmtId="0" fontId="0" fillId="0" borderId="14" xfId="0" applyBorder="1" applyAlignment="1">
      <alignment vertical="center"/>
    </xf>
    <xf numFmtId="0" fontId="0" fillId="2" borderId="14" xfId="0" applyFill="1" applyBorder="1" applyAlignment="1">
      <alignment vertical="center"/>
    </xf>
    <xf numFmtId="0" fontId="11" fillId="0" borderId="0" xfId="0" applyFont="1" applyFill="1" applyBorder="1" applyAlignment="1">
      <alignment horizontal="center" vertical="center" shrinkToFit="1"/>
    </xf>
    <xf numFmtId="168" fontId="10" fillId="7" borderId="0" xfId="0" applyNumberFormat="1" applyFont="1" applyFill="1" applyBorder="1" applyAlignment="1">
      <alignment horizontal="center" vertical="center"/>
    </xf>
    <xf numFmtId="168" fontId="10" fillId="0" borderId="0" xfId="0" applyNumberFormat="1" applyFont="1" applyFill="1" applyBorder="1" applyAlignment="1">
      <alignment horizontal="center" vertical="center"/>
    </xf>
    <xf numFmtId="0" fontId="0" fillId="0" borderId="0" xfId="0" applyFill="1" applyBorder="1"/>
    <xf numFmtId="0" fontId="0" fillId="0" borderId="0" xfId="0" applyFill="1" applyBorder="1" applyAlignment="1">
      <alignment vertical="center"/>
    </xf>
    <xf numFmtId="169" fontId="8" fillId="3" borderId="2" xfId="9" applyNumberFormat="1" applyFill="1">
      <alignment horizontal="center" vertical="center"/>
    </xf>
    <xf numFmtId="169" fontId="0" fillId="9" borderId="2" xfId="0" applyNumberFormat="1" applyFill="1" applyBorder="1" applyAlignment="1">
      <alignment horizontal="center" vertical="center"/>
    </xf>
    <xf numFmtId="169" fontId="4" fillId="9" borderId="2" xfId="0" applyNumberFormat="1" applyFont="1" applyFill="1" applyBorder="1" applyAlignment="1">
      <alignment horizontal="center" vertical="center"/>
    </xf>
    <xf numFmtId="169" fontId="8" fillId="4" borderId="2" xfId="9" applyNumberFormat="1" applyFill="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8" fillId="11" borderId="2" xfId="9" applyNumberFormat="1" applyFill="1">
      <alignment horizontal="center" vertical="center"/>
    </xf>
    <xf numFmtId="169" fontId="0" fillId="5" borderId="2" xfId="0" applyNumberFormat="1" applyFill="1" applyBorder="1" applyAlignment="1">
      <alignment horizontal="center" vertical="center"/>
    </xf>
    <xf numFmtId="169" fontId="4" fillId="5" borderId="2" xfId="0" applyNumberFormat="1" applyFont="1" applyFill="1" applyBorder="1" applyAlignment="1">
      <alignment horizontal="center" vertical="center"/>
    </xf>
    <xf numFmtId="169" fontId="8" fillId="10" borderId="2" xfId="9" applyNumberFormat="1" applyFill="1">
      <alignment horizontal="center" vertical="center"/>
    </xf>
    <xf numFmtId="170" fontId="8" fillId="0" borderId="11" xfId="8" applyNumberFormat="1" applyBorder="1">
      <alignment horizontal="center" vertical="center"/>
    </xf>
    <xf numFmtId="170" fontId="8" fillId="0" borderId="12" xfId="8" applyNumberFormat="1" applyBorder="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67" fontId="0" fillId="0" borderId="0"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0" fontId="2" fillId="0" borderId="0" xfId="1" applyProtection="1">
      <alignment vertical="top"/>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29"/>
  <sheetViews>
    <sheetView showGridLines="0" tabSelected="1" showRuler="0" zoomScale="235" zoomScaleNormal="235" zoomScalePageLayoutView="70" workbookViewId="0">
      <pane ySplit="6" topLeftCell="A7" activePane="bottomLeft" state="frozen"/>
      <selection pane="bottomLeft" activeCell="G3" sqref="G3"/>
    </sheetView>
  </sheetViews>
  <sheetFormatPr defaultRowHeight="30" customHeight="1" x14ac:dyDescent="0.25"/>
  <cols>
    <col min="1" max="1" width="2.7109375" style="38" customWidth="1"/>
    <col min="2" max="2" width="24.5703125" customWidth="1"/>
    <col min="3" max="3" width="10.42578125" style="4" customWidth="1"/>
    <col min="4" max="4" width="10.42578125" customWidth="1"/>
    <col min="5" max="5" width="2.7109375" customWidth="1"/>
    <col min="6" max="6" width="6.140625" hidden="1" customWidth="1"/>
    <col min="7" max="62" width="2.5703125" customWidth="1"/>
    <col min="67" max="68" width="10.28515625"/>
  </cols>
  <sheetData>
    <row r="1" spans="1:63" ht="30" customHeight="1" x14ac:dyDescent="0.45">
      <c r="A1" s="39" t="s">
        <v>24</v>
      </c>
      <c r="B1" s="40" t="s">
        <v>53</v>
      </c>
      <c r="C1" s="3"/>
      <c r="D1" s="27"/>
      <c r="F1" s="1"/>
      <c r="G1" s="50" t="s">
        <v>8</v>
      </c>
    </row>
    <row r="2" spans="1:63" ht="30" customHeight="1" x14ac:dyDescent="0.3">
      <c r="A2" s="38" t="s">
        <v>20</v>
      </c>
      <c r="B2" s="41"/>
      <c r="G2" s="76" t="s">
        <v>13</v>
      </c>
    </row>
    <row r="3" spans="1:63" ht="30" customHeight="1" x14ac:dyDescent="0.25">
      <c r="A3" s="38" t="s">
        <v>31</v>
      </c>
      <c r="B3" s="42"/>
      <c r="C3" s="70">
        <v>44697</v>
      </c>
      <c r="D3" s="71"/>
    </row>
    <row r="4" spans="1:63" ht="30" customHeight="1" x14ac:dyDescent="0.25">
      <c r="A4" s="39" t="s">
        <v>25</v>
      </c>
      <c r="C4" s="6">
        <v>1</v>
      </c>
      <c r="G4" s="72">
        <f>G5</f>
        <v>44697</v>
      </c>
      <c r="H4" s="73"/>
      <c r="I4" s="73"/>
      <c r="J4" s="73"/>
      <c r="K4" s="73"/>
      <c r="L4" s="73"/>
      <c r="M4" s="75"/>
      <c r="N4" s="72">
        <f>N5</f>
        <v>44704</v>
      </c>
      <c r="O4" s="73"/>
      <c r="P4" s="73"/>
      <c r="Q4" s="73"/>
      <c r="R4" s="73"/>
      <c r="S4" s="73"/>
      <c r="T4" s="75"/>
      <c r="U4" s="72">
        <f>U5</f>
        <v>44711</v>
      </c>
      <c r="V4" s="73"/>
      <c r="W4" s="73"/>
      <c r="X4" s="73"/>
      <c r="Y4" s="73"/>
      <c r="Z4" s="73"/>
      <c r="AA4" s="75"/>
      <c r="AB4" s="72">
        <f>AB5</f>
        <v>44718</v>
      </c>
      <c r="AC4" s="73"/>
      <c r="AD4" s="73"/>
      <c r="AE4" s="73"/>
      <c r="AF4" s="73"/>
      <c r="AG4" s="73"/>
      <c r="AH4" s="75"/>
      <c r="AI4" s="72">
        <f>AI5</f>
        <v>44725</v>
      </c>
      <c r="AJ4" s="73"/>
      <c r="AK4" s="73"/>
      <c r="AL4" s="73"/>
      <c r="AM4" s="73"/>
      <c r="AN4" s="73"/>
      <c r="AO4" s="73"/>
      <c r="AP4" s="74"/>
      <c r="AQ4" s="74"/>
      <c r="AR4" s="74"/>
      <c r="AS4" s="74"/>
      <c r="AT4" s="74"/>
      <c r="AU4" s="74"/>
      <c r="AV4" s="74"/>
      <c r="AW4" s="74"/>
      <c r="AX4" s="74"/>
      <c r="AY4" s="74"/>
      <c r="AZ4" s="74"/>
      <c r="BA4" s="74"/>
      <c r="BB4" s="74"/>
      <c r="BC4" s="74"/>
      <c r="BD4" s="74"/>
      <c r="BE4" s="74"/>
      <c r="BF4" s="74"/>
      <c r="BG4" s="74"/>
      <c r="BH4" s="74"/>
      <c r="BI4" s="74"/>
      <c r="BJ4" s="74"/>
      <c r="BK4" s="58"/>
    </row>
    <row r="5" spans="1:63" ht="15" customHeight="1" x14ac:dyDescent="0.25">
      <c r="A5" s="39" t="s">
        <v>26</v>
      </c>
      <c r="B5" s="49"/>
      <c r="C5" s="49"/>
      <c r="D5" s="49"/>
      <c r="E5" s="49"/>
      <c r="G5" s="10">
        <f>Project_Start-WEEKDAY(Project_Start,1)+2+7*(Display_Week-1)</f>
        <v>44697</v>
      </c>
      <c r="H5" s="9">
        <f>G5+1</f>
        <v>44698</v>
      </c>
      <c r="I5" s="9">
        <f t="shared" ref="I5:AO5" si="0">H5+1</f>
        <v>44699</v>
      </c>
      <c r="J5" s="9">
        <f t="shared" si="0"/>
        <v>44700</v>
      </c>
      <c r="K5" s="9">
        <f t="shared" si="0"/>
        <v>44701</v>
      </c>
      <c r="L5" s="9">
        <f t="shared" si="0"/>
        <v>44702</v>
      </c>
      <c r="M5" s="11">
        <f t="shared" si="0"/>
        <v>44703</v>
      </c>
      <c r="N5" s="10">
        <f>M5+1</f>
        <v>44704</v>
      </c>
      <c r="O5" s="9">
        <f>N5+1</f>
        <v>44705</v>
      </c>
      <c r="P5" s="9">
        <f t="shared" si="0"/>
        <v>44706</v>
      </c>
      <c r="Q5" s="9">
        <f t="shared" si="0"/>
        <v>44707</v>
      </c>
      <c r="R5" s="9">
        <f t="shared" si="0"/>
        <v>44708</v>
      </c>
      <c r="S5" s="9">
        <f t="shared" si="0"/>
        <v>44709</v>
      </c>
      <c r="T5" s="11">
        <f t="shared" si="0"/>
        <v>44710</v>
      </c>
      <c r="U5" s="10">
        <f>T5+1</f>
        <v>44711</v>
      </c>
      <c r="V5" s="9">
        <f>U5+1</f>
        <v>44712</v>
      </c>
      <c r="W5" s="9">
        <f t="shared" si="0"/>
        <v>44713</v>
      </c>
      <c r="X5" s="9">
        <f t="shared" si="0"/>
        <v>44714</v>
      </c>
      <c r="Y5" s="9">
        <f t="shared" si="0"/>
        <v>44715</v>
      </c>
      <c r="Z5" s="9">
        <f t="shared" si="0"/>
        <v>44716</v>
      </c>
      <c r="AA5" s="11">
        <f t="shared" si="0"/>
        <v>44717</v>
      </c>
      <c r="AB5" s="10">
        <f>AA5+1</f>
        <v>44718</v>
      </c>
      <c r="AC5" s="9">
        <f>AB5+1</f>
        <v>44719</v>
      </c>
      <c r="AD5" s="9">
        <f t="shared" si="0"/>
        <v>44720</v>
      </c>
      <c r="AE5" s="9">
        <f t="shared" si="0"/>
        <v>44721</v>
      </c>
      <c r="AF5" s="9">
        <f t="shared" si="0"/>
        <v>44722</v>
      </c>
      <c r="AG5" s="9">
        <f t="shared" si="0"/>
        <v>44723</v>
      </c>
      <c r="AH5" s="11">
        <f t="shared" si="0"/>
        <v>44724</v>
      </c>
      <c r="AI5" s="10">
        <f>AH5+1</f>
        <v>44725</v>
      </c>
      <c r="AJ5" s="9">
        <f>AI5+1</f>
        <v>44726</v>
      </c>
      <c r="AK5" s="9">
        <f t="shared" si="0"/>
        <v>44727</v>
      </c>
      <c r="AL5" s="9">
        <f t="shared" si="0"/>
        <v>44728</v>
      </c>
      <c r="AM5" s="9">
        <f t="shared" si="0"/>
        <v>44729</v>
      </c>
      <c r="AN5" s="9">
        <f t="shared" si="0"/>
        <v>44730</v>
      </c>
      <c r="AO5" s="56">
        <f t="shared" si="0"/>
        <v>44731</v>
      </c>
      <c r="AP5" s="57"/>
      <c r="AQ5" s="57"/>
      <c r="AR5" s="57"/>
      <c r="AS5" s="57"/>
      <c r="AT5" s="57"/>
      <c r="AU5" s="57"/>
      <c r="AV5" s="57"/>
      <c r="AW5" s="57"/>
      <c r="AX5" s="57"/>
      <c r="AY5" s="57"/>
      <c r="AZ5" s="57"/>
      <c r="BA5" s="57"/>
      <c r="BB5" s="57"/>
      <c r="BC5" s="57"/>
      <c r="BD5" s="57"/>
      <c r="BE5" s="57"/>
      <c r="BF5" s="57"/>
      <c r="BG5" s="57"/>
      <c r="BH5" s="57"/>
      <c r="BI5" s="57"/>
      <c r="BJ5" s="57"/>
      <c r="BK5" s="58"/>
    </row>
    <row r="6" spans="1:63" ht="30" customHeight="1" thickBot="1" x14ac:dyDescent="0.3">
      <c r="A6" s="39" t="s">
        <v>27</v>
      </c>
      <c r="B6" s="7" t="s">
        <v>5</v>
      </c>
      <c r="C6" s="8" t="s">
        <v>2</v>
      </c>
      <c r="D6" s="8" t="s">
        <v>3</v>
      </c>
      <c r="E6" s="8"/>
      <c r="F6" s="8" t="s">
        <v>4</v>
      </c>
      <c r="G6" s="12" t="str">
        <f t="shared" ref="G6" si="1">LEFT(TEXT(G5,"ddd"),1)</f>
        <v>M</v>
      </c>
      <c r="H6" s="12" t="str">
        <f t="shared" ref="H6:AO6" si="2">LEFT(TEXT(H5,"ddd"),1)</f>
        <v>T</v>
      </c>
      <c r="I6" s="12" t="str">
        <f t="shared" si="2"/>
        <v>W</v>
      </c>
      <c r="J6" s="12" t="str">
        <f t="shared" si="2"/>
        <v>T</v>
      </c>
      <c r="K6" s="12" t="str">
        <f t="shared" si="2"/>
        <v>F</v>
      </c>
      <c r="L6" s="12" t="str">
        <f t="shared" si="2"/>
        <v>S</v>
      </c>
      <c r="M6" s="12" t="str">
        <f t="shared" si="2"/>
        <v>S</v>
      </c>
      <c r="N6" s="12" t="str">
        <f t="shared" si="2"/>
        <v>M</v>
      </c>
      <c r="O6" s="12" t="str">
        <f t="shared" si="2"/>
        <v>T</v>
      </c>
      <c r="P6" s="12" t="str">
        <f t="shared" si="2"/>
        <v>W</v>
      </c>
      <c r="Q6" s="12" t="str">
        <f t="shared" si="2"/>
        <v>T</v>
      </c>
      <c r="R6" s="12" t="str">
        <f t="shared" si="2"/>
        <v>F</v>
      </c>
      <c r="S6" s="12" t="str">
        <f t="shared" si="2"/>
        <v>S</v>
      </c>
      <c r="T6" s="12" t="str">
        <f t="shared" si="2"/>
        <v>S</v>
      </c>
      <c r="U6" s="12" t="str">
        <f t="shared" si="2"/>
        <v>M</v>
      </c>
      <c r="V6" s="12" t="str">
        <f t="shared" si="2"/>
        <v>T</v>
      </c>
      <c r="W6" s="12" t="str">
        <f t="shared" si="2"/>
        <v>W</v>
      </c>
      <c r="X6" s="12" t="str">
        <f t="shared" si="2"/>
        <v>T</v>
      </c>
      <c r="Y6" s="12" t="str">
        <f t="shared" si="2"/>
        <v>F</v>
      </c>
      <c r="Z6" s="12" t="str">
        <f t="shared" si="2"/>
        <v>S</v>
      </c>
      <c r="AA6" s="12" t="str">
        <f t="shared" si="2"/>
        <v>S</v>
      </c>
      <c r="AB6" s="12" t="str">
        <f t="shared" si="2"/>
        <v>M</v>
      </c>
      <c r="AC6" s="12" t="str">
        <f t="shared" si="2"/>
        <v>T</v>
      </c>
      <c r="AD6" s="12" t="str">
        <f t="shared" si="2"/>
        <v>W</v>
      </c>
      <c r="AE6" s="12" t="str">
        <f t="shared" si="2"/>
        <v>T</v>
      </c>
      <c r="AF6" s="12" t="str">
        <f t="shared" si="2"/>
        <v>F</v>
      </c>
      <c r="AG6" s="12" t="str">
        <f t="shared" si="2"/>
        <v>S</v>
      </c>
      <c r="AH6" s="12" t="str">
        <f t="shared" si="2"/>
        <v>S</v>
      </c>
      <c r="AI6" s="12" t="str">
        <f t="shared" si="2"/>
        <v>M</v>
      </c>
      <c r="AJ6" s="12" t="str">
        <f t="shared" si="2"/>
        <v>T</v>
      </c>
      <c r="AK6" s="12" t="str">
        <f t="shared" si="2"/>
        <v>W</v>
      </c>
      <c r="AL6" s="12" t="str">
        <f t="shared" si="2"/>
        <v>T</v>
      </c>
      <c r="AM6" s="12" t="str">
        <f t="shared" si="2"/>
        <v>F</v>
      </c>
      <c r="AN6" s="12" t="str">
        <f t="shared" si="2"/>
        <v>S</v>
      </c>
      <c r="AO6" s="52" t="str">
        <f t="shared" si="2"/>
        <v>S</v>
      </c>
      <c r="AP6" s="55"/>
      <c r="AQ6" s="55"/>
      <c r="AR6" s="55"/>
      <c r="AS6" s="55"/>
      <c r="AT6" s="55"/>
      <c r="AU6" s="55"/>
      <c r="AV6" s="55"/>
      <c r="AW6" s="55"/>
      <c r="AX6" s="55"/>
      <c r="AY6" s="55"/>
      <c r="AZ6" s="55"/>
      <c r="BA6" s="55"/>
      <c r="BB6" s="55"/>
      <c r="BC6" s="55"/>
      <c r="BD6" s="55"/>
      <c r="BE6" s="55"/>
      <c r="BF6" s="55"/>
      <c r="BG6" s="55"/>
      <c r="BH6" s="55"/>
      <c r="BI6" s="55"/>
      <c r="BJ6" s="55"/>
      <c r="BK6" s="58"/>
    </row>
    <row r="7" spans="1:63" ht="30" hidden="1" customHeight="1" thickBot="1" x14ac:dyDescent="0.3">
      <c r="A7" s="38" t="s">
        <v>32</v>
      </c>
      <c r="C7"/>
      <c r="F7" t="str">
        <f>IF(OR(ISBLANK(task_start),ISBLANK(task_end)),"",task_end-task_start+1)</f>
        <v/>
      </c>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53"/>
      <c r="AP7" s="59"/>
      <c r="AQ7" s="59"/>
      <c r="AR7" s="59"/>
      <c r="AS7" s="59"/>
      <c r="AT7" s="59"/>
      <c r="AU7" s="59"/>
      <c r="AV7" s="59"/>
      <c r="AW7" s="59"/>
      <c r="AX7" s="59"/>
      <c r="AY7" s="59"/>
      <c r="AZ7" s="59"/>
      <c r="BA7" s="59"/>
      <c r="BB7" s="59"/>
      <c r="BC7" s="59"/>
      <c r="BD7" s="59"/>
      <c r="BE7" s="59"/>
      <c r="BF7" s="59"/>
      <c r="BG7" s="59"/>
      <c r="BH7" s="59"/>
      <c r="BI7" s="59"/>
      <c r="BJ7" s="59"/>
      <c r="BK7" s="58"/>
    </row>
    <row r="8" spans="1:63" s="2" customFormat="1" ht="30" customHeight="1" thickBot="1" x14ac:dyDescent="0.3">
      <c r="A8" s="39" t="s">
        <v>28</v>
      </c>
      <c r="B8" s="14" t="s">
        <v>43</v>
      </c>
      <c r="C8" s="15"/>
      <c r="D8" s="16"/>
      <c r="E8" s="13"/>
      <c r="F8" s="13" t="str">
        <f t="shared" ref="F8:F28" si="3">IF(OR(ISBLANK(task_start),ISBLANK(task_end)),"",task_end-task_start+1)</f>
        <v/>
      </c>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53"/>
      <c r="AP8" s="59"/>
      <c r="AQ8" s="59"/>
      <c r="AR8" s="59"/>
      <c r="AS8" s="59"/>
      <c r="AT8" s="59"/>
      <c r="AU8" s="59"/>
      <c r="AV8" s="59"/>
      <c r="AW8" s="59"/>
      <c r="AX8" s="59"/>
      <c r="AY8" s="59"/>
      <c r="AZ8" s="59"/>
      <c r="BA8" s="59"/>
      <c r="BB8" s="59"/>
      <c r="BC8" s="59"/>
      <c r="BD8" s="59"/>
      <c r="BE8" s="59"/>
      <c r="BF8" s="59"/>
      <c r="BG8" s="59"/>
      <c r="BH8" s="59"/>
      <c r="BI8" s="59"/>
      <c r="BJ8" s="59"/>
      <c r="BK8" s="59"/>
    </row>
    <row r="9" spans="1:63" s="2" customFormat="1" ht="30" customHeight="1" thickBot="1" x14ac:dyDescent="0.3">
      <c r="A9" s="39" t="s">
        <v>33</v>
      </c>
      <c r="B9" s="44" t="s">
        <v>34</v>
      </c>
      <c r="C9" s="60">
        <v>44697</v>
      </c>
      <c r="D9" s="60">
        <f>C9+8</f>
        <v>44705</v>
      </c>
      <c r="E9" s="13"/>
      <c r="F9" s="13">
        <f t="shared" si="3"/>
        <v>9</v>
      </c>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53"/>
      <c r="AP9" s="59"/>
      <c r="AQ9" s="59"/>
      <c r="AR9" s="59"/>
      <c r="AS9" s="59"/>
      <c r="AT9" s="59"/>
      <c r="AU9" s="59"/>
      <c r="AV9" s="59"/>
      <c r="AW9" s="59"/>
      <c r="AX9" s="59"/>
      <c r="AY9" s="59"/>
      <c r="AZ9" s="59"/>
      <c r="BA9" s="59"/>
      <c r="BB9" s="59"/>
      <c r="BC9" s="59"/>
      <c r="BD9" s="59"/>
      <c r="BE9" s="59"/>
      <c r="BF9" s="59"/>
      <c r="BG9" s="59"/>
      <c r="BH9" s="59"/>
      <c r="BI9" s="59"/>
      <c r="BJ9" s="59"/>
      <c r="BK9" s="59"/>
    </row>
    <row r="10" spans="1:63" s="2" customFormat="1" ht="30" customHeight="1" thickBot="1" x14ac:dyDescent="0.3">
      <c r="A10" s="39" t="s">
        <v>29</v>
      </c>
      <c r="B10" s="44" t="s">
        <v>35</v>
      </c>
      <c r="C10" s="60">
        <f>C9+6</f>
        <v>44703</v>
      </c>
      <c r="D10" s="60">
        <v>44715</v>
      </c>
      <c r="E10" s="13"/>
      <c r="F10" s="13">
        <f t="shared" si="3"/>
        <v>13</v>
      </c>
      <c r="G10" s="24"/>
      <c r="H10" s="24"/>
      <c r="I10" s="24"/>
      <c r="J10" s="24"/>
      <c r="K10" s="24"/>
      <c r="L10" s="24"/>
      <c r="M10" s="24"/>
      <c r="N10" s="24"/>
      <c r="O10" s="24"/>
      <c r="P10" s="24"/>
      <c r="Q10" s="24"/>
      <c r="R10" s="24"/>
      <c r="S10" s="25"/>
      <c r="T10" s="25"/>
      <c r="U10" s="24"/>
      <c r="V10" s="24"/>
      <c r="W10" s="24"/>
      <c r="X10" s="24"/>
      <c r="Y10" s="24"/>
      <c r="Z10" s="24"/>
      <c r="AA10" s="24"/>
      <c r="AB10" s="24"/>
      <c r="AC10" s="24"/>
      <c r="AD10" s="24"/>
      <c r="AE10" s="24"/>
      <c r="AF10" s="24"/>
      <c r="AG10" s="24"/>
      <c r="AH10" s="24"/>
      <c r="AI10" s="24"/>
      <c r="AJ10" s="24"/>
      <c r="AK10" s="24"/>
      <c r="AL10" s="24"/>
      <c r="AM10" s="24"/>
      <c r="AN10" s="24"/>
      <c r="AO10" s="53"/>
      <c r="AP10" s="59"/>
      <c r="AQ10" s="59"/>
      <c r="AR10" s="59"/>
      <c r="AS10" s="59"/>
      <c r="AT10" s="59"/>
      <c r="AU10" s="59"/>
      <c r="AV10" s="59"/>
      <c r="AW10" s="59"/>
      <c r="AX10" s="59"/>
      <c r="AY10" s="59"/>
      <c r="AZ10" s="59"/>
      <c r="BA10" s="59"/>
      <c r="BB10" s="59"/>
      <c r="BC10" s="59"/>
      <c r="BD10" s="59"/>
      <c r="BE10" s="59"/>
      <c r="BF10" s="59"/>
      <c r="BG10" s="59"/>
      <c r="BH10" s="59"/>
      <c r="BI10" s="59"/>
      <c r="BJ10" s="59"/>
      <c r="BK10" s="59"/>
    </row>
    <row r="11" spans="1:63" s="2" customFormat="1" ht="30" customHeight="1" thickBot="1" x14ac:dyDescent="0.3">
      <c r="A11" s="38"/>
      <c r="B11" s="44" t="s">
        <v>36</v>
      </c>
      <c r="C11" s="60">
        <f>C10+7</f>
        <v>44710</v>
      </c>
      <c r="D11" s="60">
        <v>44720</v>
      </c>
      <c r="E11" s="13"/>
      <c r="F11" s="13">
        <f t="shared" si="3"/>
        <v>11</v>
      </c>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53"/>
      <c r="AP11" s="59"/>
      <c r="AQ11" s="59"/>
      <c r="AR11" s="59"/>
      <c r="AS11" s="59"/>
      <c r="AT11" s="59"/>
      <c r="AU11" s="59"/>
      <c r="AV11" s="59"/>
      <c r="AW11" s="59"/>
      <c r="AX11" s="59"/>
      <c r="AY11" s="59"/>
      <c r="AZ11" s="59"/>
      <c r="BA11" s="59"/>
      <c r="BB11" s="59"/>
      <c r="BC11" s="59"/>
      <c r="BD11" s="59"/>
      <c r="BE11" s="59"/>
      <c r="BF11" s="59"/>
      <c r="BG11" s="59"/>
      <c r="BH11" s="59"/>
      <c r="BI11" s="59"/>
      <c r="BJ11" s="59"/>
      <c r="BK11" s="59"/>
    </row>
    <row r="12" spans="1:63" s="2" customFormat="1" ht="30" customHeight="1" thickBot="1" x14ac:dyDescent="0.3">
      <c r="A12" s="38"/>
      <c r="B12" s="44" t="s">
        <v>37</v>
      </c>
      <c r="C12" s="60">
        <f>C9+10</f>
        <v>44707</v>
      </c>
      <c r="D12" s="60">
        <f>C12+2</f>
        <v>44709</v>
      </c>
      <c r="E12" s="13"/>
      <c r="F12" s="13">
        <f t="shared" si="3"/>
        <v>3</v>
      </c>
      <c r="G12" s="24"/>
      <c r="H12" s="24"/>
      <c r="I12" s="24"/>
      <c r="J12" s="24"/>
      <c r="K12" s="24"/>
      <c r="L12" s="24"/>
      <c r="M12" s="24"/>
      <c r="N12" s="24"/>
      <c r="O12" s="24"/>
      <c r="P12" s="24"/>
      <c r="Q12" s="24"/>
      <c r="R12" s="24"/>
      <c r="S12" s="24"/>
      <c r="T12" s="24"/>
      <c r="U12" s="24"/>
      <c r="V12" s="24"/>
      <c r="W12" s="25"/>
      <c r="X12" s="24"/>
      <c r="Y12" s="24"/>
      <c r="Z12" s="24"/>
      <c r="AA12" s="24"/>
      <c r="AB12" s="24"/>
      <c r="AC12" s="24"/>
      <c r="AD12" s="24"/>
      <c r="AE12" s="24"/>
      <c r="AF12" s="24"/>
      <c r="AG12" s="24"/>
      <c r="AH12" s="24"/>
      <c r="AI12" s="24"/>
      <c r="AJ12" s="24"/>
      <c r="AK12" s="24"/>
      <c r="AL12" s="24"/>
      <c r="AM12" s="24"/>
      <c r="AN12" s="24"/>
      <c r="AO12" s="53"/>
      <c r="AP12" s="59"/>
      <c r="AQ12" s="59"/>
      <c r="AR12" s="59"/>
      <c r="AS12" s="59"/>
      <c r="AT12" s="59"/>
      <c r="AU12" s="59"/>
      <c r="AV12" s="59"/>
      <c r="AW12" s="59"/>
      <c r="AX12" s="59"/>
      <c r="AY12" s="59"/>
      <c r="AZ12" s="59"/>
      <c r="BA12" s="59"/>
      <c r="BB12" s="59"/>
      <c r="BC12" s="59"/>
      <c r="BD12" s="59"/>
      <c r="BE12" s="59"/>
      <c r="BF12" s="59"/>
      <c r="BG12" s="59"/>
      <c r="BH12" s="59"/>
      <c r="BI12" s="59"/>
      <c r="BJ12" s="59"/>
      <c r="BK12" s="59"/>
    </row>
    <row r="13" spans="1:63" s="2" customFormat="1" ht="30" customHeight="1" thickBot="1" x14ac:dyDescent="0.3">
      <c r="A13" s="39" t="s">
        <v>30</v>
      </c>
      <c r="B13" s="17" t="s">
        <v>38</v>
      </c>
      <c r="C13" s="61"/>
      <c r="D13" s="62"/>
      <c r="E13" s="13"/>
      <c r="F13" s="13" t="str">
        <f t="shared" si="3"/>
        <v/>
      </c>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53"/>
      <c r="AP13" s="59"/>
      <c r="AQ13" s="59"/>
      <c r="AR13" s="59"/>
      <c r="AS13" s="59"/>
      <c r="AT13" s="59"/>
      <c r="AU13" s="59"/>
      <c r="AV13" s="59"/>
      <c r="AW13" s="59"/>
      <c r="AX13" s="59"/>
      <c r="AY13" s="59"/>
      <c r="AZ13" s="59"/>
      <c r="BA13" s="59"/>
      <c r="BB13" s="59"/>
      <c r="BC13" s="59"/>
      <c r="BD13" s="59"/>
      <c r="BE13" s="59"/>
      <c r="BF13" s="59"/>
      <c r="BG13" s="59"/>
      <c r="BH13" s="59"/>
      <c r="BI13" s="59"/>
      <c r="BJ13" s="59"/>
      <c r="BK13" s="59"/>
    </row>
    <row r="14" spans="1:63" s="2" customFormat="1" ht="30" customHeight="1" thickBot="1" x14ac:dyDescent="0.3">
      <c r="A14" s="39"/>
      <c r="B14" s="45" t="s">
        <v>39</v>
      </c>
      <c r="C14" s="63">
        <v>44705</v>
      </c>
      <c r="D14" s="63">
        <f>C14+8</f>
        <v>44713</v>
      </c>
      <c r="E14" s="13"/>
      <c r="F14" s="13">
        <f t="shared" si="3"/>
        <v>9</v>
      </c>
      <c r="G14" s="24"/>
      <c r="H14" s="24"/>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53"/>
      <c r="AP14" s="59"/>
      <c r="AQ14" s="59"/>
      <c r="AR14" s="59"/>
      <c r="AS14" s="59"/>
      <c r="AT14" s="59"/>
      <c r="AU14" s="59"/>
      <c r="AV14" s="59"/>
      <c r="AW14" s="59"/>
      <c r="AX14" s="59"/>
      <c r="AY14" s="59"/>
      <c r="AZ14" s="59"/>
      <c r="BA14" s="59"/>
      <c r="BB14" s="59"/>
      <c r="BC14" s="59"/>
      <c r="BD14" s="59"/>
      <c r="BE14" s="59"/>
      <c r="BF14" s="59"/>
      <c r="BG14" s="59"/>
      <c r="BH14" s="59"/>
      <c r="BI14" s="59"/>
      <c r="BJ14" s="59"/>
      <c r="BK14" s="59"/>
    </row>
    <row r="15" spans="1:63" s="2" customFormat="1" ht="30" customHeight="1" thickBot="1" x14ac:dyDescent="0.3">
      <c r="A15" s="38"/>
      <c r="B15" s="45" t="s">
        <v>40</v>
      </c>
      <c r="C15" s="63">
        <v>44718</v>
      </c>
      <c r="D15" s="63">
        <v>44729</v>
      </c>
      <c r="E15" s="13"/>
      <c r="F15" s="13">
        <f t="shared" si="3"/>
        <v>12</v>
      </c>
      <c r="G15" s="24"/>
      <c r="H15" s="24"/>
      <c r="I15" s="24"/>
      <c r="J15" s="24"/>
      <c r="K15" s="24"/>
      <c r="L15" s="24"/>
      <c r="M15" s="24"/>
      <c r="N15" s="24"/>
      <c r="O15" s="24"/>
      <c r="P15" s="24"/>
      <c r="Q15" s="24"/>
      <c r="R15" s="24"/>
      <c r="S15" s="25"/>
      <c r="T15" s="25"/>
      <c r="U15" s="24"/>
      <c r="V15" s="24"/>
      <c r="W15" s="24"/>
      <c r="X15" s="24"/>
      <c r="Y15" s="24"/>
      <c r="Z15" s="24"/>
      <c r="AA15" s="24"/>
      <c r="AB15" s="24"/>
      <c r="AC15" s="24"/>
      <c r="AD15" s="24"/>
      <c r="AE15" s="24"/>
      <c r="AF15" s="24"/>
      <c r="AG15" s="24"/>
      <c r="AH15" s="24"/>
      <c r="AI15" s="24"/>
      <c r="AJ15" s="24"/>
      <c r="AK15" s="24"/>
      <c r="AL15" s="24"/>
      <c r="AM15" s="24"/>
      <c r="AN15" s="24"/>
      <c r="AO15" s="53"/>
      <c r="AP15" s="59"/>
      <c r="AQ15" s="59"/>
      <c r="AR15" s="59"/>
      <c r="AS15" s="59"/>
      <c r="AT15" s="59"/>
      <c r="AU15" s="59"/>
      <c r="AV15" s="59"/>
      <c r="AW15" s="59"/>
      <c r="AX15" s="59"/>
      <c r="AY15" s="59"/>
      <c r="AZ15" s="59"/>
      <c r="BA15" s="59"/>
      <c r="BB15" s="59"/>
      <c r="BC15" s="59"/>
      <c r="BD15" s="59"/>
      <c r="BE15" s="59"/>
      <c r="BF15" s="59"/>
      <c r="BG15" s="59"/>
      <c r="BH15" s="59"/>
      <c r="BI15" s="59"/>
      <c r="BJ15" s="59"/>
      <c r="BK15" s="59"/>
    </row>
    <row r="16" spans="1:63" s="2" customFormat="1" ht="30" customHeight="1" thickBot="1" x14ac:dyDescent="0.3">
      <c r="A16" s="38"/>
      <c r="B16" s="45" t="s">
        <v>41</v>
      </c>
      <c r="C16" s="63">
        <v>44720</v>
      </c>
      <c r="D16" s="63">
        <v>44729</v>
      </c>
      <c r="E16" s="13"/>
      <c r="F16" s="13">
        <f t="shared" si="3"/>
        <v>10</v>
      </c>
      <c r="G16" s="24"/>
      <c r="H16" s="24"/>
      <c r="I16" s="24"/>
      <c r="J16" s="24"/>
      <c r="K16" s="24"/>
      <c r="L16" s="24"/>
      <c r="M16" s="24"/>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4"/>
      <c r="AO16" s="53"/>
      <c r="AP16" s="59"/>
      <c r="AQ16" s="59"/>
      <c r="AR16" s="59"/>
      <c r="AS16" s="59"/>
      <c r="AT16" s="59"/>
      <c r="AU16" s="59"/>
      <c r="AV16" s="59"/>
      <c r="AW16" s="59"/>
      <c r="AX16" s="59"/>
      <c r="AY16" s="59"/>
      <c r="AZ16" s="59"/>
      <c r="BA16" s="59"/>
      <c r="BB16" s="59"/>
      <c r="BC16" s="59"/>
      <c r="BD16" s="59"/>
      <c r="BE16" s="59"/>
      <c r="BF16" s="59"/>
      <c r="BG16" s="59"/>
      <c r="BH16" s="59"/>
      <c r="BI16" s="59"/>
      <c r="BJ16" s="59"/>
      <c r="BK16" s="59"/>
    </row>
    <row r="17" spans="1:63" s="2" customFormat="1" ht="30" customHeight="1" thickBot="1" x14ac:dyDescent="0.3">
      <c r="A17" s="38"/>
      <c r="B17" s="45" t="s">
        <v>42</v>
      </c>
      <c r="C17" s="63">
        <f>C9+7</f>
        <v>44704</v>
      </c>
      <c r="D17" s="63">
        <f>C17+10</f>
        <v>44714</v>
      </c>
      <c r="E17" s="13"/>
      <c r="F17" s="13">
        <f t="shared" si="3"/>
        <v>11</v>
      </c>
      <c r="G17" s="24"/>
      <c r="H17" s="24"/>
      <c r="I17" s="24"/>
      <c r="J17" s="24"/>
      <c r="K17" s="24"/>
      <c r="L17" s="24"/>
      <c r="M17" s="24"/>
      <c r="N17" s="24"/>
      <c r="O17" s="24"/>
      <c r="P17" s="24"/>
      <c r="Q17" s="24"/>
      <c r="R17" s="24"/>
      <c r="S17" s="24"/>
      <c r="T17" s="24"/>
      <c r="U17" s="24"/>
      <c r="V17" s="24"/>
      <c r="W17" s="25"/>
      <c r="X17" s="24"/>
      <c r="Y17" s="24"/>
      <c r="Z17" s="24"/>
      <c r="AA17" s="24"/>
      <c r="AB17" s="24"/>
      <c r="AC17" s="24"/>
      <c r="AD17" s="24"/>
      <c r="AE17" s="24"/>
      <c r="AF17" s="24"/>
      <c r="AG17" s="24"/>
      <c r="AH17" s="24"/>
      <c r="AI17" s="24"/>
      <c r="AJ17" s="24"/>
      <c r="AK17" s="24"/>
      <c r="AL17" s="24"/>
      <c r="AM17" s="24"/>
      <c r="AN17" s="24"/>
      <c r="AO17" s="53"/>
      <c r="AP17" s="59"/>
      <c r="AQ17" s="59"/>
      <c r="AR17" s="59"/>
      <c r="AS17" s="59"/>
      <c r="AT17" s="59"/>
      <c r="AU17" s="59"/>
      <c r="AV17" s="59"/>
      <c r="AW17" s="59"/>
      <c r="AX17" s="59"/>
      <c r="AY17" s="59"/>
      <c r="AZ17" s="59"/>
      <c r="BA17" s="59"/>
      <c r="BB17" s="59"/>
      <c r="BC17" s="59"/>
      <c r="BD17" s="59"/>
      <c r="BE17" s="59"/>
      <c r="BF17" s="59"/>
      <c r="BG17" s="59"/>
      <c r="BH17" s="59"/>
      <c r="BI17" s="59"/>
      <c r="BJ17" s="59"/>
      <c r="BK17" s="59"/>
    </row>
    <row r="18" spans="1:63" s="2" customFormat="1" ht="30" customHeight="1" thickBot="1" x14ac:dyDescent="0.3">
      <c r="A18" s="38" t="s">
        <v>21</v>
      </c>
      <c r="B18" s="18" t="s">
        <v>44</v>
      </c>
      <c r="C18" s="64"/>
      <c r="D18" s="65"/>
      <c r="E18" s="13"/>
      <c r="F18" s="13" t="str">
        <f t="shared" si="3"/>
        <v/>
      </c>
      <c r="G18" s="24"/>
      <c r="H18" s="24"/>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53"/>
      <c r="AP18" s="59"/>
      <c r="AQ18" s="59"/>
      <c r="AR18" s="59"/>
      <c r="AS18" s="59"/>
      <c r="AT18" s="59"/>
      <c r="AU18" s="59"/>
      <c r="AV18" s="59"/>
      <c r="AW18" s="59"/>
      <c r="AX18" s="59"/>
      <c r="AY18" s="59"/>
      <c r="AZ18" s="59"/>
      <c r="BA18" s="59"/>
      <c r="BB18" s="59"/>
      <c r="BC18" s="59"/>
      <c r="BD18" s="59"/>
      <c r="BE18" s="59"/>
      <c r="BF18" s="59"/>
      <c r="BG18" s="59"/>
      <c r="BH18" s="59"/>
      <c r="BI18" s="59"/>
      <c r="BJ18" s="59"/>
      <c r="BK18" s="59"/>
    </row>
    <row r="19" spans="1:63" s="2" customFormat="1" ht="30" customHeight="1" thickBot="1" x14ac:dyDescent="0.3">
      <c r="A19" s="38"/>
      <c r="B19" s="46" t="s">
        <v>52</v>
      </c>
      <c r="C19" s="66">
        <f>C9+10</f>
        <v>44707</v>
      </c>
      <c r="D19" s="66">
        <f>C19+14</f>
        <v>44721</v>
      </c>
      <c r="E19" s="13"/>
      <c r="F19" s="13">
        <f t="shared" si="3"/>
        <v>15</v>
      </c>
      <c r="G19" s="24"/>
      <c r="H19" s="24"/>
      <c r="I19" s="24"/>
      <c r="J19" s="24"/>
      <c r="K19" s="24"/>
      <c r="L19" s="24"/>
      <c r="M19" s="24"/>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4"/>
      <c r="AO19" s="53"/>
      <c r="AP19" s="59"/>
      <c r="AQ19" s="59"/>
      <c r="AR19" s="59"/>
      <c r="AS19" s="59"/>
      <c r="AT19" s="59"/>
      <c r="AU19" s="59"/>
      <c r="AV19" s="59"/>
      <c r="AW19" s="59"/>
      <c r="AX19" s="59"/>
      <c r="AY19" s="59"/>
      <c r="AZ19" s="59"/>
      <c r="BA19" s="59"/>
      <c r="BB19" s="59"/>
      <c r="BC19" s="59"/>
      <c r="BD19" s="59"/>
      <c r="BE19" s="59"/>
      <c r="BF19" s="59"/>
      <c r="BG19" s="59"/>
      <c r="BH19" s="59"/>
      <c r="BI19" s="59"/>
      <c r="BJ19" s="59"/>
      <c r="BK19" s="59"/>
    </row>
    <row r="20" spans="1:63" s="2" customFormat="1" ht="30" customHeight="1" thickBot="1" x14ac:dyDescent="0.3">
      <c r="A20" s="38"/>
      <c r="B20" s="46" t="s">
        <v>51</v>
      </c>
      <c r="C20" s="66">
        <f>D19-1</f>
        <v>44720</v>
      </c>
      <c r="D20" s="66">
        <f>C20+3</f>
        <v>44723</v>
      </c>
      <c r="E20" s="13"/>
      <c r="F20" s="13"/>
      <c r="G20" s="24"/>
      <c r="H20" s="24"/>
      <c r="I20" s="24"/>
      <c r="J20" s="24"/>
      <c r="K20" s="24"/>
      <c r="L20" s="24"/>
      <c r="M20" s="24"/>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53"/>
      <c r="AP20" s="59"/>
      <c r="AQ20" s="59"/>
      <c r="AR20" s="59"/>
      <c r="AS20" s="59"/>
      <c r="AT20" s="59"/>
      <c r="AU20" s="59"/>
      <c r="AV20" s="59"/>
      <c r="AW20" s="59"/>
      <c r="AX20" s="59"/>
      <c r="AY20" s="59"/>
      <c r="AZ20" s="59"/>
      <c r="BA20" s="59"/>
      <c r="BB20" s="59"/>
      <c r="BC20" s="59"/>
      <c r="BD20" s="59"/>
      <c r="BE20" s="59"/>
      <c r="BF20" s="59"/>
      <c r="BG20" s="59"/>
      <c r="BH20" s="59"/>
      <c r="BI20" s="59"/>
      <c r="BJ20" s="59"/>
      <c r="BK20" s="59"/>
    </row>
    <row r="21" spans="1:63" s="2" customFormat="1" ht="30" customHeight="1" thickBot="1" x14ac:dyDescent="0.3">
      <c r="A21" s="38"/>
      <c r="B21" s="46" t="s">
        <v>48</v>
      </c>
      <c r="C21" s="66">
        <f>C20-2</f>
        <v>44718</v>
      </c>
      <c r="D21" s="66">
        <f>C21+7</f>
        <v>44725</v>
      </c>
      <c r="E21" s="13"/>
      <c r="F21" s="13"/>
      <c r="G21" s="24"/>
      <c r="H21" s="24"/>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53"/>
      <c r="AP21" s="59"/>
      <c r="AQ21" s="59"/>
      <c r="AR21" s="59"/>
      <c r="AS21" s="59"/>
      <c r="AT21" s="59"/>
      <c r="AU21" s="59"/>
      <c r="AV21" s="59"/>
      <c r="AW21" s="59"/>
      <c r="AX21" s="59"/>
      <c r="AY21" s="59"/>
      <c r="AZ21" s="59"/>
      <c r="BA21" s="59"/>
      <c r="BB21" s="59"/>
      <c r="BC21" s="59"/>
      <c r="BD21" s="59"/>
      <c r="BE21" s="59"/>
      <c r="BF21" s="59"/>
      <c r="BG21" s="59"/>
      <c r="BH21" s="59"/>
      <c r="BI21" s="59"/>
      <c r="BJ21" s="59"/>
      <c r="BK21" s="59"/>
    </row>
    <row r="22" spans="1:63" s="2" customFormat="1" ht="30" customHeight="1" thickBot="1" x14ac:dyDescent="0.3">
      <c r="A22" s="38" t="s">
        <v>21</v>
      </c>
      <c r="B22" s="19" t="s">
        <v>45</v>
      </c>
      <c r="C22" s="67"/>
      <c r="D22" s="68"/>
      <c r="E22" s="13"/>
      <c r="F22" s="13" t="str">
        <f t="shared" si="3"/>
        <v/>
      </c>
      <c r="G22" s="24"/>
      <c r="H22" s="24"/>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53"/>
      <c r="AP22" s="59"/>
      <c r="AQ22" s="59"/>
      <c r="AR22" s="59"/>
      <c r="AS22" s="59"/>
      <c r="AT22" s="59"/>
      <c r="AU22" s="59"/>
      <c r="AV22" s="59"/>
      <c r="AW22" s="59"/>
      <c r="AX22" s="59"/>
      <c r="AY22" s="59"/>
      <c r="AZ22" s="59"/>
      <c r="BA22" s="59"/>
      <c r="BB22" s="59"/>
      <c r="BC22" s="59"/>
      <c r="BD22" s="59"/>
      <c r="BE22" s="59"/>
      <c r="BF22" s="59"/>
      <c r="BG22" s="59"/>
      <c r="BH22" s="59"/>
      <c r="BI22" s="59"/>
      <c r="BJ22" s="59"/>
      <c r="BK22" s="59"/>
    </row>
    <row r="23" spans="1:63" s="2" customFormat="1" ht="30" customHeight="1" thickBot="1" x14ac:dyDescent="0.3">
      <c r="A23" s="38"/>
      <c r="B23" s="47" t="s">
        <v>50</v>
      </c>
      <c r="C23" s="69">
        <v>44713</v>
      </c>
      <c r="D23" s="69">
        <f>C23+2</f>
        <v>44715</v>
      </c>
      <c r="E23" s="13"/>
      <c r="F23" s="13">
        <f t="shared" si="3"/>
        <v>3</v>
      </c>
      <c r="G23" s="24"/>
      <c r="H23" s="24"/>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53"/>
      <c r="AP23" s="59"/>
      <c r="AQ23" s="59"/>
      <c r="AR23" s="59"/>
      <c r="AS23" s="59"/>
      <c r="AT23" s="59"/>
      <c r="AU23" s="59"/>
      <c r="AV23" s="59"/>
      <c r="AW23" s="59"/>
      <c r="AX23" s="59"/>
      <c r="AY23" s="59"/>
      <c r="AZ23" s="59"/>
      <c r="BA23" s="59"/>
      <c r="BB23" s="59"/>
      <c r="BC23" s="59"/>
      <c r="BD23" s="59"/>
      <c r="BE23" s="59"/>
      <c r="BF23" s="59"/>
      <c r="BG23" s="59"/>
      <c r="BH23" s="59"/>
      <c r="BI23" s="59"/>
      <c r="BJ23" s="59"/>
      <c r="BK23" s="59"/>
    </row>
    <row r="24" spans="1:63" s="2" customFormat="1" ht="30" customHeight="1" thickBot="1" x14ac:dyDescent="0.3">
      <c r="A24" s="38"/>
      <c r="B24" s="47" t="s">
        <v>49</v>
      </c>
      <c r="C24" s="69">
        <v>44718</v>
      </c>
      <c r="D24" s="69">
        <f>C24+1</f>
        <v>44719</v>
      </c>
      <c r="E24" s="13"/>
      <c r="F24" s="13">
        <f t="shared" si="3"/>
        <v>2</v>
      </c>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53"/>
      <c r="AP24" s="59"/>
      <c r="AQ24" s="59"/>
      <c r="AR24" s="59"/>
      <c r="AS24" s="59"/>
      <c r="AT24" s="59"/>
      <c r="AU24" s="59"/>
      <c r="AV24" s="59"/>
      <c r="AW24" s="59"/>
      <c r="AX24" s="59"/>
      <c r="AY24" s="59"/>
      <c r="AZ24" s="59"/>
      <c r="BA24" s="59"/>
      <c r="BB24" s="59"/>
      <c r="BC24" s="59"/>
      <c r="BD24" s="59"/>
      <c r="BE24" s="59"/>
      <c r="BF24" s="59"/>
      <c r="BG24" s="59"/>
      <c r="BH24" s="59"/>
      <c r="BI24" s="59"/>
      <c r="BJ24" s="59"/>
      <c r="BK24" s="59"/>
    </row>
    <row r="25" spans="1:63" s="2" customFormat="1" ht="30" customHeight="1" thickBot="1" x14ac:dyDescent="0.3">
      <c r="A25" s="38"/>
      <c r="B25" s="47" t="s">
        <v>47</v>
      </c>
      <c r="C25" s="69">
        <v>44718</v>
      </c>
      <c r="D25" s="69">
        <v>44730</v>
      </c>
      <c r="E25" s="13"/>
      <c r="F25" s="13"/>
      <c r="G25" s="24"/>
      <c r="H25" s="24"/>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53"/>
      <c r="AP25" s="59"/>
      <c r="AQ25" s="59"/>
      <c r="AR25" s="59"/>
      <c r="AS25" s="59"/>
      <c r="AT25" s="59"/>
      <c r="AU25" s="59"/>
      <c r="AV25" s="59"/>
      <c r="AW25" s="59"/>
      <c r="AX25" s="59"/>
      <c r="AY25" s="59"/>
      <c r="AZ25" s="59"/>
      <c r="BA25" s="59"/>
      <c r="BB25" s="59"/>
      <c r="BC25" s="59"/>
      <c r="BD25" s="59"/>
      <c r="BE25" s="59"/>
      <c r="BF25" s="59"/>
      <c r="BG25" s="59"/>
      <c r="BH25" s="59"/>
      <c r="BI25" s="59"/>
      <c r="BJ25" s="59"/>
      <c r="BK25" s="59"/>
    </row>
    <row r="26" spans="1:63" s="2" customFormat="1" ht="30" customHeight="1" thickBot="1" x14ac:dyDescent="0.3">
      <c r="A26" s="38"/>
      <c r="B26" s="47" t="s">
        <v>46</v>
      </c>
      <c r="C26" s="69">
        <v>44725</v>
      </c>
      <c r="D26" s="69">
        <f>C26+4</f>
        <v>44729</v>
      </c>
      <c r="E26" s="13"/>
      <c r="F26" s="13"/>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53"/>
      <c r="AP26" s="59"/>
      <c r="AQ26" s="59"/>
      <c r="AR26" s="59"/>
      <c r="AS26" s="59"/>
      <c r="AT26" s="59"/>
      <c r="AU26" s="59"/>
      <c r="AV26" s="59"/>
      <c r="AW26" s="59"/>
      <c r="AX26" s="59"/>
      <c r="AY26" s="59"/>
      <c r="AZ26" s="59"/>
      <c r="BA26" s="59"/>
      <c r="BB26" s="59"/>
      <c r="BC26" s="59"/>
      <c r="BD26" s="59"/>
      <c r="BE26" s="59"/>
      <c r="BF26" s="59"/>
      <c r="BG26" s="59"/>
      <c r="BH26" s="59"/>
      <c r="BI26" s="59"/>
      <c r="BJ26" s="59"/>
      <c r="BK26" s="59"/>
    </row>
    <row r="27" spans="1:63" s="2" customFormat="1" ht="30" customHeight="1" thickBot="1" x14ac:dyDescent="0.3">
      <c r="A27" s="38" t="s">
        <v>23</v>
      </c>
      <c r="B27" s="48"/>
      <c r="C27" s="43"/>
      <c r="D27" s="43"/>
      <c r="E27" s="13"/>
      <c r="F27" s="13" t="str">
        <f t="shared" si="3"/>
        <v/>
      </c>
      <c r="G27" s="24"/>
      <c r="H27" s="24"/>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53"/>
      <c r="AP27" s="59"/>
      <c r="AQ27" s="59"/>
      <c r="AR27" s="59"/>
      <c r="AS27" s="59"/>
      <c r="AT27" s="59"/>
      <c r="AU27" s="59"/>
      <c r="AV27" s="59"/>
      <c r="AW27" s="59"/>
      <c r="AX27" s="59"/>
      <c r="AY27" s="59"/>
      <c r="AZ27" s="59"/>
      <c r="BA27" s="59"/>
      <c r="BB27" s="59"/>
      <c r="BC27" s="59"/>
      <c r="BD27" s="59"/>
      <c r="BE27" s="59"/>
      <c r="BF27" s="59"/>
      <c r="BG27" s="59"/>
      <c r="BH27" s="59"/>
      <c r="BI27" s="59"/>
      <c r="BJ27" s="59"/>
      <c r="BK27" s="59"/>
    </row>
    <row r="28" spans="1:63" s="2" customFormat="1" ht="30" customHeight="1" thickBot="1" x14ac:dyDescent="0.3">
      <c r="A28" s="39" t="s">
        <v>22</v>
      </c>
      <c r="B28" s="20" t="s">
        <v>0</v>
      </c>
      <c r="C28" s="21"/>
      <c r="D28" s="22"/>
      <c r="E28" s="23"/>
      <c r="F28" s="23" t="str">
        <f t="shared" si="3"/>
        <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54"/>
      <c r="AP28" s="59"/>
      <c r="AQ28" s="59"/>
      <c r="AR28" s="59"/>
      <c r="AS28" s="59"/>
      <c r="AT28" s="59"/>
      <c r="AU28" s="59"/>
      <c r="AV28" s="59"/>
      <c r="AW28" s="59"/>
      <c r="AX28" s="59"/>
      <c r="AY28" s="59"/>
      <c r="AZ28" s="59"/>
      <c r="BA28" s="59"/>
      <c r="BB28" s="59"/>
      <c r="BC28" s="59"/>
      <c r="BD28" s="59"/>
      <c r="BE28" s="59"/>
      <c r="BF28" s="59"/>
      <c r="BG28" s="59"/>
      <c r="BH28" s="59"/>
      <c r="BI28" s="59"/>
      <c r="BJ28" s="59"/>
      <c r="BK28" s="59"/>
    </row>
    <row r="29" spans="1:63" ht="30" customHeight="1" x14ac:dyDescent="0.25">
      <c r="E29" s="5"/>
    </row>
  </sheetData>
  <mergeCells count="9">
    <mergeCell ref="C3:D3"/>
    <mergeCell ref="AI4:AO4"/>
    <mergeCell ref="AP4:AV4"/>
    <mergeCell ref="AW4:BC4"/>
    <mergeCell ref="BD4:BJ4"/>
    <mergeCell ref="G4:M4"/>
    <mergeCell ref="N4:T4"/>
    <mergeCell ref="U4:AA4"/>
    <mergeCell ref="AB4:AH4"/>
  </mergeCells>
  <conditionalFormatting sqref="G5:BJ8 G9:L9 O9:BJ9 G10:BJ28">
    <cfRule type="expression" dxfId="8" priority="39">
      <formula>AND(TODAY()&gt;=G$5,TODAY()&lt;H$5)</formula>
    </cfRule>
  </conditionalFormatting>
  <conditionalFormatting sqref="G7:BJ8 G9:L9 O9:BJ9 G10:BJ28">
    <cfRule type="expression" dxfId="7" priority="33">
      <formula>AND(task_start&lt;=G$5,ROUNDDOWN((task_end-task_start+1)*task_progress,0)+task_start-1&gt;=G$5)</formula>
    </cfRule>
    <cfRule type="expression" dxfId="6" priority="34" stopIfTrue="1">
      <formula>AND(task_end&gt;=G$5,task_start&lt;H$5)</formula>
    </cfRule>
  </conditionalFormatting>
  <conditionalFormatting sqref="M9">
    <cfRule type="expression" dxfId="5" priority="6">
      <formula>AND(TODAY()&gt;=M$5,TODAY()&lt;N$5)</formula>
    </cfRule>
  </conditionalFormatting>
  <conditionalFormatting sqref="M9">
    <cfRule type="expression" dxfId="4" priority="4">
      <formula>AND(task_start&lt;=M$5,ROUNDDOWN((task_end-task_start+1)*task_progress,0)+task_start-1&gt;=M$5)</formula>
    </cfRule>
    <cfRule type="expression" dxfId="3" priority="5" stopIfTrue="1">
      <formula>AND(task_end&gt;=M$5,task_start&lt;N$5)</formula>
    </cfRule>
  </conditionalFormatting>
  <conditionalFormatting sqref="N9">
    <cfRule type="expression" dxfId="2" priority="3">
      <formula>AND(TODAY()&gt;=N$5,TODAY()&lt;O$5)</formula>
    </cfRule>
  </conditionalFormatting>
  <conditionalFormatting sqref="N9">
    <cfRule type="expression" dxfId="1" priority="1">
      <formula>AND(task_start&lt;=N$5,ROUNDDOWN((task_end-task_start+1)*task_progress,0)+task_start-1&gt;=N$5)</formula>
    </cfRule>
    <cfRule type="expression" dxfId="0" priority="2" stopIfTrue="1">
      <formula>AND(task_end&gt;=N$5,task_start&lt;O$5)</formula>
    </cfRule>
  </conditionalFormatting>
  <dataValidations count="1">
    <dataValidation type="whole" operator="greaterThanOrEqual" allowBlank="1" showInputMessage="1" promptTitle="Display Week" prompt="Changing this number will scroll the Gantt Chart view." sqref="C4" xr:uid="{00000000-0002-0000-0000-000000000000}">
      <formula1>1</formula1>
    </dataValidation>
  </dataValidations>
  <hyperlinks>
    <hyperlink ref="G2" r:id="rId1" xr:uid="{00000000-0004-0000-0000-000000000000}"/>
    <hyperlink ref="G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7" zoomScale="160" zoomScaleNormal="160" workbookViewId="0">
      <selection activeCell="A6" sqref="A6"/>
    </sheetView>
  </sheetViews>
  <sheetFormatPr defaultColWidth="9.140625" defaultRowHeight="12.75" x14ac:dyDescent="0.2"/>
  <cols>
    <col min="1" max="1" width="87.140625" style="28" customWidth="1"/>
    <col min="2" max="16384" width="9.140625" style="1"/>
  </cols>
  <sheetData>
    <row r="1" spans="1:2" ht="46.5" customHeight="1" x14ac:dyDescent="0.2"/>
    <row r="2" spans="1:2" s="30" customFormat="1" ht="15.75" x14ac:dyDescent="0.25">
      <c r="A2" s="29" t="s">
        <v>8</v>
      </c>
      <c r="B2" s="29"/>
    </row>
    <row r="3" spans="1:2" s="34" customFormat="1" ht="27" customHeight="1" x14ac:dyDescent="0.25">
      <c r="A3" s="51" t="s">
        <v>13</v>
      </c>
      <c r="B3" s="35"/>
    </row>
    <row r="4" spans="1:2" s="31" customFormat="1" ht="26.25" x14ac:dyDescent="0.4">
      <c r="A4" s="32" t="s">
        <v>7</v>
      </c>
    </row>
    <row r="5" spans="1:2" ht="74.099999999999994" customHeight="1" x14ac:dyDescent="0.2">
      <c r="A5" s="33" t="s">
        <v>16</v>
      </c>
    </row>
    <row r="6" spans="1:2" ht="26.25" customHeight="1" x14ac:dyDescent="0.2">
      <c r="A6" s="32" t="s">
        <v>19</v>
      </c>
    </row>
    <row r="7" spans="1:2" s="28" customFormat="1" ht="204.95" customHeight="1" x14ac:dyDescent="0.25">
      <c r="A7" s="37" t="s">
        <v>18</v>
      </c>
    </row>
    <row r="8" spans="1:2" s="31" customFormat="1" ht="26.25" x14ac:dyDescent="0.4">
      <c r="A8" s="32" t="s">
        <v>9</v>
      </c>
    </row>
    <row r="9" spans="1:2" ht="60" x14ac:dyDescent="0.2">
      <c r="A9" s="33" t="s">
        <v>17</v>
      </c>
    </row>
    <row r="10" spans="1:2" s="28" customFormat="1" ht="27.95" customHeight="1" x14ac:dyDescent="0.25">
      <c r="A10" s="36" t="s">
        <v>15</v>
      </c>
    </row>
    <row r="11" spans="1:2" s="31" customFormat="1" ht="26.25" x14ac:dyDescent="0.4">
      <c r="A11" s="32" t="s">
        <v>6</v>
      </c>
    </row>
    <row r="12" spans="1:2" ht="30" x14ac:dyDescent="0.2">
      <c r="A12" s="33" t="s">
        <v>14</v>
      </c>
    </row>
    <row r="13" spans="1:2" s="28" customFormat="1" ht="27.95" customHeight="1" x14ac:dyDescent="0.25">
      <c r="A13" s="36" t="s">
        <v>1</v>
      </c>
    </row>
    <row r="14" spans="1:2" s="31" customFormat="1" ht="26.25" x14ac:dyDescent="0.4">
      <c r="A14" s="32" t="s">
        <v>10</v>
      </c>
    </row>
    <row r="15" spans="1:2" ht="75" customHeight="1" x14ac:dyDescent="0.2">
      <c r="A15" s="33" t="s">
        <v>11</v>
      </c>
    </row>
    <row r="16" spans="1:2" ht="75" x14ac:dyDescent="0.2">
      <c r="A16" s="33" t="s">
        <v>12</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ProjectSchedule</vt:lpstr>
      <vt:lpstr>About</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2022-06-17T21:09:51Z</dcterms:modified>
</cp:coreProperties>
</file>